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ls" ContentType="application/vnd.ms-exce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mc:Choice>
  </mc:AlternateContent>
  <xr:revisionPtr revIDLastSave="0" documentId="13_ncr:1_{B49F0E97-1A40-42B8-B784-2D55E102A5B7}" xr6:coauthVersionLast="47" xr6:coauthVersionMax="47" xr10:uidLastSave="{00000000-0000-0000-0000-000000000000}"/>
  <bookViews>
    <workbookView xWindow="-120" yWindow="-120" windowWidth="29040" windowHeight="15840" xr2:uid="{8FDBB297-8634-4A88-9F92-E53EAFD10D14}"/>
  </bookViews>
  <sheets>
    <sheet name="報告書 " sheetId="15" r:id="rId1"/>
    <sheet name="分析値比較" sheetId="16" r:id="rId2"/>
    <sheet name="製造フロー" sheetId="22" r:id="rId3"/>
    <sheet name="製造条件" sheetId="23" r:id="rId4"/>
    <sheet name="フローシート" sheetId="17" r:id="rId5"/>
    <sheet name="反応条件" sheetId="18" r:id="rId6"/>
    <sheet name="分析手順書" sheetId="19" r:id="rId7"/>
    <sheet name="FM4401手順" sheetId="20" r:id="rId8"/>
    <sheet name="化審法" sheetId="21" r:id="rId9"/>
    <sheet name="製造条件要因検討" sheetId="24" r:id="rId10"/>
  </sheets>
  <externalReferences>
    <externalReference r:id="rId11"/>
  </externalReferences>
  <definedNames>
    <definedName name="_xlnm.Print_Area" localSheetId="0">'報告書 '!$A$1:$Q$32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8" i="16" l="1"/>
  <c r="C18" i="16"/>
  <c r="D19" i="16"/>
  <c r="D20" i="16" s="1"/>
  <c r="C19" i="16"/>
  <c r="C20" i="16" s="1"/>
  <c r="I328" i="23" l="1"/>
  <c r="I308" i="23"/>
  <c r="I309" i="23" s="1"/>
  <c r="I290" i="23"/>
  <c r="I268" i="23"/>
  <c r="I238" i="23"/>
  <c r="I207" i="23"/>
  <c r="I206" i="23"/>
  <c r="I142" i="23"/>
  <c r="I150" i="23" s="1"/>
  <c r="I151" i="23" s="1"/>
  <c r="I94" i="23"/>
  <c r="I84" i="23"/>
  <c r="I85" i="23" s="1"/>
  <c r="I61" i="23"/>
  <c r="AA60" i="23"/>
  <c r="I58" i="23"/>
  <c r="I59" i="23" s="1"/>
  <c r="J60" i="23" s="1"/>
  <c r="G55" i="23"/>
  <c r="I53" i="23"/>
  <c r="I54" i="23" s="1"/>
  <c r="J48" i="23"/>
  <c r="J64" i="23" s="1"/>
  <c r="I18" i="23"/>
  <c r="I19" i="23" s="1"/>
  <c r="I16" i="23"/>
  <c r="I17" i="23" s="1"/>
  <c r="I14" i="23"/>
  <c r="I15" i="23" s="1"/>
  <c r="H95" i="22"/>
  <c r="I82" i="22"/>
  <c r="F43" i="22"/>
  <c r="B37" i="22"/>
  <c r="C37" i="22" s="1"/>
  <c r="P32" i="22"/>
  <c r="O32" i="22"/>
  <c r="Q31" i="22"/>
  <c r="Q32" i="22" s="1"/>
  <c r="P31" i="22"/>
  <c r="O31" i="22"/>
  <c r="P30" i="22"/>
  <c r="O30" i="22"/>
  <c r="Q29" i="22"/>
  <c r="Q30" i="22" s="1"/>
  <c r="P29" i="22"/>
  <c r="O29" i="22"/>
  <c r="C28" i="22"/>
  <c r="C22" i="22" s="1"/>
  <c r="B22" i="22" s="1"/>
  <c r="C24" i="22"/>
  <c r="G8" i="22"/>
  <c r="I219" i="23" l="1"/>
  <c r="I153" i="23"/>
  <c r="I154" i="23" s="1"/>
  <c r="I178" i="23"/>
  <c r="I177" i="23" s="1"/>
  <c r="G37" i="22"/>
  <c r="G43" i="22"/>
  <c r="F83" i="22"/>
  <c r="C7" i="22"/>
  <c r="B7" i="22" s="1"/>
  <c r="E17" i="16"/>
  <c r="E16" i="16"/>
  <c r="E15" i="16"/>
  <c r="E14" i="16"/>
  <c r="E13" i="16"/>
  <c r="E12" i="16"/>
  <c r="E11" i="16"/>
  <c r="E10" i="16"/>
  <c r="E9" i="16"/>
  <c r="E8" i="16"/>
  <c r="E7" i="16"/>
  <c r="E6" i="16"/>
  <c r="E5" i="16"/>
  <c r="E4" i="16"/>
  <c r="I169" i="23" l="1"/>
  <c r="I188" i="23" s="1"/>
  <c r="J83" i="22"/>
  <c r="E83" i="22"/>
  <c r="K14" i="22"/>
  <c r="B13" i="22"/>
  <c r="B16" i="22"/>
  <c r="L14" i="22"/>
  <c r="L17" i="22" s="1"/>
  <c r="L23" i="22" s="1"/>
  <c r="L29" i="22" s="1"/>
  <c r="L32" i="22" s="1"/>
  <c r="L38" i="22" s="1"/>
  <c r="H40" i="22"/>
  <c r="E40" i="22" s="1"/>
  <c r="E48" i="22" l="1"/>
  <c r="L41" i="22"/>
  <c r="L48" i="22" s="1"/>
  <c r="F44" i="22"/>
  <c r="K17" i="22"/>
  <c r="K29" i="22" s="1"/>
  <c r="K32" i="22" s="1"/>
  <c r="K38" i="22" s="1"/>
  <c r="K41" i="22" s="1"/>
  <c r="K48" i="22" s="1"/>
  <c r="B86" i="22"/>
  <c r="E86" i="22"/>
  <c r="E95" i="22"/>
  <c r="F95" i="22" s="1"/>
  <c r="L80" i="22"/>
  <c r="H89" i="22" l="1"/>
  <c r="C86" i="22"/>
  <c r="E89" i="22"/>
  <c r="H92" i="22" s="1"/>
  <c r="B58" i="22"/>
  <c r="C58" i="22" s="1"/>
  <c r="G48" i="22"/>
  <c r="C64" i="22" s="1"/>
  <c r="B64" i="22" s="1"/>
  <c r="B54" i="22"/>
  <c r="H68" i="22" l="1"/>
  <c r="C54" i="22"/>
  <c r="K55" i="22"/>
  <c r="K59" i="22" s="1"/>
  <c r="K65" i="22" s="1"/>
  <c r="B66" i="22"/>
  <c r="B65" i="22"/>
  <c r="L55" i="22"/>
  <c r="L59" i="22" s="1"/>
  <c r="L65" i="22" s="1"/>
  <c r="L68" i="22" s="1"/>
  <c r="L71" i="22" l="1"/>
  <c r="H71" i="22"/>
  <c r="L74" i="22" l="1"/>
  <c r="H74" i="22"/>
  <c r="H77" i="22" l="1"/>
  <c r="L77" i="22" s="1"/>
  <c r="H80" i="2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旭化成グループ</author>
  </authors>
  <commentList>
    <comment ref="E79" authorId="0" shapeId="0" xr:uid="{CFECE31A-B46F-4E73-87EE-B4B29478E6D7}">
      <text>
        <r>
          <rPr>
            <b/>
            <sz val="8"/>
            <color indexed="81"/>
            <rFont val="ＭＳ Ｐゴシック"/>
            <family val="3"/>
            <charset val="128"/>
          </rPr>
          <t>本留の受けについて
 技開部の当初案では、薄膜の３回目までの留分は、QT-301に、最後の薄膜の留分(本留)の受けがQK-301になっていました。
 川上さんのPFSでは、すべてQK-301になっています。
 これは、本留の前に洗浄する前提でのフローになっています。
 薄膜側の留去ライン、缶出ラインを切り分け、それぞれ配管を設置するとかなりややこしい設備になってしまい、操作も配置も大変になってしまいます。
 それを考慮すると、川上さんの案の方が、いいところもあります。
 ただ、途中の洗浄が必要なので、洗浄に使う溶媒をどうするか、製品へのコンタミを許容できるような溶媒が選択できるか、
 というような新たな課題も出てきます。
 運転条件的側面と、品質的側面を考慮して、技開部当初案がいいか、川上さんの案がいいか、返答いただけないでしょうか。
　　⇒コンタミを考えて当初の案を作成しました。　どちらの案も一理あり悩み中です。</t>
        </r>
      </text>
    </comment>
  </commentList>
</comments>
</file>

<file path=xl/sharedStrings.xml><?xml version="1.0" encoding="utf-8"?>
<sst xmlns="http://schemas.openxmlformats.org/spreadsheetml/2006/main" count="12357" uniqueCount="1941">
  <si>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</si>
  <si>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</si>
  <si>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</si>
  <si>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</si>
  <si>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</si>
  <si>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</si>
  <si>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</si>
  <si>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</si>
  <si>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</si>
  <si>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</si>
  <si>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</si>
  <si>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</si>
  <si>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</si>
  <si>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</si>
  <si>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</si>
  <si>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</si>
  <si>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</si>
  <si>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</si>
  <si>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FM-4401　GC分析値（β/γ比）OOS</t>
    <rPh sb="10" eb="13">
      <t>ブンセキチ</t>
    </rPh>
    <rPh sb="17" eb="18">
      <t>ヒ</t>
    </rPh>
    <phoneticPr fontId="2"/>
  </si>
  <si>
    <r>
      <t>2022年8月31日</t>
    </r>
    <r>
      <rPr>
        <sz val="11"/>
        <rFont val="Meiryo UI"/>
        <family val="3"/>
        <charset val="128"/>
      </rPr>
      <t>　14：00</t>
    </r>
    <rPh sb="4" eb="5">
      <t>ネン</t>
    </rPh>
    <rPh sb="6" eb="7">
      <t>ガツ</t>
    </rPh>
    <rPh sb="9" eb="10">
      <t>ニチ</t>
    </rPh>
    <phoneticPr fontId="2"/>
  </si>
  <si>
    <t>日野　幹也</t>
    <rPh sb="0" eb="2">
      <t>ヒノ</t>
    </rPh>
    <rPh sb="3" eb="5">
      <t>ミキヤ</t>
    </rPh>
    <phoneticPr fontId="2"/>
  </si>
  <si>
    <t>川﨑　智弘</t>
    <rPh sb="0" eb="2">
      <t>カワサキ</t>
    </rPh>
    <rPh sb="3" eb="5">
      <t>トモヒロ</t>
    </rPh>
    <phoneticPr fontId="2"/>
  </si>
  <si>
    <t>FM-4401</t>
    <phoneticPr fontId="2"/>
  </si>
  <si>
    <t>１）該当製品Lot：R019
２）
製品分析の項目、GC分析のβ/γ比の項目で、規格値0.144以下に対して、0.148との結果となりOOSとなった。</t>
    <rPh sb="2" eb="4">
      <t>ガイトウ</t>
    </rPh>
    <rPh sb="4" eb="6">
      <t>セイヒン</t>
    </rPh>
    <rPh sb="18" eb="20">
      <t>セイヒン</t>
    </rPh>
    <rPh sb="20" eb="22">
      <t>ブンセキ</t>
    </rPh>
    <rPh sb="23" eb="25">
      <t>コウモク</t>
    </rPh>
    <rPh sb="28" eb="30">
      <t>ブンセキ</t>
    </rPh>
    <rPh sb="34" eb="35">
      <t>ヒ</t>
    </rPh>
    <rPh sb="36" eb="38">
      <t>コウモク</t>
    </rPh>
    <rPh sb="40" eb="42">
      <t>キカク</t>
    </rPh>
    <rPh sb="42" eb="43">
      <t>チ</t>
    </rPh>
    <rPh sb="48" eb="50">
      <t>イカ</t>
    </rPh>
    <rPh sb="51" eb="52">
      <t>タイ</t>
    </rPh>
    <rPh sb="62" eb="64">
      <t>ケッカ</t>
    </rPh>
    <phoneticPr fontId="2"/>
  </si>
  <si>
    <t>本留ブレンド</t>
    <rPh sb="0" eb="1">
      <t>ホン</t>
    </rPh>
    <rPh sb="1" eb="2">
      <t>リュウ</t>
    </rPh>
    <phoneticPr fontId="7"/>
  </si>
  <si>
    <t>品管分析</t>
    <rPh sb="0" eb="2">
      <t>ヒンカン</t>
    </rPh>
    <rPh sb="2" eb="4">
      <t>ブンセキ</t>
    </rPh>
    <phoneticPr fontId="7"/>
  </si>
  <si>
    <t>製造分析</t>
    <rPh sb="0" eb="2">
      <t>セイゾウ</t>
    </rPh>
    <rPh sb="2" eb="4">
      <t>ブンセキ</t>
    </rPh>
    <phoneticPr fontId="7"/>
  </si>
  <si>
    <t>差</t>
    <rPh sb="0" eb="1">
      <t>サ</t>
    </rPh>
    <phoneticPr fontId="7"/>
  </si>
  <si>
    <t>R004</t>
  </si>
  <si>
    <t>R005</t>
  </si>
  <si>
    <t>R006</t>
  </si>
  <si>
    <t>R007</t>
  </si>
  <si>
    <t>R008</t>
  </si>
  <si>
    <t>R009</t>
  </si>
  <si>
    <t>R010</t>
  </si>
  <si>
    <t>R011</t>
  </si>
  <si>
    <t>R012</t>
  </si>
  <si>
    <t>R013</t>
  </si>
  <si>
    <t>R016</t>
  </si>
  <si>
    <t>R017</t>
  </si>
  <si>
    <t>R018</t>
  </si>
  <si>
    <t>R019</t>
  </si>
  <si>
    <r>
      <t xml:space="preserve">１）製品サンプルを提出する前の製造課での分析結果は、0.1425であり、規格はクリアしていた。
</t>
    </r>
    <r>
      <rPr>
        <b/>
        <u/>
        <sz val="11"/>
        <color theme="1"/>
        <rFont val="Meiryo UI"/>
        <family val="3"/>
        <charset val="128"/>
      </rPr>
      <t>２）トレンド調査：</t>
    </r>
    <r>
      <rPr>
        <sz val="11"/>
        <color theme="1"/>
        <rFont val="Meiryo UI"/>
        <family val="3"/>
        <charset val="128"/>
      </rPr>
      <t xml:space="preserve">
（１）調査方法：これまでのLotの製造課での製品サンプル分析値と品管での分析値を比較した。
　①調査範囲：14Lot分
　②結果：サンプル分析値と品管のトレンド傾向は同じである。
　　　　分析乖離値の幅＝－0.0031～0.0064
　　　　今回の分析乖離値＝0.0055と大きい。
（２）推定原因:
・R010から値が上昇傾向にあることから、工程の異常と推測される。</t>
    </r>
    <rPh sb="2" eb="4">
      <t>セイヒン</t>
    </rPh>
    <rPh sb="9" eb="11">
      <t>テイシュツ</t>
    </rPh>
    <rPh sb="13" eb="14">
      <t>マエ</t>
    </rPh>
    <rPh sb="15" eb="17">
      <t>セイゾウ</t>
    </rPh>
    <rPh sb="17" eb="18">
      <t>カ</t>
    </rPh>
    <rPh sb="20" eb="22">
      <t>ブンセキ</t>
    </rPh>
    <rPh sb="22" eb="24">
      <t>ケッカ</t>
    </rPh>
    <rPh sb="36" eb="38">
      <t>キカク</t>
    </rPh>
    <rPh sb="55" eb="57">
      <t>チョウサ</t>
    </rPh>
    <rPh sb="62" eb="64">
      <t>チョウサ</t>
    </rPh>
    <rPh sb="64" eb="66">
      <t>ホウホウ</t>
    </rPh>
    <rPh sb="76" eb="79">
      <t>セイゾウカ</t>
    </rPh>
    <rPh sb="81" eb="83">
      <t>セイヒン</t>
    </rPh>
    <rPh sb="87" eb="89">
      <t>ブンセキ</t>
    </rPh>
    <rPh sb="89" eb="90">
      <t>チ</t>
    </rPh>
    <rPh sb="91" eb="93">
      <t>ヒンカン</t>
    </rPh>
    <rPh sb="95" eb="97">
      <t>ブンセキ</t>
    </rPh>
    <rPh sb="97" eb="98">
      <t>チ</t>
    </rPh>
    <rPh sb="99" eb="101">
      <t>ヒカク</t>
    </rPh>
    <rPh sb="107" eb="109">
      <t>チョウサ</t>
    </rPh>
    <rPh sb="109" eb="111">
      <t>ハンイ</t>
    </rPh>
    <rPh sb="117" eb="118">
      <t>ブン</t>
    </rPh>
    <rPh sb="121" eb="123">
      <t>ケッカ</t>
    </rPh>
    <rPh sb="128" eb="131">
      <t>ブンセキチ</t>
    </rPh>
    <rPh sb="132" eb="134">
      <t>ヒンカン</t>
    </rPh>
    <rPh sb="139" eb="141">
      <t>ケイコウ</t>
    </rPh>
    <rPh sb="142" eb="143">
      <t>オナ</t>
    </rPh>
    <rPh sb="153" eb="155">
      <t>ブンセキ</t>
    </rPh>
    <rPh sb="155" eb="157">
      <t>カイリ</t>
    </rPh>
    <rPh sb="157" eb="158">
      <t>チ</t>
    </rPh>
    <rPh sb="159" eb="160">
      <t>ハバ</t>
    </rPh>
    <rPh sb="180" eb="182">
      <t>コンカイ</t>
    </rPh>
    <rPh sb="183" eb="185">
      <t>ブンセキ</t>
    </rPh>
    <rPh sb="185" eb="187">
      <t>カイリ</t>
    </rPh>
    <rPh sb="187" eb="188">
      <t>チ</t>
    </rPh>
    <rPh sb="196" eb="197">
      <t>オオ</t>
    </rPh>
    <rPh sb="205" eb="207">
      <t>スイテイ</t>
    </rPh>
    <rPh sb="207" eb="209">
      <t>ゲンイン</t>
    </rPh>
    <rPh sb="218" eb="219">
      <t>アタイ</t>
    </rPh>
    <rPh sb="220" eb="222">
      <t>ジョウショウ</t>
    </rPh>
    <rPh sb="222" eb="224">
      <t>ケイコウ</t>
    </rPh>
    <rPh sb="232" eb="234">
      <t>コウテイ</t>
    </rPh>
    <rPh sb="235" eb="237">
      <t>イジョウ</t>
    </rPh>
    <rPh sb="238" eb="240">
      <t>スイソク</t>
    </rPh>
    <phoneticPr fontId="2"/>
  </si>
  <si>
    <r>
      <rPr>
        <b/>
        <u/>
        <sz val="11"/>
        <color theme="1"/>
        <rFont val="Meiryo UI"/>
        <family val="3"/>
        <charset val="128"/>
      </rPr>
      <t>１）応急処置</t>
    </r>
    <r>
      <rPr>
        <sz val="11"/>
        <color theme="1"/>
        <rFont val="Meiryo UI"/>
        <family val="3"/>
        <charset val="128"/>
      </rPr>
      <t xml:space="preserve">
・異常処置報告書起案、当該製品は通常通り、冷蔵保管。
</t>
    </r>
    <r>
      <rPr>
        <b/>
        <u/>
        <sz val="11"/>
        <color theme="1"/>
        <rFont val="Meiryo UI"/>
        <family val="3"/>
        <charset val="128"/>
      </rPr>
      <t xml:space="preserve">２）今後の対応
</t>
    </r>
    <r>
      <rPr>
        <sz val="11"/>
        <color theme="1"/>
        <rFont val="Meiryo UI"/>
        <family val="3"/>
        <charset val="128"/>
      </rPr>
      <t>・製造指示書、製造記録点検
・品質委員会にて当該Lotの処置について、審議する。「再加工、次バッチへの混合処理の判断」
・再発防止策検討：
＊初留工程の終点判断および本留工程完了時に工程のGCだけでなく、製品用GCも併用して測定する。（操作基準書、分析手順書の改訂）</t>
    </r>
    <rPh sb="2" eb="4">
      <t>オウキュウ</t>
    </rPh>
    <rPh sb="4" eb="6">
      <t>ショチ</t>
    </rPh>
    <rPh sb="8" eb="10">
      <t>イジョウ</t>
    </rPh>
    <rPh sb="10" eb="12">
      <t>ショチ</t>
    </rPh>
    <rPh sb="12" eb="15">
      <t>ホウコクショ</t>
    </rPh>
    <rPh sb="15" eb="17">
      <t>キアン</t>
    </rPh>
    <rPh sb="18" eb="20">
      <t>トウガイ</t>
    </rPh>
    <rPh sb="20" eb="22">
      <t>セイヒン</t>
    </rPh>
    <rPh sb="23" eb="25">
      <t>ツウジョウ</t>
    </rPh>
    <rPh sb="25" eb="26">
      <t>ドオ</t>
    </rPh>
    <rPh sb="28" eb="30">
      <t>レイゾウ</t>
    </rPh>
    <rPh sb="30" eb="32">
      <t>ホカン</t>
    </rPh>
    <rPh sb="44" eb="46">
      <t>セイゾウ</t>
    </rPh>
    <rPh sb="46" eb="49">
      <t>シジショ</t>
    </rPh>
    <rPh sb="50" eb="52">
      <t>セイゾウ</t>
    </rPh>
    <rPh sb="52" eb="54">
      <t>キロク</t>
    </rPh>
    <rPh sb="54" eb="56">
      <t>テンケン</t>
    </rPh>
    <rPh sb="58" eb="60">
      <t>ヒンシツ</t>
    </rPh>
    <rPh sb="60" eb="63">
      <t>イインカイ</t>
    </rPh>
    <rPh sb="65" eb="67">
      <t>トウガイ</t>
    </rPh>
    <rPh sb="71" eb="73">
      <t>ショチ</t>
    </rPh>
    <rPh sb="78" eb="80">
      <t>シンギ</t>
    </rPh>
    <rPh sb="84" eb="87">
      <t>サイカコウ</t>
    </rPh>
    <rPh sb="88" eb="89">
      <t>ジ</t>
    </rPh>
    <rPh sb="94" eb="96">
      <t>コンゴウ</t>
    </rPh>
    <rPh sb="96" eb="98">
      <t>ショリ</t>
    </rPh>
    <rPh sb="99" eb="101">
      <t>ハンダン</t>
    </rPh>
    <rPh sb="104" eb="106">
      <t>サイハツ</t>
    </rPh>
    <rPh sb="106" eb="108">
      <t>ボウシ</t>
    </rPh>
    <rPh sb="108" eb="109">
      <t>サク</t>
    </rPh>
    <rPh sb="109" eb="111">
      <t>ケントウ</t>
    </rPh>
    <rPh sb="161" eb="163">
      <t>ソウサ</t>
    </rPh>
    <rPh sb="163" eb="166">
      <t>キジュンショ</t>
    </rPh>
    <rPh sb="167" eb="169">
      <t>ブンセキ</t>
    </rPh>
    <rPh sb="169" eb="172">
      <t>テジュンショ</t>
    </rPh>
    <rPh sb="173" eb="175">
      <t>カイテイ</t>
    </rPh>
    <phoneticPr fontId="2"/>
  </si>
  <si>
    <t>原料仕込み</t>
    <rPh sb="0" eb="2">
      <t>ゲンリョウ</t>
    </rPh>
    <rPh sb="2" eb="4">
      <t>シコ</t>
    </rPh>
    <phoneticPr fontId="9"/>
  </si>
  <si>
    <t>1.</t>
  </si>
  <si>
    <t>・</t>
    <phoneticPr fontId="9"/>
  </si>
  <si>
    <t>2.</t>
  </si>
  <si>
    <t>3.</t>
  </si>
  <si>
    <t>4.</t>
  </si>
  <si>
    <t>5.</t>
  </si>
  <si>
    <t>ＥＧＭＡＥを所定量仕込む。</t>
    <rPh sb="9" eb="11">
      <t>シコ</t>
    </rPh>
    <phoneticPr fontId="9"/>
  </si>
  <si>
    <t></t>
  </si>
  <si>
    <t>原料仕込み順及び、量</t>
    <rPh sb="0" eb="2">
      <t>ゲンリョウ</t>
    </rPh>
    <rPh sb="2" eb="4">
      <t>シコ</t>
    </rPh>
    <rPh sb="5" eb="6">
      <t>ジュン</t>
    </rPh>
    <rPh sb="6" eb="7">
      <t>オヨ</t>
    </rPh>
    <rPh sb="9" eb="10">
      <t>リョウ</t>
    </rPh>
    <phoneticPr fontId="9"/>
  </si>
  <si>
    <t>6.</t>
  </si>
  <si>
    <t>分液ロートに準備されたＥＧＭＡＥ／ＢＨＴを仕込む。</t>
    <rPh sb="21" eb="23">
      <t>シコ</t>
    </rPh>
    <phoneticPr fontId="9"/>
  </si>
  <si>
    <t>ＥＧＭＡＥ</t>
    <phoneticPr fontId="9"/>
  </si>
  <si>
    <t>45.52kg</t>
    <phoneticPr fontId="9"/>
  </si>
  <si>
    <t>（一斗缶16kg入)</t>
    <rPh sb="1" eb="4">
      <t>イットカン</t>
    </rPh>
    <rPh sb="8" eb="9">
      <t>イ</t>
    </rPh>
    <phoneticPr fontId="9"/>
  </si>
  <si>
    <t>7.</t>
  </si>
  <si>
    <t>QK-201上部のハンドホールを閉。</t>
    <rPh sb="6" eb="8">
      <t>ジョウブ</t>
    </rPh>
    <rPh sb="16" eb="17">
      <t>ヘイ</t>
    </rPh>
    <phoneticPr fontId="9"/>
  </si>
  <si>
    <t>ＥＧＭＡＥ／ＢＨＴ</t>
    <phoneticPr fontId="9"/>
  </si>
  <si>
    <t>100g／7.1ｇ</t>
    <phoneticPr fontId="9"/>
  </si>
  <si>
    <t>（分液ロート)</t>
    <rPh sb="1" eb="3">
      <t>ブンエキ</t>
    </rPh>
    <phoneticPr fontId="9"/>
  </si>
  <si>
    <t>8.</t>
  </si>
  <si>
    <t>QK-201撹拌回転数を105rpmに設定。</t>
    <rPh sb="6" eb="8">
      <t>カクハン</t>
    </rPh>
    <rPh sb="8" eb="11">
      <t>カイテンスウ</t>
    </rPh>
    <rPh sb="19" eb="21">
      <t>セッテイ</t>
    </rPh>
    <phoneticPr fontId="9"/>
  </si>
  <si>
    <t>工室内タッチパネルにて設定。</t>
    <rPh sb="0" eb="2">
      <t>コウシツ</t>
    </rPh>
    <rPh sb="2" eb="3">
      <t>ナイ</t>
    </rPh>
    <rPh sb="11" eb="13">
      <t>セッテイ</t>
    </rPh>
    <phoneticPr fontId="9"/>
  </si>
  <si>
    <t>9.</t>
  </si>
  <si>
    <t>QK-201撹拌を起動。</t>
    <rPh sb="9" eb="11">
      <t>キドウ</t>
    </rPh>
    <phoneticPr fontId="9"/>
  </si>
  <si>
    <t>10.</t>
  </si>
  <si>
    <t>30分間経過したらQK-201撹拌を停止。</t>
    <rPh sb="2" eb="4">
      <t>フンカン</t>
    </rPh>
    <rPh sb="4" eb="6">
      <t>ケイカ</t>
    </rPh>
    <rPh sb="18" eb="20">
      <t>テイシ</t>
    </rPh>
    <phoneticPr fontId="9"/>
  </si>
  <si>
    <t>FM-4401分析手順書（１）</t>
    <rPh sb="7" eb="9">
      <t>ブンセキ</t>
    </rPh>
    <rPh sb="9" eb="12">
      <t>テジュンショ</t>
    </rPh>
    <phoneticPr fontId="9"/>
  </si>
  <si>
    <t>※黒文字部分を現場で実施</t>
    <rPh sb="1" eb="2">
      <t>クロ</t>
    </rPh>
    <rPh sb="2" eb="4">
      <t>モジ</t>
    </rPh>
    <rPh sb="4" eb="6">
      <t>ブブン</t>
    </rPh>
    <rPh sb="7" eb="9">
      <t>ゲンバ</t>
    </rPh>
    <rPh sb="10" eb="12">
      <t>ジッシ</t>
    </rPh>
    <phoneticPr fontId="9"/>
  </si>
  <si>
    <t>反応液</t>
    <rPh sb="0" eb="2">
      <t>ハンノウ</t>
    </rPh>
    <rPh sb="2" eb="3">
      <t>エキ</t>
    </rPh>
    <phoneticPr fontId="9"/>
  </si>
  <si>
    <r>
      <t>【GC測定</t>
    </r>
    <r>
      <rPr>
        <sz val="14"/>
        <color indexed="10"/>
        <rFont val="メイリオ"/>
        <family val="3"/>
        <charset val="128"/>
      </rPr>
      <t>（GC-2014を使用）</t>
    </r>
    <r>
      <rPr>
        <sz val="14"/>
        <rFont val="メイリオ"/>
        <family val="3"/>
        <charset val="128"/>
      </rPr>
      <t>→GC Solution 1】技開部2F</t>
    </r>
    <rPh sb="3" eb="5">
      <t>ソクテイ</t>
    </rPh>
    <phoneticPr fontId="9"/>
  </si>
  <si>
    <t xml:space="preserve"> ・サンプル調整：</t>
    <phoneticPr fontId="9"/>
  </si>
  <si>
    <r>
      <t>5mlメスフラスコに</t>
    </r>
    <r>
      <rPr>
        <u/>
        <sz val="14"/>
        <rFont val="メイリオ"/>
        <family val="3"/>
        <charset val="128"/>
      </rPr>
      <t>反応液2.5g</t>
    </r>
    <r>
      <rPr>
        <sz val="14"/>
        <rFont val="メイリオ"/>
        <family val="3"/>
        <charset val="128"/>
      </rPr>
      <t>、</t>
    </r>
    <r>
      <rPr>
        <u/>
        <sz val="14"/>
        <rFont val="メイリオ"/>
        <family val="3"/>
        <charset val="128"/>
      </rPr>
      <t>内標デカン0.1g</t>
    </r>
    <r>
      <rPr>
        <sz val="14"/>
        <rFont val="メイリオ"/>
        <family val="3"/>
        <charset val="128"/>
      </rPr>
      <t>を精秤し、トルエンでメスアップ</t>
    </r>
    <phoneticPr fontId="9"/>
  </si>
  <si>
    <t>バイアル瓶に入れてセット（サンプル番号を確認）</t>
    <rPh sb="6" eb="7">
      <t>イ</t>
    </rPh>
    <rPh sb="17" eb="19">
      <t>バンゴウ</t>
    </rPh>
    <rPh sb="20" eb="22">
      <t>カクニン</t>
    </rPh>
    <phoneticPr fontId="9"/>
  </si>
  <si>
    <t>①C:\GC Solution\Data\M3Uを開く</t>
    <rPh sb="25" eb="26">
      <t>ヒラ</t>
    </rPh>
    <phoneticPr fontId="9"/>
  </si>
  <si>
    <r>
      <t>②メソッド名（</t>
    </r>
    <r>
      <rPr>
        <u/>
        <sz val="14"/>
        <color indexed="10"/>
        <rFont val="メイリオ"/>
        <family val="3"/>
        <charset val="128"/>
      </rPr>
      <t>FM-4401 160118</t>
    </r>
    <r>
      <rPr>
        <sz val="14"/>
        <color indexed="36"/>
        <rFont val="メイリオ"/>
        <family val="3"/>
        <charset val="128"/>
      </rPr>
      <t xml:space="preserve"> ）をダブルクリック</t>
    </r>
    <phoneticPr fontId="9"/>
  </si>
  <si>
    <t>③ダウンロードをクリック</t>
    <phoneticPr fontId="9"/>
  </si>
  <si>
    <t>④GCステータスがReadyになっている事を確認</t>
    <rPh sb="20" eb="21">
      <t>コト</t>
    </rPh>
    <rPh sb="22" eb="24">
      <t>カクニン</t>
    </rPh>
    <phoneticPr fontId="9"/>
  </si>
  <si>
    <t>⑤ベースの安定を確認</t>
    <rPh sb="5" eb="7">
      <t>アンテイ</t>
    </rPh>
    <rPh sb="8" eb="10">
      <t>カクニン</t>
    </rPh>
    <phoneticPr fontId="9"/>
  </si>
  <si>
    <t>⑥タグのバッチテーブルをクリック</t>
    <phoneticPr fontId="9"/>
  </si>
  <si>
    <t>⑦サンプル番号、サンプル名、メソッド名（FM-4401 160118 ）、データファイル名</t>
    <rPh sb="5" eb="7">
      <t>バンゴウ</t>
    </rPh>
    <rPh sb="12" eb="13">
      <t>ナ</t>
    </rPh>
    <rPh sb="44" eb="45">
      <t>ナ</t>
    </rPh>
    <phoneticPr fontId="9"/>
  </si>
  <si>
    <t>（C:\GC Solution\Data\M3U\FM-4401 500L\○○B・・）をクリック</t>
    <phoneticPr fontId="9"/>
  </si>
  <si>
    <t>⑧開始（緑色）釦をクリック</t>
    <rPh sb="1" eb="3">
      <t>カイシ</t>
    </rPh>
    <rPh sb="4" eb="5">
      <t>ミドリ</t>
    </rPh>
    <rPh sb="5" eb="6">
      <t>イロ</t>
    </rPh>
    <rPh sb="7" eb="8">
      <t>ボタン</t>
    </rPh>
    <phoneticPr fontId="9"/>
  </si>
  <si>
    <t>⑨分析が終了したら、保存先のデータを開く(保存先：C:\GC Solution\Data\M3U\FM-4401 500L\○○B・・）</t>
    <rPh sb="1" eb="3">
      <t>ブンセキ</t>
    </rPh>
    <rPh sb="4" eb="6">
      <t>シュウリョウ</t>
    </rPh>
    <rPh sb="10" eb="12">
      <t>ホゾン</t>
    </rPh>
    <rPh sb="12" eb="13">
      <t>サキ</t>
    </rPh>
    <rPh sb="18" eb="19">
      <t>ヒラ</t>
    </rPh>
    <rPh sb="21" eb="23">
      <t>ホゾン</t>
    </rPh>
    <rPh sb="23" eb="24">
      <t>サキ</t>
    </rPh>
    <phoneticPr fontId="9"/>
  </si>
  <si>
    <t>⑩デスクトップ上のFM-4401\FM-4401定量シートを開く</t>
    <rPh sb="30" eb="31">
      <t>ヒラ</t>
    </rPh>
    <phoneticPr fontId="9"/>
  </si>
  <si>
    <t>⑪黄枠に入力（釡内反応液重量、反応液試量、内標量、FM-4401（β体）、FM-4401（γ体）、内標の面積）</t>
    <rPh sb="1" eb="2">
      <t>キ</t>
    </rPh>
    <rPh sb="2" eb="3">
      <t>ワク</t>
    </rPh>
    <rPh sb="4" eb="6">
      <t>ニュウリョク</t>
    </rPh>
    <rPh sb="7" eb="8">
      <t>カマ</t>
    </rPh>
    <rPh sb="8" eb="9">
      <t>ナイ</t>
    </rPh>
    <rPh sb="9" eb="11">
      <t>ハンノウ</t>
    </rPh>
    <rPh sb="11" eb="12">
      <t>エキ</t>
    </rPh>
    <rPh sb="12" eb="14">
      <t>ジュウリョウ</t>
    </rPh>
    <rPh sb="15" eb="17">
      <t>ハンノウ</t>
    </rPh>
    <rPh sb="17" eb="18">
      <t>エキ</t>
    </rPh>
    <rPh sb="18" eb="19">
      <t>シ</t>
    </rPh>
    <rPh sb="19" eb="20">
      <t>リョウ</t>
    </rPh>
    <rPh sb="21" eb="22">
      <t>ナイ</t>
    </rPh>
    <rPh sb="22" eb="23">
      <t>ヒョウ</t>
    </rPh>
    <rPh sb="23" eb="24">
      <t>リョウ</t>
    </rPh>
    <rPh sb="49" eb="50">
      <t>ナイ</t>
    </rPh>
    <rPh sb="50" eb="51">
      <t>ヒョウ</t>
    </rPh>
    <phoneticPr fontId="9"/>
  </si>
  <si>
    <t>⑫TMDS、中間体の消失を確認</t>
    <phoneticPr fontId="9"/>
  </si>
  <si>
    <t>⑬反応収率、β/γ比率を確認</t>
    <phoneticPr fontId="9"/>
  </si>
  <si>
    <t>GC分析条件参照</t>
  </si>
  <si>
    <t>←別紙定量シートにて、調整サンプル情報、内標デカン、</t>
    <rPh sb="1" eb="3">
      <t>ベッシ</t>
    </rPh>
    <rPh sb="3" eb="5">
      <t>テイリョウ</t>
    </rPh>
    <rPh sb="11" eb="13">
      <t>チョウセイ</t>
    </rPh>
    <rPh sb="17" eb="19">
      <t>ジョウホウ</t>
    </rPh>
    <phoneticPr fontId="9"/>
  </si>
  <si>
    <t>FM-4401（β体）、FM-4401（γ体）の面積を入力し、収率を算出</t>
    <rPh sb="21" eb="22">
      <t>タイ</t>
    </rPh>
    <rPh sb="24" eb="26">
      <t>メンセキ</t>
    </rPh>
    <rPh sb="27" eb="29">
      <t>ニュウリョク</t>
    </rPh>
    <rPh sb="31" eb="33">
      <t>シュウリツ</t>
    </rPh>
    <rPh sb="34" eb="36">
      <t>サンシュツ</t>
    </rPh>
    <phoneticPr fontId="9"/>
  </si>
  <si>
    <t xml:space="preserve">            反応液GCチャート</t>
    <rPh sb="12" eb="14">
      <t>ハンノウ</t>
    </rPh>
    <rPh sb="14" eb="15">
      <t>エキ</t>
    </rPh>
    <phoneticPr fontId="9"/>
  </si>
  <si>
    <t>確認事項：TMDS、中間体（モノ付加体）の消失、反応収率70～80％であることを確認</t>
    <rPh sb="0" eb="2">
      <t>カクニン</t>
    </rPh>
    <rPh sb="2" eb="4">
      <t>ジコウ</t>
    </rPh>
    <phoneticPr fontId="9"/>
  </si>
  <si>
    <t>　 β/γ比率（好ましくは0.144以下）を確認</t>
    <phoneticPr fontId="9"/>
  </si>
  <si>
    <t>Ｐ．１</t>
    <phoneticPr fontId="9"/>
  </si>
  <si>
    <t>反応</t>
    <rPh sb="0" eb="2">
      <t>ハンノウ</t>
    </rPh>
    <phoneticPr fontId="9"/>
  </si>
  <si>
    <t>-</t>
    <phoneticPr fontId="2"/>
  </si>
  <si>
    <t>文書管理番号：</t>
    <rPh sb="0" eb="2">
      <t>ブンショ</t>
    </rPh>
    <rPh sb="2" eb="4">
      <t>カンリ</t>
    </rPh>
    <rPh sb="4" eb="6">
      <t>バンゴウ</t>
    </rPh>
    <phoneticPr fontId="26"/>
  </si>
  <si>
    <t>文書名：</t>
    <rPh sb="0" eb="2">
      <t>ブンショ</t>
    </rPh>
    <rPh sb="2" eb="3">
      <t>メイ</t>
    </rPh>
    <phoneticPr fontId="7"/>
  </si>
  <si>
    <t>改定番号：</t>
    <rPh sb="0" eb="2">
      <t>カイテイ</t>
    </rPh>
    <rPh sb="2" eb="4">
      <t>バンゴウ</t>
    </rPh>
    <phoneticPr fontId="9"/>
  </si>
  <si>
    <t>制定日：</t>
    <rPh sb="0" eb="2">
      <t>セイテイ</t>
    </rPh>
    <rPh sb="2" eb="3">
      <t>ヒ</t>
    </rPh>
    <phoneticPr fontId="9"/>
  </si>
  <si>
    <r>
      <rPr>
        <sz val="9"/>
        <rFont val="ＭＳ ゴシック"/>
        <family val="3"/>
        <charset val="128"/>
      </rPr>
      <t>頁数</t>
    </r>
    <r>
      <rPr>
        <sz val="9"/>
        <rFont val="Yu Gothic"/>
        <family val="1"/>
        <charset val="128"/>
      </rPr>
      <t>：</t>
    </r>
    <rPh sb="0" eb="1">
      <t>ページ</t>
    </rPh>
    <rPh sb="1" eb="2">
      <t>スウ</t>
    </rPh>
    <phoneticPr fontId="26"/>
  </si>
  <si>
    <t>工程名</t>
  </si>
  <si>
    <t>確認項目</t>
    <rPh sb="0" eb="2">
      <t>カクニン</t>
    </rPh>
    <rPh sb="2" eb="4">
      <t>コウモク</t>
    </rPh>
    <phoneticPr fontId="9"/>
  </si>
  <si>
    <t>操作基準(手順)</t>
  </si>
  <si>
    <t>労働安全
RA評価</t>
    <phoneticPr fontId="9"/>
  </si>
  <si>
    <t>引火爆発</t>
    <rPh sb="0" eb="2">
      <t>インカ</t>
    </rPh>
    <rPh sb="2" eb="4">
      <t>バクハツ</t>
    </rPh>
    <phoneticPr fontId="9"/>
  </si>
  <si>
    <t>安全作業の急所</t>
  </si>
  <si>
    <t>設備</t>
    <rPh sb="0" eb="2">
      <t>セツビ</t>
    </rPh>
    <phoneticPr fontId="7"/>
  </si>
  <si>
    <t>使用設備</t>
    <rPh sb="0" eb="2">
      <t>シヨウ</t>
    </rPh>
    <rPh sb="2" eb="4">
      <t>セツビ</t>
    </rPh>
    <phoneticPr fontId="7"/>
  </si>
  <si>
    <t>始める前に使用原料及び製品のSDSを熟読する｡</t>
  </si>
  <si>
    <t>・</t>
    <phoneticPr fontId="7"/>
  </si>
  <si>
    <t>反応・濃縮槽：QK-201(500L　GL)</t>
    <rPh sb="0" eb="2">
      <t>ハンノウ</t>
    </rPh>
    <rPh sb="3" eb="5">
      <t>ノウシュク</t>
    </rPh>
    <rPh sb="5" eb="6">
      <t>ソウ</t>
    </rPh>
    <phoneticPr fontId="7"/>
  </si>
  <si>
    <t>ﾌﾛｰｼｰﾄと現場設備･ﾗｲﾝを追って確認する｡</t>
  </si>
  <si>
    <t>受槽：QT-201(500L　GL)</t>
    <rPh sb="0" eb="1">
      <t>ウ</t>
    </rPh>
    <rPh sb="1" eb="2">
      <t>ソウ</t>
    </rPh>
    <phoneticPr fontId="7"/>
  </si>
  <si>
    <t>使用する器具は､必ず洗浄しておく｡</t>
  </si>
  <si>
    <t>コンデンサー：QN-201</t>
    <phoneticPr fontId="7"/>
  </si>
  <si>
    <t>作業時は､保護具(顔面ｼｰﾙﾄﾞ,有機ｶﾞｽﾏｽｸ,等)を使用する｡</t>
  </si>
  <si>
    <t>原料仕込みポンプ：QP-301</t>
    <rPh sb="0" eb="2">
      <t>ゲンリョウ</t>
    </rPh>
    <rPh sb="2" eb="4">
      <t>シコ</t>
    </rPh>
    <phoneticPr fontId="7"/>
  </si>
  <si>
    <t>保護手袋の使用時には使用前に破れ等の有無の確認を行い、</t>
  </si>
  <si>
    <t>薄膜濃縮受槽：QK-301(500L　SUS)</t>
    <rPh sb="0" eb="2">
      <t>ハクマク</t>
    </rPh>
    <rPh sb="2" eb="4">
      <t>ノウシュク</t>
    </rPh>
    <rPh sb="4" eb="5">
      <t>ウ</t>
    </rPh>
    <rPh sb="5" eb="6">
      <t>ソウ</t>
    </rPh>
    <phoneticPr fontId="7"/>
  </si>
  <si>
    <t>使用後は洗浄を行う。</t>
  </si>
  <si>
    <t>・</t>
  </si>
  <si>
    <t>薄膜濃縮受槽：QT-301(500L　SUS)</t>
    <rPh sb="0" eb="2">
      <t>ハクマク</t>
    </rPh>
    <rPh sb="2" eb="4">
      <t>ノウシュク</t>
    </rPh>
    <rPh sb="4" eb="5">
      <t>ウ</t>
    </rPh>
    <rPh sb="5" eb="6">
      <t>ソウ</t>
    </rPh>
    <phoneticPr fontId="7"/>
  </si>
  <si>
    <t>製造日誌に準じて記録する。</t>
  </si>
  <si>
    <t>コンデンサー：QN-204</t>
    <phoneticPr fontId="7"/>
  </si>
  <si>
    <t>万一､排水に流れた場合､直ちに上司に報告し､排水ﾗｲﾝを</t>
  </si>
  <si>
    <t>薄膜濃縮器：QM-401</t>
    <rPh sb="0" eb="2">
      <t>ハクマク</t>
    </rPh>
    <rPh sb="2" eb="4">
      <t>ノウシュク</t>
    </rPh>
    <rPh sb="4" eb="5">
      <t>キ</t>
    </rPh>
    <phoneticPr fontId="7"/>
  </si>
  <si>
    <t>切り替えて､3工場緊急ﾋﾟｯﾄへ入れる｡</t>
  </si>
  <si>
    <t>定量ポンプ：QP-206</t>
    <rPh sb="0" eb="2">
      <t>テイリョウ</t>
    </rPh>
    <phoneticPr fontId="7"/>
  </si>
  <si>
    <t>(以下､薬液を取り扱う時は､同じ)</t>
  </si>
  <si>
    <t>熱媒循環ポンプ：QP-308</t>
    <rPh sb="0" eb="2">
      <t>ネツバイ</t>
    </rPh>
    <rPh sb="2" eb="4">
      <t>ジュンカン</t>
    </rPh>
    <phoneticPr fontId="7"/>
  </si>
  <si>
    <t>全ての操作について､基本行動ﾏﾆｭｱﾙを遵守する｡</t>
  </si>
  <si>
    <t>熱媒クーラー：QN-401</t>
    <rPh sb="0" eb="2">
      <t>ネツバイ</t>
    </rPh>
    <phoneticPr fontId="7"/>
  </si>
  <si>
    <t>釜洗･乾燥時に装置を全て運転し､異常がないか確認する｡</t>
  </si>
  <si>
    <t>チラー水タンク：QT-001</t>
    <rPh sb="3" eb="4">
      <t>スイ</t>
    </rPh>
    <phoneticPr fontId="7"/>
  </si>
  <si>
    <t>ﾊﾞﾙﾌﾞ操作は､一つ一つ確実に指差呼称を行い操作する｡</t>
  </si>
  <si>
    <t>チラー水循環ポンプ：QP-002</t>
    <rPh sb="3" eb="4">
      <t>スイ</t>
    </rPh>
    <rPh sb="4" eb="6">
      <t>ジュンカン</t>
    </rPh>
    <phoneticPr fontId="7"/>
  </si>
  <si>
    <t>チラー水供給ポンプ：QP-001</t>
    <rPh sb="3" eb="4">
      <t>スイ</t>
    </rPh>
    <rPh sb="4" eb="6">
      <t>キョウキュウ</t>
    </rPh>
    <phoneticPr fontId="7"/>
  </si>
  <si>
    <t>温水循環ポンプ：QP-203</t>
    <rPh sb="0" eb="2">
      <t>オンスイ</t>
    </rPh>
    <rPh sb="2" eb="4">
      <t>ジュンカン</t>
    </rPh>
    <phoneticPr fontId="7"/>
  </si>
  <si>
    <t>ドライ式真空ポンプ(ブースター・ポンプ)：QP-204</t>
    <rPh sb="3" eb="4">
      <t>シキ</t>
    </rPh>
    <rPh sb="4" eb="6">
      <t>シンクウ</t>
    </rPh>
    <phoneticPr fontId="7"/>
  </si>
  <si>
    <t>コールドトラップ：QN-202</t>
    <phoneticPr fontId="7"/>
  </si>
  <si>
    <t>コールドトラップ受槽：QT-202</t>
    <rPh sb="8" eb="9">
      <t>ウ</t>
    </rPh>
    <rPh sb="9" eb="10">
      <t>ソウ</t>
    </rPh>
    <phoneticPr fontId="7"/>
  </si>
  <si>
    <t>アフタークーラー：QN-203</t>
    <phoneticPr fontId="7"/>
  </si>
  <si>
    <t>電子計量器：</t>
    <rPh sb="0" eb="2">
      <t>デンシ</t>
    </rPh>
    <rPh sb="2" eb="5">
      <t>ケイリョウキ</t>
    </rPh>
    <phoneticPr fontId="7"/>
  </si>
  <si>
    <t>台秤：</t>
    <rPh sb="0" eb="2">
      <t>ダイバカリ</t>
    </rPh>
    <phoneticPr fontId="7"/>
  </si>
  <si>
    <t>　</t>
    <phoneticPr fontId="7"/>
  </si>
  <si>
    <t>※以下設備名称を機番で表記する。</t>
    <rPh sb="1" eb="3">
      <t>イカ</t>
    </rPh>
    <rPh sb="3" eb="5">
      <t>セツビ</t>
    </rPh>
    <rPh sb="5" eb="7">
      <t>メイショウ</t>
    </rPh>
    <rPh sb="8" eb="10">
      <t>キバン</t>
    </rPh>
    <rPh sb="11" eb="13">
      <t>ヒョウキ</t>
    </rPh>
    <phoneticPr fontId="7"/>
  </si>
  <si>
    <t>原料準備</t>
    <rPh sb="0" eb="2">
      <t>ゲンリョウ</t>
    </rPh>
    <rPh sb="2" eb="4">
      <t>ジュンビ</t>
    </rPh>
    <phoneticPr fontId="7"/>
  </si>
  <si>
    <t>ドラフト内での窒素ボックスを使用して分液ロートへEGMAE/BHTを小分け、計量する。</t>
    <rPh sb="4" eb="5">
      <t>ナイ</t>
    </rPh>
    <rPh sb="7" eb="9">
      <t>チッソ</t>
    </rPh>
    <rPh sb="14" eb="16">
      <t>シヨウ</t>
    </rPh>
    <rPh sb="18" eb="20">
      <t>ブンエキ</t>
    </rPh>
    <rPh sb="34" eb="36">
      <t>コワ</t>
    </rPh>
    <rPh sb="38" eb="40">
      <t>ケイリョウ</t>
    </rPh>
    <phoneticPr fontId="7"/>
  </si>
  <si>
    <t>No.78~80</t>
    <phoneticPr fontId="7"/>
  </si>
  <si>
    <t>-</t>
    <phoneticPr fontId="7"/>
  </si>
  <si>
    <t>耐薬品ゴム手袋、顔面シールド着用</t>
    <rPh sb="0" eb="1">
      <t>タイ</t>
    </rPh>
    <rPh sb="1" eb="3">
      <t>ヤクヒン</t>
    </rPh>
    <rPh sb="5" eb="7">
      <t>テブクロ</t>
    </rPh>
    <rPh sb="8" eb="10">
      <t>ガンメン</t>
    </rPh>
    <rPh sb="14" eb="16">
      <t>チャクヨウ</t>
    </rPh>
    <phoneticPr fontId="7"/>
  </si>
  <si>
    <t>窒素置換</t>
    <rPh sb="0" eb="2">
      <t>チッソ</t>
    </rPh>
    <rPh sb="2" eb="4">
      <t>チカン</t>
    </rPh>
    <phoneticPr fontId="7"/>
  </si>
  <si>
    <t>QK-201釜上バルブ(○73.74.106.140)を閉にする。</t>
    <rPh sb="6" eb="7">
      <t>カマ</t>
    </rPh>
    <rPh sb="7" eb="8">
      <t>ウエ</t>
    </rPh>
    <rPh sb="28" eb="29">
      <t>ヘイ</t>
    </rPh>
    <phoneticPr fontId="7"/>
  </si>
  <si>
    <t>QT-201釜上バルブ(○61.105.106.140.261)の閉を確認。</t>
    <rPh sb="6" eb="7">
      <t>カマ</t>
    </rPh>
    <rPh sb="7" eb="8">
      <t>ウエ</t>
    </rPh>
    <rPh sb="33" eb="34">
      <t>ヘイ</t>
    </rPh>
    <rPh sb="35" eb="37">
      <t>カクニン</t>
    </rPh>
    <phoneticPr fontId="7"/>
  </si>
  <si>
    <t>QT-202ドレン受槽A、QN-202コールドトラップ、QN-203アフタークーラーのブラインバルブ</t>
    <rPh sb="9" eb="10">
      <t>ウ</t>
    </rPh>
    <rPh sb="10" eb="11">
      <t>ソウ</t>
    </rPh>
    <phoneticPr fontId="2"/>
  </si>
  <si>
    <t>ブライン開度は約2回転</t>
    <rPh sb="4" eb="6">
      <t>カイド</t>
    </rPh>
    <rPh sb="7" eb="8">
      <t>ヤク</t>
    </rPh>
    <rPh sb="9" eb="11">
      <t>カイテン</t>
    </rPh>
    <phoneticPr fontId="7"/>
  </si>
  <si>
    <t>(○833,834,835,836)、出(○730,731,732,837)を開。</t>
    <rPh sb="19" eb="20">
      <t>デ</t>
    </rPh>
    <phoneticPr fontId="2"/>
  </si>
  <si>
    <t>ブライン入バルブ(○834)出バルブ(○730,731,732,837)は常時開</t>
    <phoneticPr fontId="7"/>
  </si>
  <si>
    <t>FIS-QP204AB</t>
    <phoneticPr fontId="7"/>
  </si>
  <si>
    <t>QP-204真空Pの冷却水入バルブ(○631,632,633,634,635,636)を開、出バルブ(○638,639)を開、流量300L/Hr以上を確認。</t>
    <rPh sb="10" eb="13">
      <t>レイキャクスイ</t>
    </rPh>
    <rPh sb="13" eb="14">
      <t>イ</t>
    </rPh>
    <rPh sb="44" eb="45">
      <t>カイ</t>
    </rPh>
    <rPh sb="46" eb="47">
      <t>デ</t>
    </rPh>
    <rPh sb="63" eb="65">
      <t>リュウリョウ</t>
    </rPh>
    <rPh sb="72" eb="74">
      <t>イジョウ</t>
    </rPh>
    <rPh sb="75" eb="77">
      <t>カクニン</t>
    </rPh>
    <phoneticPr fontId="2"/>
  </si>
  <si>
    <t>流量100L/Hr以下になるとインターロックで真空ポンプが停止する。</t>
    <rPh sb="0" eb="2">
      <t>リュウリョウ</t>
    </rPh>
    <rPh sb="9" eb="11">
      <t>イカ</t>
    </rPh>
    <rPh sb="23" eb="25">
      <t>シンクウ</t>
    </rPh>
    <rPh sb="29" eb="31">
      <t>テイシ</t>
    </rPh>
    <phoneticPr fontId="7"/>
  </si>
  <si>
    <t>ベント切り替え弁を閉。</t>
    <rPh sb="3" eb="4">
      <t>キ</t>
    </rPh>
    <rPh sb="5" eb="6">
      <t>カ</t>
    </rPh>
    <rPh sb="7" eb="8">
      <t>ベン</t>
    </rPh>
    <rPh sb="9" eb="10">
      <t>ヘイ</t>
    </rPh>
    <phoneticPr fontId="2"/>
  </si>
  <si>
    <t>真空Pの冷却水出バルブ(○638,639)は常時開</t>
    <rPh sb="22" eb="24">
      <t>ジョウジ</t>
    </rPh>
    <rPh sb="24" eb="25">
      <t>カイ</t>
    </rPh>
    <phoneticPr fontId="7"/>
  </si>
  <si>
    <t>QP-204真空Pを起動して真空バルブ(○660)を開。</t>
    <rPh sb="14" eb="16">
      <t>シンクウ</t>
    </rPh>
    <phoneticPr fontId="2"/>
  </si>
  <si>
    <t>No.48~50</t>
    <phoneticPr fontId="7"/>
  </si>
  <si>
    <t>QT-201釜上バルブ(○205)及び、真空バルブ(○68)を開。</t>
    <rPh sb="17" eb="18">
      <t>オヨ</t>
    </rPh>
    <rPh sb="20" eb="22">
      <t>シンクウ</t>
    </rPh>
    <rPh sb="31" eb="32">
      <t>カイ</t>
    </rPh>
    <phoneticPr fontId="2"/>
  </si>
  <si>
    <t>PI-QK201</t>
    <phoneticPr fontId="7"/>
  </si>
  <si>
    <t>QK-201釜上圧力ゲージで系内が10KPa以下になっていることを確認。</t>
    <rPh sb="8" eb="10">
      <t>アツリョク</t>
    </rPh>
    <rPh sb="14" eb="16">
      <t>ケイナイ</t>
    </rPh>
    <rPh sb="22" eb="24">
      <t>イカ</t>
    </rPh>
    <rPh sb="33" eb="35">
      <t>カクニン</t>
    </rPh>
    <phoneticPr fontId="2"/>
  </si>
  <si>
    <t>QT-201釜上バルブ(○205)及び、真空バルブ(○68)を閉。</t>
    <rPh sb="17" eb="18">
      <t>オヨ</t>
    </rPh>
    <rPh sb="20" eb="22">
      <t>シンクウ</t>
    </rPh>
    <rPh sb="31" eb="32">
      <t>ヘイ</t>
    </rPh>
    <phoneticPr fontId="2"/>
  </si>
  <si>
    <t>QK-201釜上窒素バルブ(○18,71,140)を開。</t>
    <rPh sb="7" eb="8">
      <t>ウエ</t>
    </rPh>
    <rPh sb="8" eb="10">
      <t>チッソ</t>
    </rPh>
    <rPh sb="26" eb="27">
      <t>カイ</t>
    </rPh>
    <phoneticPr fontId="2"/>
  </si>
  <si>
    <t>No.30,83</t>
    <phoneticPr fontId="7"/>
  </si>
  <si>
    <t>1-3</t>
  </si>
  <si>
    <t>QK-201釜上圧力ゲージで系内が常圧になっていることを確認。</t>
    <rPh sb="8" eb="10">
      <t>アツリョク</t>
    </rPh>
    <rPh sb="14" eb="16">
      <t>ケイナイ</t>
    </rPh>
    <rPh sb="17" eb="19">
      <t>ジョウアツ</t>
    </rPh>
    <rPh sb="28" eb="30">
      <t>カクニン</t>
    </rPh>
    <phoneticPr fontId="2"/>
  </si>
  <si>
    <t>QK-201釜上窒素バルブ(○18,140)を閉。</t>
    <rPh sb="7" eb="8">
      <t>ウエ</t>
    </rPh>
    <rPh sb="8" eb="10">
      <t>チッソ</t>
    </rPh>
    <rPh sb="23" eb="24">
      <t>ヘイ</t>
    </rPh>
    <phoneticPr fontId="2"/>
  </si>
  <si>
    <t>真空バルブ(○660)を閉にしてQP-204真空Pを停止。</t>
    <rPh sb="12" eb="13">
      <t>ヘイ</t>
    </rPh>
    <rPh sb="26" eb="28">
      <t>テイシ</t>
    </rPh>
    <phoneticPr fontId="2"/>
  </si>
  <si>
    <t>QP-204真空Pの冷却水入バルブ(○631,632,633,634,635,636)を閉。</t>
    <rPh sb="44" eb="45">
      <t>ヘイ</t>
    </rPh>
    <phoneticPr fontId="2"/>
  </si>
  <si>
    <t>QT-202の窒素バルブ(○702)を開にして、減圧解除。</t>
    <rPh sb="7" eb="9">
      <t>チッソ</t>
    </rPh>
    <rPh sb="19" eb="20">
      <t>カイ</t>
    </rPh>
    <rPh sb="24" eb="26">
      <t>ゲンアツ</t>
    </rPh>
    <rPh sb="26" eb="28">
      <t>カイジョ</t>
    </rPh>
    <phoneticPr fontId="2"/>
  </si>
  <si>
    <t>ベント切り替え弁を開にする。</t>
    <rPh sb="3" eb="4">
      <t>キ</t>
    </rPh>
    <rPh sb="5" eb="6">
      <t>カ</t>
    </rPh>
    <rPh sb="7" eb="8">
      <t>ベン</t>
    </rPh>
    <rPh sb="9" eb="10">
      <t>カイ</t>
    </rPh>
    <phoneticPr fontId="2"/>
  </si>
  <si>
    <t>QT-202、QN-202、QN-203ブライン入バルブ(○833,835,836)を閉。</t>
    <rPh sb="24" eb="25">
      <t>イ</t>
    </rPh>
    <rPh sb="43" eb="44">
      <t>ヘイ</t>
    </rPh>
    <phoneticPr fontId="2"/>
  </si>
  <si>
    <t>FIA-QK201</t>
    <phoneticPr fontId="7"/>
  </si>
  <si>
    <r>
      <t>QK-201釜上窒素バルブ(○73,74,140)を開、流量0.5m</t>
    </r>
    <r>
      <rPr>
        <vertAlign val="superscript"/>
        <sz val="9"/>
        <color theme="1"/>
        <rFont val="ＭＳ Ｐ明朝"/>
        <family val="1"/>
        <charset val="128"/>
      </rPr>
      <t>3</t>
    </r>
    <r>
      <rPr>
        <sz val="9"/>
        <color theme="1"/>
        <rFont val="ＭＳ Ｐ明朝"/>
        <family val="1"/>
        <charset val="128"/>
      </rPr>
      <t>/Hrに調整。（窒素パージ開始）</t>
    </r>
    <rPh sb="6" eb="7">
      <t>カマ</t>
    </rPh>
    <rPh sb="7" eb="8">
      <t>ジョウ</t>
    </rPh>
    <rPh sb="8" eb="10">
      <t>チッソ</t>
    </rPh>
    <rPh sb="26" eb="27">
      <t>カイ</t>
    </rPh>
    <rPh sb="28" eb="30">
      <t>リュウリョウ</t>
    </rPh>
    <rPh sb="39" eb="41">
      <t>チョウセイ</t>
    </rPh>
    <rPh sb="43" eb="45">
      <t>チッソ</t>
    </rPh>
    <rPh sb="48" eb="50">
      <t>カイシ</t>
    </rPh>
    <phoneticPr fontId="2"/>
  </si>
  <si>
    <t>活性炭吸着ドラム上部酸素濃度計で酸素濃度2%以下を確認。</t>
    <rPh sb="0" eb="3">
      <t>カッセイタン</t>
    </rPh>
    <rPh sb="3" eb="5">
      <t>キュウチャク</t>
    </rPh>
    <rPh sb="8" eb="10">
      <t>ジョウブ</t>
    </rPh>
    <rPh sb="10" eb="12">
      <t>サンソ</t>
    </rPh>
    <rPh sb="12" eb="14">
      <t>ノウド</t>
    </rPh>
    <rPh sb="14" eb="15">
      <t>ケイ</t>
    </rPh>
    <rPh sb="16" eb="18">
      <t>サンソ</t>
    </rPh>
    <rPh sb="18" eb="20">
      <t>ノウド</t>
    </rPh>
    <rPh sb="22" eb="24">
      <t>イカ</t>
    </rPh>
    <rPh sb="25" eb="27">
      <t>カクニン</t>
    </rPh>
    <phoneticPr fontId="2"/>
  </si>
  <si>
    <t>酸素濃度確認後、QT-201釜上バルブ(○205)及び、真空バルブ(○68)を閉。</t>
    <rPh sb="0" eb="2">
      <t>サンソ</t>
    </rPh>
    <rPh sb="2" eb="4">
      <t>ノウド</t>
    </rPh>
    <rPh sb="4" eb="6">
      <t>カクニン</t>
    </rPh>
    <rPh sb="6" eb="7">
      <t>ゴ</t>
    </rPh>
    <rPh sb="39" eb="40">
      <t>ヘイ</t>
    </rPh>
    <phoneticPr fontId="2"/>
  </si>
  <si>
    <t>窒素置換が完了した場合は、QT-201釜上バルブ(○261)を開。</t>
    <rPh sb="5" eb="7">
      <t>カンリョウ</t>
    </rPh>
    <rPh sb="9" eb="11">
      <t>バアイ</t>
    </rPh>
    <rPh sb="19" eb="20">
      <t>カマ</t>
    </rPh>
    <rPh sb="20" eb="21">
      <t>ジョウ</t>
    </rPh>
    <rPh sb="31" eb="32">
      <t>カイ</t>
    </rPh>
    <phoneticPr fontId="2"/>
  </si>
  <si>
    <t>仕込み</t>
    <rPh sb="0" eb="2">
      <t>シコ</t>
    </rPh>
    <phoneticPr fontId="7"/>
  </si>
  <si>
    <t>QK-201反応・濃縮槽の釜底バルブ(○100,102)を閉。</t>
  </si>
  <si>
    <t>-</t>
  </si>
  <si>
    <t>耐薬品ゴム手袋着用（操作1~7)</t>
    <rPh sb="7" eb="9">
      <t>チャクヨウ</t>
    </rPh>
    <rPh sb="10" eb="12">
      <t>ソウサ</t>
    </rPh>
    <phoneticPr fontId="2"/>
  </si>
  <si>
    <t>QT-201蒸留受け槽の釜底バルブ(○204)を閉。</t>
  </si>
  <si>
    <t>耐有機溶剤防毒マスク着用（操作5~7)</t>
    <rPh sb="10" eb="12">
      <t>チャクヨウ</t>
    </rPh>
    <rPh sb="13" eb="15">
      <t>ソウサ</t>
    </rPh>
    <phoneticPr fontId="2"/>
  </si>
  <si>
    <t>QK-201上部のハンドホールを開放。</t>
    <rPh sb="6" eb="8">
      <t>ジョウブ</t>
    </rPh>
    <rPh sb="16" eb="18">
      <t>カイホウ</t>
    </rPh>
    <phoneticPr fontId="2"/>
  </si>
  <si>
    <t>局所排気での吸引(操作4~7)</t>
    <rPh sb="0" eb="2">
      <t>キョクショ</t>
    </rPh>
    <rPh sb="2" eb="4">
      <t>ハイキ</t>
    </rPh>
    <rPh sb="6" eb="8">
      <t>キュウイン</t>
    </rPh>
    <rPh sb="9" eb="11">
      <t>ソウサ</t>
    </rPh>
    <phoneticPr fontId="2"/>
  </si>
  <si>
    <t>局所排気装置のダクトラインを開にして、ハンドホール側面にセット。</t>
    <rPh sb="0" eb="2">
      <t>キョクショ</t>
    </rPh>
    <rPh sb="2" eb="4">
      <t>ハイキ</t>
    </rPh>
    <rPh sb="4" eb="6">
      <t>ソウチ</t>
    </rPh>
    <rPh sb="14" eb="15">
      <t>カイ</t>
    </rPh>
    <rPh sb="25" eb="27">
      <t>ソクメン</t>
    </rPh>
    <phoneticPr fontId="2"/>
  </si>
  <si>
    <t>ＥＧＭＡＥを所定量仕込む。</t>
    <rPh sb="9" eb="11">
      <t>シコ</t>
    </rPh>
    <phoneticPr fontId="2"/>
  </si>
  <si>
    <t>No.75~77</t>
    <phoneticPr fontId="7"/>
  </si>
  <si>
    <t>1-1,1-2</t>
  </si>
  <si>
    <t>分液ロートに準備されたＥＧＭＡＥ／ＢＨＴを仕込む。</t>
    <rPh sb="21" eb="23">
      <t>シコ</t>
    </rPh>
    <phoneticPr fontId="2"/>
  </si>
  <si>
    <t>QK-201上部のハンドホールを閉。</t>
    <rPh sb="6" eb="8">
      <t>ジョウブ</t>
    </rPh>
    <rPh sb="16" eb="17">
      <t>ヘイ</t>
    </rPh>
    <phoneticPr fontId="2"/>
  </si>
  <si>
    <t>FRC-QK201</t>
    <phoneticPr fontId="7"/>
  </si>
  <si>
    <t>QK-201撹拌回転数を105rpmに設定。</t>
    <rPh sb="6" eb="8">
      <t>カクハン</t>
    </rPh>
    <rPh sb="8" eb="11">
      <t>カイテンスウ</t>
    </rPh>
    <rPh sb="19" eb="21">
      <t>セッテイ</t>
    </rPh>
    <phoneticPr fontId="2"/>
  </si>
  <si>
    <t>QK-201撹拌を起動。</t>
    <rPh sb="9" eb="11">
      <t>キドウ</t>
    </rPh>
    <phoneticPr fontId="2"/>
  </si>
  <si>
    <t>30分間経過したらQK-201撹拌を停止。</t>
    <rPh sb="2" eb="4">
      <t>フンカン</t>
    </rPh>
    <rPh sb="4" eb="6">
      <t>ケイカ</t>
    </rPh>
    <rPh sb="18" eb="20">
      <t>テイシ</t>
    </rPh>
    <phoneticPr fontId="2"/>
  </si>
  <si>
    <t>QK-301薄膜留去受け製品化槽釜底バルブ(○301,302)を閉。</t>
  </si>
  <si>
    <t>QT-301薄膜残渣受け槽釜底バルブ(○400,401)を閉。</t>
  </si>
  <si>
    <t>QK-301釜上バルブ(○305,366,367,368,390)の閉を確認。</t>
    <rPh sb="7" eb="8">
      <t>ウエ</t>
    </rPh>
    <phoneticPr fontId="2"/>
  </si>
  <si>
    <t>QM-401薄膜蒸留装置のオイラーに適正量オイルがある事を確認。</t>
    <rPh sb="18" eb="20">
      <t>テキセイ</t>
    </rPh>
    <rPh sb="20" eb="21">
      <t>リョウ</t>
    </rPh>
    <rPh sb="27" eb="28">
      <t>コト</t>
    </rPh>
    <rPh sb="29" eb="31">
      <t>カクニン</t>
    </rPh>
    <phoneticPr fontId="2"/>
  </si>
  <si>
    <t>QT-202、QN-202、QN-203ブライン入バルブ(○833,835,836)を開。</t>
    <rPh sb="24" eb="25">
      <t>イ</t>
    </rPh>
    <phoneticPr fontId="2"/>
  </si>
  <si>
    <t>QP-204真空Pの冷却水入バルブ(○631,632,633,634,635,636)を開、流量が300L/Hr以上を確認。</t>
    <rPh sb="10" eb="13">
      <t>レイキャクスイ</t>
    </rPh>
    <rPh sb="13" eb="14">
      <t>イ</t>
    </rPh>
    <rPh sb="44" eb="45">
      <t>カイ</t>
    </rPh>
    <rPh sb="46" eb="48">
      <t>リュウリョウ</t>
    </rPh>
    <rPh sb="56" eb="58">
      <t>イジョウ</t>
    </rPh>
    <rPh sb="59" eb="61">
      <t>カクニン</t>
    </rPh>
    <phoneticPr fontId="2"/>
  </si>
  <si>
    <t>QT-301釜上バルブ(○403)及び、真空バルブ(○404)を開。</t>
    <rPh sb="17" eb="18">
      <t>オヨ</t>
    </rPh>
    <rPh sb="20" eb="22">
      <t>シンクウ</t>
    </rPh>
    <rPh sb="32" eb="33">
      <t>カイ</t>
    </rPh>
    <phoneticPr fontId="2"/>
  </si>
  <si>
    <t>PI-QK301</t>
    <phoneticPr fontId="7"/>
  </si>
  <si>
    <t>QK-301釜上圧力ゲージで系内が10KPa以下になっている事を確認。</t>
    <rPh sb="8" eb="10">
      <t>アツリョク</t>
    </rPh>
    <rPh sb="14" eb="16">
      <t>ケイナイ</t>
    </rPh>
    <rPh sb="22" eb="24">
      <t>イカ</t>
    </rPh>
    <rPh sb="30" eb="31">
      <t>コト</t>
    </rPh>
    <rPh sb="32" eb="34">
      <t>カクニン</t>
    </rPh>
    <phoneticPr fontId="2"/>
  </si>
  <si>
    <t>QT-301釜上バルブ(○403)を閉。</t>
    <rPh sb="18" eb="19">
      <t>ヘイ</t>
    </rPh>
    <phoneticPr fontId="2"/>
  </si>
  <si>
    <t>QK-301釜上窒素バルブ(○368)を開。</t>
    <rPh sb="7" eb="8">
      <t>ウエ</t>
    </rPh>
    <rPh sb="8" eb="10">
      <t>チッソ</t>
    </rPh>
    <rPh sb="20" eb="21">
      <t>カイ</t>
    </rPh>
    <phoneticPr fontId="2"/>
  </si>
  <si>
    <t>QK-301釜上圧力ゲージで系内が常圧になっていることを確認。</t>
    <rPh sb="8" eb="10">
      <t>アツリョク</t>
    </rPh>
    <rPh sb="14" eb="16">
      <t>ケイナイ</t>
    </rPh>
    <rPh sb="17" eb="19">
      <t>ジョウアツ</t>
    </rPh>
    <rPh sb="28" eb="30">
      <t>カクニン</t>
    </rPh>
    <phoneticPr fontId="2"/>
  </si>
  <si>
    <t>QK-301釜上窒素バルブ(○368)を閉。</t>
    <rPh sb="7" eb="8">
      <t>ウエ</t>
    </rPh>
    <rPh sb="8" eb="10">
      <t>チッソ</t>
    </rPh>
    <rPh sb="20" eb="21">
      <t>ヘイ</t>
    </rPh>
    <phoneticPr fontId="2"/>
  </si>
  <si>
    <t>真空バルブ(○660)を閉にしてQP-204真空Pを停止。</t>
  </si>
  <si>
    <t>真空Pの冷却水入バルブ(○631,632,633,634,635,636)を閉。</t>
    <rPh sb="38" eb="39">
      <t>ヘイ</t>
    </rPh>
    <phoneticPr fontId="2"/>
  </si>
  <si>
    <t>ベント切り替え弁を開。</t>
    <rPh sb="3" eb="4">
      <t>キ</t>
    </rPh>
    <rPh sb="5" eb="6">
      <t>カ</t>
    </rPh>
    <rPh sb="7" eb="8">
      <t>ベン</t>
    </rPh>
    <rPh sb="9" eb="10">
      <t>カイ</t>
    </rPh>
    <phoneticPr fontId="2"/>
  </si>
  <si>
    <t>QT-301釜上バルブ(○403)を開。</t>
    <rPh sb="7" eb="8">
      <t>ウエ</t>
    </rPh>
    <phoneticPr fontId="2"/>
  </si>
  <si>
    <t>FIA-QK301</t>
    <phoneticPr fontId="7"/>
  </si>
  <si>
    <r>
      <t>窒素バルブ(○366,367)を開、流量0.5m</t>
    </r>
    <r>
      <rPr>
        <vertAlign val="superscript"/>
        <sz val="9"/>
        <color theme="1"/>
        <rFont val="ＭＳ Ｐ明朝"/>
        <family val="1"/>
        <charset val="128"/>
      </rPr>
      <t>3</t>
    </r>
    <r>
      <rPr>
        <sz val="9"/>
        <color theme="1"/>
        <rFont val="ＭＳ Ｐ明朝"/>
        <family val="1"/>
        <charset val="128"/>
      </rPr>
      <t>/Hrに調整。（窒素パージ開始）</t>
    </r>
    <rPh sb="18" eb="20">
      <t>リュウリョウ</t>
    </rPh>
    <rPh sb="29" eb="31">
      <t>チョウセイ</t>
    </rPh>
    <phoneticPr fontId="7"/>
  </si>
  <si>
    <t>酸素濃度確認後、QT-301釜上バルブ(○403)及び、真空バルブ(○404)を閉。</t>
    <rPh sb="0" eb="2">
      <t>サンソ</t>
    </rPh>
    <rPh sb="2" eb="4">
      <t>ノウド</t>
    </rPh>
    <rPh sb="4" eb="6">
      <t>カクニン</t>
    </rPh>
    <rPh sb="6" eb="7">
      <t>ゴ</t>
    </rPh>
    <rPh sb="40" eb="41">
      <t>ヘイ</t>
    </rPh>
    <phoneticPr fontId="2"/>
  </si>
  <si>
    <t>窒素置換が完了した場合は、QK-301釜上バルブ(○305)を開。</t>
    <rPh sb="5" eb="7">
      <t>カンリョウ</t>
    </rPh>
    <rPh sb="9" eb="11">
      <t>バアイ</t>
    </rPh>
    <rPh sb="19" eb="20">
      <t>カマ</t>
    </rPh>
    <rPh sb="20" eb="21">
      <t>ジョウ</t>
    </rPh>
    <rPh sb="31" eb="32">
      <t>カイ</t>
    </rPh>
    <phoneticPr fontId="2"/>
  </si>
  <si>
    <t>ドラムポーターにてトルエンドラムを搬入して計量器に載せる。</t>
    <rPh sb="17" eb="19">
      <t>ハンニュウ</t>
    </rPh>
    <phoneticPr fontId="2"/>
  </si>
  <si>
    <t>No.1~16</t>
    <phoneticPr fontId="7"/>
  </si>
  <si>
    <t>耐薬品ゴム手袋着用（操作1~10)</t>
    <rPh sb="7" eb="9">
      <t>チャクヨウ</t>
    </rPh>
    <rPh sb="10" eb="12">
      <t>ソウサ</t>
    </rPh>
    <phoneticPr fontId="2"/>
  </si>
  <si>
    <t>ダクトライン吸引部をトルエンドラム大小の蓋に近づける。</t>
    <rPh sb="6" eb="8">
      <t>キュウイン</t>
    </rPh>
    <rPh sb="8" eb="9">
      <t>ブ</t>
    </rPh>
    <rPh sb="17" eb="18">
      <t>ダイ</t>
    </rPh>
    <rPh sb="18" eb="19">
      <t>ショウ</t>
    </rPh>
    <rPh sb="20" eb="21">
      <t>フタ</t>
    </rPh>
    <rPh sb="22" eb="23">
      <t>チカ</t>
    </rPh>
    <phoneticPr fontId="2"/>
  </si>
  <si>
    <t>耐有機溶剤防毒マスク着用（操作2~10)</t>
    <rPh sb="10" eb="12">
      <t>チャクヨウ</t>
    </rPh>
    <rPh sb="13" eb="15">
      <t>ソウサ</t>
    </rPh>
    <phoneticPr fontId="2"/>
  </si>
  <si>
    <t>ダクトラインバルブを開、トルエンドラム大小の蓋を徐々に緩めガスを吸引させながら開放。</t>
    <rPh sb="10" eb="11">
      <t>カイ</t>
    </rPh>
    <rPh sb="24" eb="25">
      <t>ジョ</t>
    </rPh>
    <rPh sb="27" eb="28">
      <t>ユル</t>
    </rPh>
    <rPh sb="39" eb="41">
      <t>カイホウ</t>
    </rPh>
    <phoneticPr fontId="2"/>
  </si>
  <si>
    <t>No.19~22</t>
    <phoneticPr fontId="7"/>
  </si>
  <si>
    <t>1-4</t>
  </si>
  <si>
    <t>局所排気での吸引(操作2~10)</t>
    <rPh sb="0" eb="2">
      <t>キョクショ</t>
    </rPh>
    <rPh sb="2" eb="4">
      <t>ハイキ</t>
    </rPh>
    <rPh sb="6" eb="8">
      <t>キュウイン</t>
    </rPh>
    <rPh sb="9" eb="11">
      <t>ソウサ</t>
    </rPh>
    <phoneticPr fontId="2"/>
  </si>
  <si>
    <t>ガス吸引後、ドラム大の口には仕込み用ドラムサイフォンを、小の口には均圧用カプラをセット。</t>
    <rPh sb="4" eb="5">
      <t>ゴ</t>
    </rPh>
    <rPh sb="9" eb="10">
      <t>ダイ</t>
    </rPh>
    <rPh sb="11" eb="12">
      <t>クチ</t>
    </rPh>
    <rPh sb="14" eb="16">
      <t>シコ</t>
    </rPh>
    <rPh sb="17" eb="18">
      <t>ヨウ</t>
    </rPh>
    <rPh sb="28" eb="29">
      <t>ショウ</t>
    </rPh>
    <rPh sb="30" eb="31">
      <t>クチ</t>
    </rPh>
    <rPh sb="33" eb="35">
      <t>キンアツ</t>
    </rPh>
    <rPh sb="35" eb="36">
      <t>ヨウ</t>
    </rPh>
    <phoneticPr fontId="2"/>
  </si>
  <si>
    <t>No.23,32</t>
    <phoneticPr fontId="7"/>
  </si>
  <si>
    <t>セットした仕込みドラムサイフォンカプラ部に原料仕込みP QP-301サクションフレキホースカプラをセット</t>
    <rPh sb="5" eb="7">
      <t>シコ</t>
    </rPh>
    <rPh sb="19" eb="20">
      <t>ブ</t>
    </rPh>
    <rPh sb="21" eb="23">
      <t>ゲンリョウ</t>
    </rPh>
    <rPh sb="23" eb="25">
      <t>シコ</t>
    </rPh>
    <phoneticPr fontId="2"/>
  </si>
  <si>
    <t>No.32,34</t>
    <phoneticPr fontId="7"/>
  </si>
  <si>
    <t>均圧用カプラには均圧フレキホースカプラをセット。</t>
    <rPh sb="0" eb="2">
      <t>キンアツ</t>
    </rPh>
    <rPh sb="2" eb="3">
      <t>ヨウ</t>
    </rPh>
    <rPh sb="8" eb="10">
      <t>キンアツ</t>
    </rPh>
    <phoneticPr fontId="2"/>
  </si>
  <si>
    <t>仕込みバルブ(○106,1103)及び、QP-301サクションバルブ(○308)を開。</t>
    <rPh sb="0" eb="2">
      <t>シコ</t>
    </rPh>
    <rPh sb="17" eb="18">
      <t>オヨ</t>
    </rPh>
    <rPh sb="41" eb="42">
      <t>カイ</t>
    </rPh>
    <phoneticPr fontId="2"/>
  </si>
  <si>
    <t>QK-201均圧バルブ(○140,141)を開。</t>
    <rPh sb="6" eb="8">
      <t>キンアツ</t>
    </rPh>
    <rPh sb="22" eb="23">
      <t>カイ</t>
    </rPh>
    <phoneticPr fontId="2"/>
  </si>
  <si>
    <t>エアーバルブ開、QP-301を運転してトルエンを所定量仕込む。</t>
    <rPh sb="6" eb="7">
      <t>カイ</t>
    </rPh>
    <rPh sb="15" eb="17">
      <t>ウンテン</t>
    </rPh>
    <phoneticPr fontId="2"/>
  </si>
  <si>
    <t>静電気対策のため、仕込み流量は6L/min以下で行う</t>
    <rPh sb="0" eb="3">
      <t>セイデンキ</t>
    </rPh>
    <rPh sb="3" eb="5">
      <t>タイサク</t>
    </rPh>
    <rPh sb="9" eb="11">
      <t>シコ</t>
    </rPh>
    <rPh sb="12" eb="14">
      <t>リュウリョウ</t>
    </rPh>
    <rPh sb="21" eb="23">
      <t>イカ</t>
    </rPh>
    <rPh sb="24" eb="25">
      <t>オコナ</t>
    </rPh>
    <phoneticPr fontId="2"/>
  </si>
  <si>
    <t>仕込み完了したらエアーバルブ閉、QP-301を停止。</t>
    <rPh sb="0" eb="2">
      <t>シコ</t>
    </rPh>
    <rPh sb="3" eb="5">
      <t>カンリョウ</t>
    </rPh>
    <rPh sb="14" eb="15">
      <t>ヘイ</t>
    </rPh>
    <rPh sb="23" eb="25">
      <t>テイシ</t>
    </rPh>
    <phoneticPr fontId="2"/>
  </si>
  <si>
    <t>No.31,33,34</t>
    <phoneticPr fontId="7"/>
  </si>
  <si>
    <t>1-5,1-6</t>
  </si>
  <si>
    <t>仕込みバルブ(○106,1103)及び、QP-301サクションバルブ(○308)を閉。</t>
    <rPh sb="0" eb="2">
      <t>シコ</t>
    </rPh>
    <rPh sb="17" eb="18">
      <t>オヨ</t>
    </rPh>
    <rPh sb="41" eb="42">
      <t>ヘイ</t>
    </rPh>
    <phoneticPr fontId="2"/>
  </si>
  <si>
    <t>ドラムにアースクリップを取り付ける。</t>
    <rPh sb="12" eb="13">
      <t>ト</t>
    </rPh>
    <rPh sb="14" eb="15">
      <t>ツ</t>
    </rPh>
    <phoneticPr fontId="2"/>
  </si>
  <si>
    <t>昇温</t>
    <rPh sb="0" eb="2">
      <t>ショウオン</t>
    </rPh>
    <phoneticPr fontId="7"/>
  </si>
  <si>
    <t>QK-201撹拌を起動。(105rpm)</t>
    <rPh sb="9" eb="11">
      <t>キドウ</t>
    </rPh>
    <phoneticPr fontId="2"/>
  </si>
  <si>
    <t>QK-201ジャケットの温水入バルブ(○513)出バルブ(○510)を開。</t>
    <rPh sb="12" eb="14">
      <t>オンスイ</t>
    </rPh>
    <rPh sb="14" eb="15">
      <t>イ</t>
    </rPh>
    <rPh sb="24" eb="25">
      <t>デ</t>
    </rPh>
    <rPh sb="35" eb="36">
      <t>カイ</t>
    </rPh>
    <phoneticPr fontId="2"/>
  </si>
  <si>
    <t>その他用役(チラー水)バルブの閉を確認。</t>
    <rPh sb="9" eb="10">
      <t>スイ</t>
    </rPh>
    <phoneticPr fontId="7"/>
  </si>
  <si>
    <t>TIC-QP203A</t>
    <phoneticPr fontId="7"/>
  </si>
  <si>
    <t>QP-203温水循環Pを40℃に設定。</t>
    <rPh sb="16" eb="18">
      <t>セッテイ</t>
    </rPh>
    <phoneticPr fontId="2"/>
  </si>
  <si>
    <t>QP-203温水循環Pを起動。</t>
    <rPh sb="12" eb="14">
      <t>キドウ</t>
    </rPh>
    <phoneticPr fontId="2"/>
  </si>
  <si>
    <t>QN-201コンデンサー冷却水入バルブ(○1010)出バルブ(○1014)を開。</t>
    <rPh sb="12" eb="14">
      <t>レイキャク</t>
    </rPh>
    <rPh sb="14" eb="15">
      <t>スイ</t>
    </rPh>
    <rPh sb="15" eb="16">
      <t>イ</t>
    </rPh>
    <phoneticPr fontId="2"/>
  </si>
  <si>
    <t>触媒小分け</t>
    <rPh sb="0" eb="2">
      <t>ショクバイ</t>
    </rPh>
    <rPh sb="2" eb="4">
      <t>コワ</t>
    </rPh>
    <phoneticPr fontId="7"/>
  </si>
  <si>
    <t>No.37,80</t>
    <phoneticPr fontId="7"/>
  </si>
  <si>
    <t>1-10,1-11</t>
  </si>
  <si>
    <t>(白金／キシレン溶液が入った分液ロートは専用のカゴに入れて運搬。)</t>
    <rPh sb="11" eb="12">
      <t>ハイ</t>
    </rPh>
    <rPh sb="20" eb="22">
      <t>センヨウ</t>
    </rPh>
    <rPh sb="26" eb="27">
      <t>イ</t>
    </rPh>
    <rPh sb="29" eb="31">
      <t>ウンパン</t>
    </rPh>
    <phoneticPr fontId="2"/>
  </si>
  <si>
    <t>QK-201の原料仕込み口バルブ(○143)にテフロンチューブのついたシリコンゴム栓を取り付ける。</t>
    <rPh sb="7" eb="9">
      <t>ゲンリョウ</t>
    </rPh>
    <rPh sb="9" eb="11">
      <t>シコ</t>
    </rPh>
    <rPh sb="12" eb="13">
      <t>クチ</t>
    </rPh>
    <rPh sb="41" eb="42">
      <t>セン</t>
    </rPh>
    <rPh sb="43" eb="44">
      <t>ト</t>
    </rPh>
    <rPh sb="45" eb="46">
      <t>ツ</t>
    </rPh>
    <phoneticPr fontId="2"/>
  </si>
  <si>
    <t>1-12</t>
  </si>
  <si>
    <t>原料仕込み口バルブ(○143)を開にして、テフロンチューブの先が槽内に入るまで差し込む。</t>
    <rPh sb="0" eb="2">
      <t>ゲンリョウ</t>
    </rPh>
    <rPh sb="2" eb="4">
      <t>シコ</t>
    </rPh>
    <rPh sb="5" eb="6">
      <t>クチ</t>
    </rPh>
    <rPh sb="16" eb="17">
      <t>カイ</t>
    </rPh>
    <rPh sb="30" eb="31">
      <t>サキ</t>
    </rPh>
    <rPh sb="32" eb="33">
      <t>ソウ</t>
    </rPh>
    <rPh sb="33" eb="34">
      <t>ナイ</t>
    </rPh>
    <rPh sb="35" eb="36">
      <t>ハイ</t>
    </rPh>
    <rPh sb="39" eb="40">
      <t>サ</t>
    </rPh>
    <rPh sb="41" eb="42">
      <t>コ</t>
    </rPh>
    <phoneticPr fontId="2"/>
  </si>
  <si>
    <t>No.85</t>
    <phoneticPr fontId="7"/>
  </si>
  <si>
    <t>耐薬品ゴム手袋、顔面シールド、</t>
    <phoneticPr fontId="2"/>
  </si>
  <si>
    <t>白金／キシレン溶液の入った分液ロートをQK-201上部にセット。</t>
    <rPh sb="10" eb="11">
      <t>ハイ</t>
    </rPh>
    <rPh sb="25" eb="27">
      <t>ジョウブ</t>
    </rPh>
    <phoneticPr fontId="2"/>
  </si>
  <si>
    <t>No.86</t>
    <phoneticPr fontId="7"/>
  </si>
  <si>
    <t>耐有機溶剤防毒マスク着用(操作1~4)</t>
  </si>
  <si>
    <t>局所排気での吸引(操作2~4)</t>
    <rPh sb="0" eb="2">
      <t>キョクショ</t>
    </rPh>
    <rPh sb="2" eb="4">
      <t>ハイキ</t>
    </rPh>
    <rPh sb="6" eb="8">
      <t>キュウイン</t>
    </rPh>
    <rPh sb="9" eb="11">
      <t>ソウサ</t>
    </rPh>
    <phoneticPr fontId="2"/>
  </si>
  <si>
    <t>QK-301釜底バルブ(○301,302)閉を確認。</t>
    <rPh sb="23" eb="25">
      <t>カクニン</t>
    </rPh>
    <phoneticPr fontId="2"/>
  </si>
  <si>
    <t>QK-301の空を確認。</t>
  </si>
  <si>
    <t>QK-301が流量0.5m3/Hrで窒素パージされている事を確認。</t>
    <rPh sb="7" eb="9">
      <t>リュウリョウ</t>
    </rPh>
    <rPh sb="18" eb="20">
      <t>チッソ</t>
    </rPh>
    <rPh sb="28" eb="29">
      <t>コト</t>
    </rPh>
    <rPh sb="30" eb="32">
      <t>カクニン</t>
    </rPh>
    <phoneticPr fontId="2"/>
  </si>
  <si>
    <t>No.84</t>
    <phoneticPr fontId="7"/>
  </si>
  <si>
    <t>TMDSドラムを搬入して計量器に載せる。</t>
    <rPh sb="8" eb="10">
      <t>ハンニュウ</t>
    </rPh>
    <phoneticPr fontId="2"/>
  </si>
  <si>
    <t>No.1~10.13~16</t>
    <phoneticPr fontId="7"/>
  </si>
  <si>
    <t>ダクトライン吸引部をTMDSドラム大の蓋に近づける。</t>
    <rPh sb="6" eb="8">
      <t>キュウイン</t>
    </rPh>
    <rPh sb="8" eb="9">
      <t>ブ</t>
    </rPh>
    <rPh sb="17" eb="18">
      <t>ダイ</t>
    </rPh>
    <rPh sb="19" eb="20">
      <t>フタ</t>
    </rPh>
    <rPh sb="21" eb="22">
      <t>チカ</t>
    </rPh>
    <phoneticPr fontId="2"/>
  </si>
  <si>
    <t>ダクトラインバルブを開、TMDSドラム大の蓋を徐々に緩めTMDSガスを吸引させながら開放。</t>
    <rPh sb="10" eb="11">
      <t>カイ</t>
    </rPh>
    <rPh sb="23" eb="24">
      <t>ジョ</t>
    </rPh>
    <rPh sb="26" eb="27">
      <t>ユル</t>
    </rPh>
    <rPh sb="42" eb="44">
      <t>カイホウ</t>
    </rPh>
    <phoneticPr fontId="2"/>
  </si>
  <si>
    <t>1-7</t>
  </si>
  <si>
    <t>ガス吸引後、ドラム大の口には仕込み用ドラムサイフォンと均圧用カプラをセット。</t>
    <rPh sb="4" eb="5">
      <t>ゴ</t>
    </rPh>
    <rPh sb="9" eb="10">
      <t>ダイ</t>
    </rPh>
    <rPh sb="11" eb="12">
      <t>クチ</t>
    </rPh>
    <rPh sb="14" eb="16">
      <t>シコ</t>
    </rPh>
    <rPh sb="17" eb="18">
      <t>ヨウ</t>
    </rPh>
    <rPh sb="27" eb="29">
      <t>キンアツ</t>
    </rPh>
    <rPh sb="29" eb="30">
      <t>ヨウ</t>
    </rPh>
    <phoneticPr fontId="2"/>
  </si>
  <si>
    <t>セットした仕込みドラムサイフォンカプラ部にQP-301サクションフレキホースカプラをセット、</t>
    <rPh sb="5" eb="7">
      <t>シコ</t>
    </rPh>
    <rPh sb="19" eb="20">
      <t>ブ</t>
    </rPh>
    <phoneticPr fontId="2"/>
  </si>
  <si>
    <t>仕込みバルブ(○390)及び、QP-301サクションバルブ(○308)を開。</t>
    <rPh sb="36" eb="37">
      <t>カイ</t>
    </rPh>
    <phoneticPr fontId="2"/>
  </si>
  <si>
    <t>QK-301上部バルブ(○304,398)閉を確認。</t>
    <rPh sb="21" eb="22">
      <t>ヘイ</t>
    </rPh>
    <rPh sb="23" eb="25">
      <t>カクニン</t>
    </rPh>
    <phoneticPr fontId="2"/>
  </si>
  <si>
    <t>QK-301均圧バルブ(○396)を開。</t>
    <rPh sb="6" eb="8">
      <t>キンアツ</t>
    </rPh>
    <rPh sb="18" eb="19">
      <t>カイ</t>
    </rPh>
    <phoneticPr fontId="2"/>
  </si>
  <si>
    <t>耐薬品ゴム手袋、耐有機溶剤防毒マスク着用(操作4~14)</t>
    <rPh sb="18" eb="20">
      <t>チャクヨウ</t>
    </rPh>
    <phoneticPr fontId="2"/>
  </si>
  <si>
    <t>エアーバルブ開、QP-301を運転させTMDSを所定量仕込む。</t>
    <rPh sb="6" eb="7">
      <t>カイ</t>
    </rPh>
    <rPh sb="15" eb="17">
      <t>ウンテン</t>
    </rPh>
    <phoneticPr fontId="2"/>
  </si>
  <si>
    <t>9,10</t>
  </si>
  <si>
    <t>局所排気での吸引(操作5~14)</t>
    <rPh sb="0" eb="2">
      <t>キョクショ</t>
    </rPh>
    <rPh sb="2" eb="4">
      <t>ハイキ</t>
    </rPh>
    <rPh sb="6" eb="8">
      <t>キュウイン</t>
    </rPh>
    <rPh sb="9" eb="11">
      <t>ソウサ</t>
    </rPh>
    <phoneticPr fontId="2"/>
  </si>
  <si>
    <t>仕込みバルブ(○390)及び、QP-301サクションバルブ(○308)を閉。</t>
    <rPh sb="36" eb="37">
      <t>ヘイ</t>
    </rPh>
    <phoneticPr fontId="2"/>
  </si>
  <si>
    <t>QK-301底部フレキをQP-206定量Pサクションに接続。</t>
    <rPh sb="27" eb="29">
      <t>セツゾク</t>
    </rPh>
    <phoneticPr fontId="2"/>
  </si>
  <si>
    <t>QP-206定量Pサクション・デリベリバルブ(○1260,1261,1262、1263,1264,1265)を開。</t>
    <rPh sb="55" eb="56">
      <t>カイ</t>
    </rPh>
    <phoneticPr fontId="2"/>
  </si>
  <si>
    <t>No.34</t>
    <phoneticPr fontId="7"/>
  </si>
  <si>
    <t>TMDS仕込みラインにオリフィスを入れて、P側での異常昇圧が</t>
    <rPh sb="4" eb="6">
      <t>シコ</t>
    </rPh>
    <rPh sb="17" eb="18">
      <t>イ</t>
    </rPh>
    <rPh sb="22" eb="23">
      <t>ガワ</t>
    </rPh>
    <rPh sb="25" eb="27">
      <t>イジョウ</t>
    </rPh>
    <rPh sb="27" eb="29">
      <t>ショウアツ</t>
    </rPh>
    <phoneticPr fontId="2"/>
  </si>
  <si>
    <t>QK-201上部バルブ(○105)閉を確認。</t>
    <rPh sb="17" eb="18">
      <t>ヘイ</t>
    </rPh>
    <rPh sb="19" eb="21">
      <t>カクニン</t>
    </rPh>
    <phoneticPr fontId="2"/>
  </si>
  <si>
    <t>発生しても一定以上の仕込み速度にならない様にする。</t>
    <rPh sb="0" eb="2">
      <t>ハッセイ</t>
    </rPh>
    <rPh sb="5" eb="7">
      <t>イッテイ</t>
    </rPh>
    <rPh sb="7" eb="9">
      <t>イジョウ</t>
    </rPh>
    <rPh sb="10" eb="12">
      <t>シコ</t>
    </rPh>
    <rPh sb="13" eb="15">
      <t>ソクド</t>
    </rPh>
    <rPh sb="20" eb="21">
      <t>ヨウ</t>
    </rPh>
    <phoneticPr fontId="7"/>
  </si>
  <si>
    <t>触媒添加</t>
    <rPh sb="0" eb="2">
      <t>ショクバイ</t>
    </rPh>
    <rPh sb="2" eb="4">
      <t>テンカ</t>
    </rPh>
    <phoneticPr fontId="7"/>
  </si>
  <si>
    <t>TI-QK201</t>
    <phoneticPr fontId="7"/>
  </si>
  <si>
    <t>分液ロート下部バルブを開にして仕込みを開始。</t>
    <rPh sb="5" eb="7">
      <t>カブ</t>
    </rPh>
    <rPh sb="11" eb="12">
      <t>カイ</t>
    </rPh>
    <phoneticPr fontId="2"/>
  </si>
  <si>
    <t>1-12,1-13</t>
  </si>
  <si>
    <t>白金／キシレン溶液を仕込み完了後、分液ロート下部コックを閉にして取り外す。</t>
    <rPh sb="10" eb="12">
      <t>シコ</t>
    </rPh>
    <rPh sb="13" eb="15">
      <t>カンリョウ</t>
    </rPh>
    <rPh sb="15" eb="16">
      <t>ゴ</t>
    </rPh>
    <rPh sb="22" eb="24">
      <t>カブ</t>
    </rPh>
    <rPh sb="28" eb="29">
      <t>ヘイ</t>
    </rPh>
    <rPh sb="32" eb="33">
      <t>ト</t>
    </rPh>
    <rPh sb="34" eb="35">
      <t>ハズ</t>
    </rPh>
    <phoneticPr fontId="2"/>
  </si>
  <si>
    <t>1-13</t>
  </si>
  <si>
    <t>静電気対策のため15分以上かけて仕込む(操作2~6)</t>
    <rPh sb="0" eb="3">
      <t>セイデンキ</t>
    </rPh>
    <rPh sb="3" eb="5">
      <t>タイサク</t>
    </rPh>
    <rPh sb="10" eb="11">
      <t>プン</t>
    </rPh>
    <rPh sb="11" eb="13">
      <t>イジョウ</t>
    </rPh>
    <rPh sb="16" eb="18">
      <t>シコ</t>
    </rPh>
    <rPh sb="20" eb="22">
      <t>ソウサ</t>
    </rPh>
    <phoneticPr fontId="2"/>
  </si>
  <si>
    <t>テフロンチューブのついたシリコンゴム栓を取り外す。</t>
    <rPh sb="18" eb="19">
      <t>セン</t>
    </rPh>
    <rPh sb="20" eb="21">
      <t>ト</t>
    </rPh>
    <rPh sb="22" eb="23">
      <t>ハズ</t>
    </rPh>
    <phoneticPr fontId="2"/>
  </si>
  <si>
    <t>QK-201原料仕込みバルブ(○140,143)を閉。</t>
    <rPh sb="6" eb="8">
      <t>ゲンリョウ</t>
    </rPh>
    <rPh sb="8" eb="10">
      <t>シコ</t>
    </rPh>
    <rPh sb="25" eb="26">
      <t>ヘイ</t>
    </rPh>
    <phoneticPr fontId="2"/>
  </si>
  <si>
    <t>QK-201の原料仕込み口にあるフランジを締める。</t>
    <rPh sb="7" eb="9">
      <t>ゲンリョウ</t>
    </rPh>
    <rPh sb="9" eb="11">
      <t>シコ</t>
    </rPh>
    <rPh sb="12" eb="13">
      <t>クチ</t>
    </rPh>
    <rPh sb="21" eb="22">
      <t>シ</t>
    </rPh>
    <phoneticPr fontId="2"/>
  </si>
  <si>
    <t>局所排気での吸引(操作2~6)</t>
    <rPh sb="0" eb="2">
      <t>キョクショ</t>
    </rPh>
    <rPh sb="2" eb="4">
      <t>ハイキ</t>
    </rPh>
    <rPh sb="6" eb="8">
      <t>キュウイン</t>
    </rPh>
    <rPh sb="9" eb="11">
      <t>ソウサ</t>
    </rPh>
    <phoneticPr fontId="2"/>
  </si>
  <si>
    <t>TMDS滴下</t>
    <rPh sb="4" eb="6">
      <t>テキカ</t>
    </rPh>
    <phoneticPr fontId="7"/>
  </si>
  <si>
    <t>QK-301釜底バルブ(○301,302)を開。</t>
    <rPh sb="22" eb="23">
      <t>カイ</t>
    </rPh>
    <phoneticPr fontId="2"/>
  </si>
  <si>
    <t>QP-206定量Pを起動してTMDS滴下を開始。</t>
    <rPh sb="10" eb="12">
      <t>キドウ</t>
    </rPh>
    <phoneticPr fontId="2"/>
  </si>
  <si>
    <t>No.87,88</t>
    <phoneticPr fontId="7"/>
  </si>
  <si>
    <t>1-15</t>
  </si>
  <si>
    <t>TMDS滴下温度の逸脱が懸念される場合は、滴下を中断するか温水設定を下げる。</t>
    <rPh sb="6" eb="8">
      <t>オンド</t>
    </rPh>
    <rPh sb="9" eb="11">
      <t>イツダツ</t>
    </rPh>
    <rPh sb="12" eb="14">
      <t>ケネン</t>
    </rPh>
    <rPh sb="17" eb="19">
      <t>バアイ</t>
    </rPh>
    <rPh sb="21" eb="23">
      <t>テキカ</t>
    </rPh>
    <rPh sb="24" eb="26">
      <t>チュウダン</t>
    </rPh>
    <rPh sb="29" eb="31">
      <t>オンスイ</t>
    </rPh>
    <rPh sb="31" eb="33">
      <t>セッテイ</t>
    </rPh>
    <rPh sb="34" eb="35">
      <t>サ</t>
    </rPh>
    <phoneticPr fontId="2"/>
  </si>
  <si>
    <t>上司への連絡、指示を仰ぐ</t>
    <rPh sb="0" eb="2">
      <t>ジョウシ</t>
    </rPh>
    <rPh sb="4" eb="6">
      <t>レンラク</t>
    </rPh>
    <rPh sb="7" eb="9">
      <t>シジ</t>
    </rPh>
    <rPh sb="10" eb="11">
      <t>アオ</t>
    </rPh>
    <phoneticPr fontId="7"/>
  </si>
  <si>
    <t>TMDS滴下が完了したら、QP-206定量Pを停止。</t>
    <rPh sb="7" eb="9">
      <t>カンリョウ</t>
    </rPh>
    <rPh sb="23" eb="25">
      <t>テイシ</t>
    </rPh>
    <phoneticPr fontId="2"/>
  </si>
  <si>
    <t>TMDS滴下中に内温が最高温度よりも下がってない場合は、内温58℃以下に下がってから</t>
    <rPh sb="4" eb="6">
      <t>テキカ</t>
    </rPh>
    <rPh sb="6" eb="7">
      <t>チュウ</t>
    </rPh>
    <rPh sb="8" eb="10">
      <t>ナイオン</t>
    </rPh>
    <rPh sb="11" eb="13">
      <t>サイコウ</t>
    </rPh>
    <rPh sb="13" eb="15">
      <t>オンド</t>
    </rPh>
    <rPh sb="18" eb="19">
      <t>サ</t>
    </rPh>
    <rPh sb="24" eb="26">
      <t>バアイ</t>
    </rPh>
    <rPh sb="28" eb="30">
      <t>ナイオン</t>
    </rPh>
    <rPh sb="33" eb="35">
      <t>イカ</t>
    </rPh>
    <rPh sb="36" eb="37">
      <t>サ</t>
    </rPh>
    <phoneticPr fontId="2"/>
  </si>
  <si>
    <t>温水温度設定を40℃～60℃へ変更する。</t>
    <rPh sb="0" eb="2">
      <t>オンスイ</t>
    </rPh>
    <rPh sb="2" eb="4">
      <t>オンド</t>
    </rPh>
    <rPh sb="4" eb="6">
      <t>セッテイ</t>
    </rPh>
    <rPh sb="15" eb="17">
      <t>ヘンコウ</t>
    </rPh>
    <phoneticPr fontId="2"/>
  </si>
  <si>
    <t>QK-301の空を確認。</t>
    <rPh sb="7" eb="8">
      <t>カラ</t>
    </rPh>
    <rPh sb="9" eb="11">
      <t>カクニン</t>
    </rPh>
    <phoneticPr fontId="2"/>
  </si>
  <si>
    <t>QK-301釜底バルブ(○301,302)を閉。</t>
    <rPh sb="22" eb="23">
      <t>ヘイ</t>
    </rPh>
    <phoneticPr fontId="2"/>
  </si>
  <si>
    <t>No.1~10,13~16</t>
    <phoneticPr fontId="7"/>
  </si>
  <si>
    <t>耐薬品ゴム手袋着用(操作7~22)</t>
    <rPh sb="7" eb="9">
      <t>チャクヨウ</t>
    </rPh>
    <rPh sb="10" eb="12">
      <t>ソウサ</t>
    </rPh>
    <phoneticPr fontId="2"/>
  </si>
  <si>
    <t>耐有機溶剤防毒マスク着用(操作9~20)</t>
    <rPh sb="0" eb="1">
      <t>タイ</t>
    </rPh>
    <rPh sb="1" eb="3">
      <t>ユウキ</t>
    </rPh>
    <rPh sb="3" eb="5">
      <t>ヨウザイ</t>
    </rPh>
    <rPh sb="5" eb="7">
      <t>ボウドク</t>
    </rPh>
    <rPh sb="10" eb="12">
      <t>チャクヨウ</t>
    </rPh>
    <rPh sb="13" eb="15">
      <t>ソウサ</t>
    </rPh>
    <phoneticPr fontId="2"/>
  </si>
  <si>
    <t>局所排気での吸引(操作8~16)</t>
    <rPh sb="0" eb="2">
      <t>キョクショ</t>
    </rPh>
    <rPh sb="2" eb="4">
      <t>ハイキ</t>
    </rPh>
    <rPh sb="6" eb="8">
      <t>キュウイン</t>
    </rPh>
    <rPh sb="9" eb="11">
      <t>ソウサ</t>
    </rPh>
    <phoneticPr fontId="2"/>
  </si>
  <si>
    <t>セットした仕込みドラムサイフォンカプラ部に原料仕込みPQP-301サクション</t>
    <rPh sb="5" eb="7">
      <t>シコ</t>
    </rPh>
    <rPh sb="19" eb="20">
      <t>ブ</t>
    </rPh>
    <rPh sb="21" eb="23">
      <t>ゲンリョウ</t>
    </rPh>
    <rPh sb="23" eb="25">
      <t>シコ</t>
    </rPh>
    <phoneticPr fontId="2"/>
  </si>
  <si>
    <t>フレキホースカプラをセット、均圧用カプラには均圧フレキホースカプラをセット。</t>
    <rPh sb="14" eb="16">
      <t>キンアツ</t>
    </rPh>
    <rPh sb="16" eb="17">
      <t>ヨウ</t>
    </rPh>
    <rPh sb="22" eb="24">
      <t>キンアツ</t>
    </rPh>
    <phoneticPr fontId="2"/>
  </si>
  <si>
    <t>仕込みバルブ(○390)及び、QP-301サクションバルブ(○308)デリベリバルブ(○307)を開。</t>
    <rPh sb="0" eb="2">
      <t>シコ</t>
    </rPh>
    <rPh sb="12" eb="13">
      <t>オヨ</t>
    </rPh>
    <phoneticPr fontId="2"/>
  </si>
  <si>
    <t>エアーバルブ開、QP-301を運転させトルエンを所定量仕込む。</t>
    <rPh sb="6" eb="7">
      <t>カイ</t>
    </rPh>
    <rPh sb="15" eb="17">
      <t>ウンテン</t>
    </rPh>
    <phoneticPr fontId="2"/>
  </si>
  <si>
    <t>1-4,1-5</t>
  </si>
  <si>
    <t>仕込みバルブ(○390)及び、QP-301サクションバルブ(○308)デリベリバルブ(○307)を閉。</t>
  </si>
  <si>
    <t>QP-206定量Pを起動してトルエン後押しを開始。</t>
  </si>
  <si>
    <t>トルエン後押しが完了したら、QP-206定量Pを停止。</t>
    <rPh sb="8" eb="10">
      <t>カンリョウ</t>
    </rPh>
    <rPh sb="24" eb="26">
      <t>テイシ</t>
    </rPh>
    <phoneticPr fontId="2"/>
  </si>
  <si>
    <t>サンプリング</t>
    <phoneticPr fontId="7"/>
  </si>
  <si>
    <t>反応終点</t>
    <rPh sb="0" eb="2">
      <t>ハンノウ</t>
    </rPh>
    <rPh sb="2" eb="4">
      <t>シュウテン</t>
    </rPh>
    <phoneticPr fontId="7"/>
  </si>
  <si>
    <t>反応1.5Hr終了を確認。</t>
    <rPh sb="0" eb="2">
      <t>ハンノウ</t>
    </rPh>
    <rPh sb="7" eb="9">
      <t>シュウリョウ</t>
    </rPh>
    <rPh sb="10" eb="12">
      <t>カクニン</t>
    </rPh>
    <phoneticPr fontId="2"/>
  </si>
  <si>
    <t>耐薬品ゴム手袋、耐有機溶剤防毒マスク着用（操作3~6)</t>
  </si>
  <si>
    <t>QK-201撹拌を停止。</t>
    <rPh sb="6" eb="8">
      <t>カクハン</t>
    </rPh>
    <rPh sb="9" eb="11">
      <t>テイシ</t>
    </rPh>
    <phoneticPr fontId="2"/>
  </si>
  <si>
    <t>QK-201上部バルブ(○140,143)を開。</t>
    <rPh sb="6" eb="8">
      <t>ジョウブ</t>
    </rPh>
    <rPh sb="22" eb="23">
      <t>カイ</t>
    </rPh>
    <phoneticPr fontId="2"/>
  </si>
  <si>
    <t>2-1,2-2</t>
  </si>
  <si>
    <t>局所排気での吸引(3~6)</t>
    <rPh sb="0" eb="2">
      <t>キョクショ</t>
    </rPh>
    <rPh sb="2" eb="4">
      <t>ハイキ</t>
    </rPh>
    <rPh sb="6" eb="8">
      <t>キュウイン</t>
    </rPh>
    <phoneticPr fontId="2"/>
  </si>
  <si>
    <t>ゴム栓付サンプリングチューブを挿入。</t>
    <rPh sb="2" eb="3">
      <t>セン</t>
    </rPh>
    <rPh sb="3" eb="4">
      <t>ツキ</t>
    </rPh>
    <rPh sb="15" eb="17">
      <t>ソウニュウ</t>
    </rPh>
    <phoneticPr fontId="2"/>
  </si>
  <si>
    <t>ヴァンパイアPを用いてサンプリングを実施。</t>
  </si>
  <si>
    <t>ヴァンパイアPにゴム栓を付けて、QK-201上部バルブが解放に</t>
    <rPh sb="10" eb="11">
      <t>セン</t>
    </rPh>
    <rPh sb="12" eb="13">
      <t>ツ</t>
    </rPh>
    <phoneticPr fontId="2"/>
  </si>
  <si>
    <t>ゴム栓付サンプリングチューブを抜き、QK-201上部バルブ(○140,143)を閉。</t>
    <rPh sb="15" eb="16">
      <t>ヌ</t>
    </rPh>
    <rPh sb="40" eb="41">
      <t>ヘイ</t>
    </rPh>
    <phoneticPr fontId="2"/>
  </si>
  <si>
    <t>ならない様にする</t>
    <rPh sb="4" eb="5">
      <t>ヨウ</t>
    </rPh>
    <phoneticPr fontId="7"/>
  </si>
  <si>
    <t>基準を満たさない場合は反応を継続。</t>
    <rPh sb="0" eb="2">
      <t>キジュン</t>
    </rPh>
    <rPh sb="3" eb="4">
      <t>ミ</t>
    </rPh>
    <rPh sb="8" eb="10">
      <t>バアイ</t>
    </rPh>
    <rPh sb="11" eb="13">
      <t>ハンノウ</t>
    </rPh>
    <rPh sb="14" eb="16">
      <t>ケイゾク</t>
    </rPh>
    <phoneticPr fontId="2"/>
  </si>
  <si>
    <t>反応2.5Hr終了後にサンプリングNO.2～7を繰り返す。</t>
    <rPh sb="0" eb="2">
      <t>ハンノウ</t>
    </rPh>
    <rPh sb="7" eb="9">
      <t>シュウリョウ</t>
    </rPh>
    <rPh sb="9" eb="10">
      <t>ゴ</t>
    </rPh>
    <phoneticPr fontId="2"/>
  </si>
  <si>
    <t>　　　　　</t>
    <phoneticPr fontId="7"/>
  </si>
  <si>
    <t>原料小分け</t>
    <rPh sb="0" eb="2">
      <t>ゲンリョウ</t>
    </rPh>
    <rPh sb="2" eb="4">
      <t>コワ</t>
    </rPh>
    <phoneticPr fontId="7"/>
  </si>
  <si>
    <t>3-1,3-2</t>
  </si>
  <si>
    <t>(アセトニトリルが入った分液ロートは専用のカゴに入れて運搬。)</t>
    <rPh sb="9" eb="10">
      <t>ハイ</t>
    </rPh>
    <rPh sb="18" eb="20">
      <t>センヨウ</t>
    </rPh>
    <rPh sb="24" eb="25">
      <t>イ</t>
    </rPh>
    <rPh sb="27" eb="29">
      <t>ウンパン</t>
    </rPh>
    <phoneticPr fontId="2"/>
  </si>
  <si>
    <t>QK-201原料仕込み口バルブ(○143)にテフロンチューブのついたシリコンゴム栓を取り付ける。</t>
    <rPh sb="6" eb="8">
      <t>ゲンリョウ</t>
    </rPh>
    <rPh sb="8" eb="10">
      <t>シコ</t>
    </rPh>
    <rPh sb="11" eb="12">
      <t>クチ</t>
    </rPh>
    <rPh sb="40" eb="41">
      <t>セン</t>
    </rPh>
    <rPh sb="42" eb="43">
      <t>ト</t>
    </rPh>
    <rPh sb="44" eb="45">
      <t>ツ</t>
    </rPh>
    <phoneticPr fontId="2"/>
  </si>
  <si>
    <t>耐薬品ゴム手袋、耐有機溶剤防毒マスク着用（操作1~4)</t>
    <rPh sb="8" eb="9">
      <t>タイ</t>
    </rPh>
    <rPh sb="9" eb="11">
      <t>ユウキ</t>
    </rPh>
    <rPh sb="11" eb="13">
      <t>ヨウザイ</t>
    </rPh>
    <rPh sb="13" eb="15">
      <t>ボウドク</t>
    </rPh>
    <rPh sb="18" eb="20">
      <t>チャクヨウ</t>
    </rPh>
    <phoneticPr fontId="2"/>
  </si>
  <si>
    <t>原料仕込み口バルブ(○140,143)を開にして、テフロンチューブの先が槽内に入るまで差し込む。</t>
    <rPh sb="0" eb="2">
      <t>ゲンリョウ</t>
    </rPh>
    <rPh sb="2" eb="4">
      <t>シコ</t>
    </rPh>
    <rPh sb="5" eb="6">
      <t>クチ</t>
    </rPh>
    <rPh sb="20" eb="21">
      <t>カイ</t>
    </rPh>
    <rPh sb="34" eb="35">
      <t>サキ</t>
    </rPh>
    <rPh sb="36" eb="37">
      <t>ソウ</t>
    </rPh>
    <rPh sb="37" eb="38">
      <t>ナイ</t>
    </rPh>
    <rPh sb="39" eb="40">
      <t>ハイ</t>
    </rPh>
    <rPh sb="43" eb="44">
      <t>サ</t>
    </rPh>
    <rPh sb="45" eb="46">
      <t>コ</t>
    </rPh>
    <phoneticPr fontId="2"/>
  </si>
  <si>
    <t>3-4</t>
  </si>
  <si>
    <t>アセトニトリルの入った分液ロートをQK-201上部にセット。</t>
    <rPh sb="8" eb="9">
      <t>ハイ</t>
    </rPh>
    <rPh sb="23" eb="25">
      <t>ジョウブ</t>
    </rPh>
    <phoneticPr fontId="2"/>
  </si>
  <si>
    <t>ドラフト内での窒素ボックス使用(操作1)</t>
    <rPh sb="4" eb="5">
      <t>ナイ</t>
    </rPh>
    <rPh sb="7" eb="9">
      <t>チッソ</t>
    </rPh>
    <rPh sb="13" eb="15">
      <t>シヨウ</t>
    </rPh>
    <rPh sb="16" eb="18">
      <t>ソウサ</t>
    </rPh>
    <phoneticPr fontId="2"/>
  </si>
  <si>
    <t>失活</t>
    <rPh sb="0" eb="2">
      <t>シッカツ</t>
    </rPh>
    <phoneticPr fontId="7"/>
  </si>
  <si>
    <t>反応完了後、工室のタッチパネルにてQP-203温水循環Pを25℃に設定。</t>
    <rPh sb="0" eb="2">
      <t>ハンノウ</t>
    </rPh>
    <rPh sb="2" eb="4">
      <t>カンリョウ</t>
    </rPh>
    <rPh sb="4" eb="5">
      <t>ゴ</t>
    </rPh>
    <phoneticPr fontId="2"/>
  </si>
  <si>
    <t>3-3,3-4</t>
  </si>
  <si>
    <t>静電気対策のため15分以上かけて仕込む</t>
    <rPh sb="0" eb="3">
      <t>セイデンキ</t>
    </rPh>
    <rPh sb="3" eb="5">
      <t>タイサク</t>
    </rPh>
    <rPh sb="10" eb="11">
      <t>プン</t>
    </rPh>
    <rPh sb="11" eb="13">
      <t>イジョウ</t>
    </rPh>
    <rPh sb="16" eb="18">
      <t>シコ</t>
    </rPh>
    <phoneticPr fontId="2"/>
  </si>
  <si>
    <t>仕込み完了後、分液ロート下部バルブを閉。</t>
    <rPh sb="0" eb="2">
      <t>シコ</t>
    </rPh>
    <rPh sb="3" eb="5">
      <t>カンリョウ</t>
    </rPh>
    <rPh sb="5" eb="6">
      <t>ゴ</t>
    </rPh>
    <rPh sb="18" eb="19">
      <t>ヘイ</t>
    </rPh>
    <phoneticPr fontId="2"/>
  </si>
  <si>
    <t>失活時間は10～20min</t>
    <rPh sb="2" eb="4">
      <t>ジカン</t>
    </rPh>
    <phoneticPr fontId="2"/>
  </si>
  <si>
    <t>ゴム栓付サンプリングチューブを抜き出す。</t>
    <rPh sb="2" eb="3">
      <t>セン</t>
    </rPh>
    <rPh sb="3" eb="4">
      <t>ツキ</t>
    </rPh>
    <rPh sb="15" eb="16">
      <t>ヌ</t>
    </rPh>
    <rPh sb="17" eb="18">
      <t>ダ</t>
    </rPh>
    <phoneticPr fontId="2"/>
  </si>
  <si>
    <t>耐薬品ゴム手袋、耐有機溶剤防毒マスク着用</t>
    <rPh sb="18" eb="20">
      <t>チャクヨウ</t>
    </rPh>
    <phoneticPr fontId="2"/>
  </si>
  <si>
    <t>QK-201上部バルブ(○140,143)を閉。</t>
    <rPh sb="6" eb="8">
      <t>ジョウブ</t>
    </rPh>
    <rPh sb="22" eb="23">
      <t>ヘイ</t>
    </rPh>
    <phoneticPr fontId="2"/>
  </si>
  <si>
    <t>（操作3~6)</t>
  </si>
  <si>
    <t>失活完了後、QP-203温水循環Pを50℃に設定。</t>
    <rPh sb="2" eb="4">
      <t>カンリョウ</t>
    </rPh>
    <rPh sb="4" eb="5">
      <t>ゴ</t>
    </rPh>
    <phoneticPr fontId="2"/>
  </si>
  <si>
    <t>濃縮準備</t>
    <rPh sb="0" eb="2">
      <t>ノウシュク</t>
    </rPh>
    <rPh sb="2" eb="4">
      <t>ジュンビ</t>
    </rPh>
    <phoneticPr fontId="7"/>
  </si>
  <si>
    <t>QK-201釜上バルブ(○73,74,106,140)を閉。</t>
    <rPh sb="7" eb="8">
      <t>ウエ</t>
    </rPh>
    <phoneticPr fontId="2"/>
  </si>
  <si>
    <t>QT-201釜上バルブ(○61,105,106,140,261)の閉を確認。</t>
    <rPh sb="7" eb="8">
      <t>ウエ</t>
    </rPh>
    <phoneticPr fontId="2"/>
  </si>
  <si>
    <t>QN-201コンデンサー冷却水入バルブ(○1010)出バルブ(○1014)開を確認。</t>
    <rPh sb="12" eb="14">
      <t>レイキャク</t>
    </rPh>
    <rPh sb="14" eb="15">
      <t>スイ</t>
    </rPh>
    <rPh sb="15" eb="16">
      <t>イ</t>
    </rPh>
    <rPh sb="37" eb="38">
      <t>カイ</t>
    </rPh>
    <phoneticPr fontId="2"/>
  </si>
  <si>
    <t>チラー水設定2℃</t>
    <rPh sb="4" eb="6">
      <t>セッテイ</t>
    </rPh>
    <phoneticPr fontId="2"/>
  </si>
  <si>
    <t>QT-201ジャケットのチラー水入、出バルブを開。</t>
  </si>
  <si>
    <t>ブライン開度は約2回転</t>
    <rPh sb="4" eb="6">
      <t>カイド</t>
    </rPh>
    <rPh sb="7" eb="8">
      <t>ヤク</t>
    </rPh>
    <rPh sb="9" eb="11">
      <t>カイテン</t>
    </rPh>
    <phoneticPr fontId="2"/>
  </si>
  <si>
    <t>空ドラムを計量器に載せる。（QK-201,QT-201下）</t>
    <rPh sb="5" eb="8">
      <t>ケイリョウキ</t>
    </rPh>
    <rPh sb="9" eb="10">
      <t>ノ</t>
    </rPh>
    <rPh sb="27" eb="28">
      <t>シタ</t>
    </rPh>
    <phoneticPr fontId="2"/>
  </si>
  <si>
    <t>空ドラム大の口には抜出用カプラを、小の口には均圧用カプラをセット。</t>
    <rPh sb="0" eb="1">
      <t>カラ</t>
    </rPh>
    <rPh sb="4" eb="5">
      <t>ダイ</t>
    </rPh>
    <rPh sb="6" eb="7">
      <t>クチ</t>
    </rPh>
    <rPh sb="9" eb="11">
      <t>ヌキダシ</t>
    </rPh>
    <rPh sb="11" eb="12">
      <t>ヨウ</t>
    </rPh>
    <rPh sb="17" eb="18">
      <t>ショウ</t>
    </rPh>
    <rPh sb="19" eb="20">
      <t>クチ</t>
    </rPh>
    <rPh sb="22" eb="24">
      <t>キンアツ</t>
    </rPh>
    <rPh sb="24" eb="25">
      <t>ヨウ</t>
    </rPh>
    <phoneticPr fontId="2"/>
  </si>
  <si>
    <t>セットした抜出用カプラ部にフレキホースカプラをセット、均圧用カプラには</t>
    <rPh sb="11" eb="12">
      <t>ブ</t>
    </rPh>
    <phoneticPr fontId="2"/>
  </si>
  <si>
    <t>均圧フレキホースカプラをセット。</t>
  </si>
  <si>
    <t>濃縮</t>
    <rPh sb="0" eb="2">
      <t>ノウシュク</t>
    </rPh>
    <phoneticPr fontId="7"/>
  </si>
  <si>
    <t>QP-204真空Pの冷却水入バルブ(○631,632,633,634,635,636)を開、流量300L/Hr以上を確認。</t>
    <rPh sb="10" eb="13">
      <t>レイキャクスイ</t>
    </rPh>
    <rPh sb="13" eb="14">
      <t>イ</t>
    </rPh>
    <rPh sb="44" eb="45">
      <t>カイ</t>
    </rPh>
    <rPh sb="46" eb="48">
      <t>リュウリョウ</t>
    </rPh>
    <rPh sb="55" eb="57">
      <t>イジョウ</t>
    </rPh>
    <rPh sb="58" eb="60">
      <t>カクニン</t>
    </rPh>
    <phoneticPr fontId="2"/>
  </si>
  <si>
    <t>窒素バルブ(○366,367)を閉。</t>
    <rPh sb="16" eb="17">
      <t>ヘイ</t>
    </rPh>
    <phoneticPr fontId="2"/>
  </si>
  <si>
    <t>No.48-50</t>
    <phoneticPr fontId="7"/>
  </si>
  <si>
    <t>QK-201内温が50℃を確認。</t>
    <rPh sb="6" eb="8">
      <t>ナイオン</t>
    </rPh>
    <rPh sb="13" eb="15">
      <t>カクニン</t>
    </rPh>
    <phoneticPr fontId="2"/>
  </si>
  <si>
    <t>QT-201釜上バルブ(○205)及び、真空バルブ(○67)を開。</t>
    <rPh sb="17" eb="18">
      <t>オヨ</t>
    </rPh>
    <rPh sb="20" eb="22">
      <t>シンクウ</t>
    </rPh>
    <rPh sb="31" eb="32">
      <t>カイ</t>
    </rPh>
    <phoneticPr fontId="2"/>
  </si>
  <si>
    <t>4-1,4-2</t>
  </si>
  <si>
    <t>QK-201圧力ゲージを17.4±0.5に調整。</t>
    <rPh sb="6" eb="8">
      <t>アツリョク</t>
    </rPh>
    <rPh sb="21" eb="23">
      <t>チョウセイ</t>
    </rPh>
    <phoneticPr fontId="2"/>
  </si>
  <si>
    <t>QT-201へトルエンが留去されなくなったら、徐々にQK-201圧力ゲージを9.5±0.5KPaに調整。</t>
    <rPh sb="12" eb="13">
      <t>リュウ</t>
    </rPh>
    <rPh sb="13" eb="14">
      <t>キョ</t>
    </rPh>
    <phoneticPr fontId="2"/>
  </si>
  <si>
    <t>系内の発泡状態に注意。</t>
    <rPh sb="0" eb="2">
      <t>ケイナイ</t>
    </rPh>
    <rPh sb="3" eb="5">
      <t>ハッポウ</t>
    </rPh>
    <rPh sb="5" eb="7">
      <t>ジョウタイ</t>
    </rPh>
    <rPh sb="8" eb="10">
      <t>チュウイ</t>
    </rPh>
    <phoneticPr fontId="2"/>
  </si>
  <si>
    <t>QT-201へトルエンが留去されなくなったら、真空バルブ(○67)を徐々に開けていき全開にする。</t>
    <rPh sb="12" eb="13">
      <t>リュウ</t>
    </rPh>
    <rPh sb="13" eb="14">
      <t>キョ</t>
    </rPh>
    <rPh sb="23" eb="25">
      <t>シンクウ</t>
    </rPh>
    <rPh sb="34" eb="36">
      <t>ジョジョ</t>
    </rPh>
    <rPh sb="37" eb="38">
      <t>ア</t>
    </rPh>
    <rPh sb="42" eb="44">
      <t>ゼンカイ</t>
    </rPh>
    <phoneticPr fontId="2"/>
  </si>
  <si>
    <t>(10KPa以下になると突沸する可能性がある。)</t>
    <rPh sb="6" eb="8">
      <t>イカ</t>
    </rPh>
    <rPh sb="12" eb="13">
      <t>トツ</t>
    </rPh>
    <rPh sb="16" eb="19">
      <t>カノウセイ</t>
    </rPh>
    <phoneticPr fontId="2"/>
  </si>
  <si>
    <t>QT-201へトルエンが留去されなくなったら、真空バルブ(○67）を閉、(○68）を開。</t>
    <rPh sb="12" eb="13">
      <t>リュウ</t>
    </rPh>
    <rPh sb="13" eb="14">
      <t>キョ</t>
    </rPh>
    <rPh sb="23" eb="25">
      <t>シンクウ</t>
    </rPh>
    <rPh sb="42" eb="43">
      <t>カイ</t>
    </rPh>
    <phoneticPr fontId="2"/>
  </si>
  <si>
    <t>QK-201圧力ゲージを1.0±0.5KPaに調整。</t>
  </si>
  <si>
    <t>QT-201へトルエンが留去されなくなったら、QP-203温水循環Pを80℃に設定。</t>
    <rPh sb="12" eb="13">
      <t>リュウ</t>
    </rPh>
    <rPh sb="13" eb="14">
      <t>キョ</t>
    </rPh>
    <rPh sb="31" eb="33">
      <t>ジュンカン</t>
    </rPh>
    <rPh sb="39" eb="41">
      <t>セッテイ</t>
    </rPh>
    <phoneticPr fontId="2"/>
  </si>
  <si>
    <t>QK-201内温が70℃以上で1.0Hrキープ終了後、真空バルブ(○68)を閉。</t>
    <rPh sb="6" eb="8">
      <t>ナイオン</t>
    </rPh>
    <rPh sb="12" eb="14">
      <t>イジョウ</t>
    </rPh>
    <rPh sb="23" eb="26">
      <t>シュウリョウゴ</t>
    </rPh>
    <rPh sb="27" eb="29">
      <t>シンクウ</t>
    </rPh>
    <phoneticPr fontId="2"/>
  </si>
  <si>
    <t>QP-203温水循環Pを停止。</t>
    <rPh sb="12" eb="14">
      <t>テイシ</t>
    </rPh>
    <phoneticPr fontId="2"/>
  </si>
  <si>
    <t>真空バルブ(○660)を閉にしてQP-204真空Pを停止。</t>
    <rPh sb="0" eb="2">
      <t>シンクウ</t>
    </rPh>
    <rPh sb="12" eb="13">
      <t>ヘイ</t>
    </rPh>
    <rPh sb="26" eb="28">
      <t>テイシ</t>
    </rPh>
    <phoneticPr fontId="2"/>
  </si>
  <si>
    <t>QK-201釜上窒素バルブ(○18,140)を開。</t>
    <rPh sb="7" eb="8">
      <t>ウエ</t>
    </rPh>
    <rPh sb="8" eb="10">
      <t>チッソ</t>
    </rPh>
    <rPh sb="23" eb="24">
      <t>カイ</t>
    </rPh>
    <phoneticPr fontId="2"/>
  </si>
  <si>
    <t>4-4</t>
  </si>
  <si>
    <t>QK-201釜上窒素バルブ(○18)を閉。</t>
    <rPh sb="7" eb="8">
      <t>ウエ</t>
    </rPh>
    <rPh sb="8" eb="10">
      <t>チッソ</t>
    </rPh>
    <rPh sb="19" eb="20">
      <t>ヘイ</t>
    </rPh>
    <phoneticPr fontId="2"/>
  </si>
  <si>
    <t>QT-201釜上バルブ(○261)を開。</t>
  </si>
  <si>
    <t>QK-201釜上窒素バルブ(○73,74)を開、流量0.5m3/Hrに調整。（窒素パージ開始）</t>
    <rPh sb="24" eb="26">
      <t>リュウリョウ</t>
    </rPh>
    <rPh sb="35" eb="37">
      <t>チョウセイ</t>
    </rPh>
    <phoneticPr fontId="7"/>
  </si>
  <si>
    <t>QT-201ジャケットのチラー水入バルブ(〇43,63)、出バルブ(〇40)を閉。</t>
    <rPh sb="39" eb="40">
      <t>ヘイ</t>
    </rPh>
    <phoneticPr fontId="2"/>
  </si>
  <si>
    <t>QK-201撹拌を停止。</t>
    <rPh sb="9" eb="11">
      <t>テイシ</t>
    </rPh>
    <phoneticPr fontId="2"/>
  </si>
  <si>
    <t>QK-201内液のサンプリングを実施。</t>
  </si>
  <si>
    <t>No.51,52,53</t>
    <phoneticPr fontId="7"/>
  </si>
  <si>
    <t>サンプリングチューブを挿入。</t>
    <rPh sb="11" eb="13">
      <t>ソウニュウ</t>
    </rPh>
    <phoneticPr fontId="2"/>
  </si>
  <si>
    <t>（操作1~4)</t>
  </si>
  <si>
    <t>局所排気での吸引(操作1~4)</t>
    <rPh sb="0" eb="2">
      <t>キョクショ</t>
    </rPh>
    <rPh sb="2" eb="4">
      <t>ハイキ</t>
    </rPh>
    <rPh sb="6" eb="8">
      <t>キュウイン</t>
    </rPh>
    <rPh sb="9" eb="11">
      <t>ソウサ</t>
    </rPh>
    <phoneticPr fontId="2"/>
  </si>
  <si>
    <t>サンプリングチューブを抜き、QK-201上部バルブ(○140,143)を閉。</t>
    <rPh sb="11" eb="12">
      <t>ヌ</t>
    </rPh>
    <rPh sb="36" eb="37">
      <t>ヘイ</t>
    </rPh>
    <phoneticPr fontId="2"/>
  </si>
  <si>
    <t>ヴァンパイアPにゴム栓を付けて、QK-201上部バルブが</t>
    <rPh sb="10" eb="11">
      <t>セン</t>
    </rPh>
    <rPh sb="12" eb="13">
      <t>ツ</t>
    </rPh>
    <rPh sb="22" eb="24">
      <t>ジョウブ</t>
    </rPh>
    <phoneticPr fontId="2"/>
  </si>
  <si>
    <t>開放状態にならない様にする。</t>
    <rPh sb="0" eb="2">
      <t>カイホウ</t>
    </rPh>
    <rPh sb="2" eb="4">
      <t>ジョウタイ</t>
    </rPh>
    <phoneticPr fontId="2"/>
  </si>
  <si>
    <t>再濃縮</t>
    <rPh sb="0" eb="1">
      <t>サイ</t>
    </rPh>
    <rPh sb="1" eb="3">
      <t>ノウシュク</t>
    </rPh>
    <phoneticPr fontId="7"/>
  </si>
  <si>
    <t>GC測定結果でトルエンが1.0%を超えている場合は、再濃縮を実施。</t>
    <rPh sb="2" eb="4">
      <t>ソクテイ</t>
    </rPh>
    <rPh sb="4" eb="6">
      <t>ケッカ</t>
    </rPh>
    <rPh sb="17" eb="18">
      <t>コ</t>
    </rPh>
    <rPh sb="22" eb="24">
      <t>バアイ</t>
    </rPh>
    <rPh sb="26" eb="27">
      <t>サイ</t>
    </rPh>
    <rPh sb="27" eb="29">
      <t>ノウシュク</t>
    </rPh>
    <rPh sb="30" eb="32">
      <t>ジッシ</t>
    </rPh>
    <phoneticPr fontId="2"/>
  </si>
  <si>
    <t>QK-201の撹拌を起動。</t>
    <rPh sb="7" eb="9">
      <t>カクハン</t>
    </rPh>
    <rPh sb="10" eb="12">
      <t>キドウ</t>
    </rPh>
    <phoneticPr fontId="2"/>
  </si>
  <si>
    <t>濃縮No,1～6、No,13～27を実施。</t>
    <rPh sb="0" eb="2">
      <t>ノウシュク</t>
    </rPh>
    <rPh sb="18" eb="20">
      <t>ジッシ</t>
    </rPh>
    <phoneticPr fontId="2"/>
  </si>
  <si>
    <t>サンプリング（濃縮終了液）NO.1～4を実施。</t>
    <rPh sb="20" eb="22">
      <t>ジッシ</t>
    </rPh>
    <phoneticPr fontId="2"/>
  </si>
  <si>
    <t>冷却</t>
    <rPh sb="0" eb="2">
      <t>レイキャク</t>
    </rPh>
    <phoneticPr fontId="7"/>
  </si>
  <si>
    <t>濃縮又は、再濃縮完了後QP-203温水循環Pを25℃に設定。</t>
    <rPh sb="0" eb="2">
      <t>ノウシュク</t>
    </rPh>
    <rPh sb="2" eb="3">
      <t>マタ</t>
    </rPh>
    <rPh sb="8" eb="10">
      <t>カンリョウ</t>
    </rPh>
    <rPh sb="10" eb="11">
      <t>ゴ</t>
    </rPh>
    <rPh sb="27" eb="29">
      <t>セッテイ</t>
    </rPh>
    <phoneticPr fontId="2"/>
  </si>
  <si>
    <t>QN-201コンデンサー冷却水入バルブ(○1010)出バルブ(○1014)閉を確認。</t>
    <rPh sb="12" eb="14">
      <t>レイキャク</t>
    </rPh>
    <rPh sb="14" eb="15">
      <t>スイ</t>
    </rPh>
    <rPh sb="15" eb="16">
      <t>イ</t>
    </rPh>
    <rPh sb="37" eb="38">
      <t>ヘイ</t>
    </rPh>
    <phoneticPr fontId="2"/>
  </si>
  <si>
    <t>粗FM-4401</t>
    <rPh sb="0" eb="1">
      <t>ソ</t>
    </rPh>
    <phoneticPr fontId="7"/>
  </si>
  <si>
    <t>QK-201内温が30℃以下を確認。</t>
    <rPh sb="6" eb="8">
      <t>ナイオン</t>
    </rPh>
    <rPh sb="12" eb="14">
      <t>イカ</t>
    </rPh>
    <rPh sb="15" eb="17">
      <t>カクニン</t>
    </rPh>
    <phoneticPr fontId="2"/>
  </si>
  <si>
    <t>抜き出し</t>
    <rPh sb="0" eb="1">
      <t>ヌ</t>
    </rPh>
    <rPh sb="2" eb="3">
      <t>ダ</t>
    </rPh>
    <phoneticPr fontId="7"/>
  </si>
  <si>
    <t>耐薬品ゴム手袋着用（操作3~10)</t>
    <rPh sb="7" eb="9">
      <t>チャクヨウ</t>
    </rPh>
    <rPh sb="10" eb="12">
      <t>ソウサ</t>
    </rPh>
    <phoneticPr fontId="2"/>
  </si>
  <si>
    <t>空のケミドラムを計量器に載せる。</t>
    <rPh sb="8" eb="11">
      <t>ケイリョウキ</t>
    </rPh>
    <rPh sb="12" eb="13">
      <t>ノ</t>
    </rPh>
    <phoneticPr fontId="2"/>
  </si>
  <si>
    <t>耐有機溶剤防毒マスク着用（操作4~9)</t>
    <rPh sb="10" eb="12">
      <t>チャクヨウ</t>
    </rPh>
    <rPh sb="13" eb="15">
      <t>ソウサ</t>
    </rPh>
    <phoneticPr fontId="2"/>
  </si>
  <si>
    <t>QK-201均圧バルブ(○142)を開。</t>
    <rPh sb="6" eb="8">
      <t>キンアツ</t>
    </rPh>
    <rPh sb="18" eb="19">
      <t>カイ</t>
    </rPh>
    <phoneticPr fontId="2"/>
  </si>
  <si>
    <t>4-5</t>
  </si>
  <si>
    <t>局所排気での吸引(操作4~9)</t>
    <rPh sb="0" eb="2">
      <t>キョクショ</t>
    </rPh>
    <rPh sb="2" eb="4">
      <t>ハイキ</t>
    </rPh>
    <rPh sb="6" eb="8">
      <t>キュウイン</t>
    </rPh>
    <rPh sb="9" eb="11">
      <t>ソウサ</t>
    </rPh>
    <phoneticPr fontId="2"/>
  </si>
  <si>
    <t>QK-201の釜底バルブ(○100,102)を開。</t>
    <rPh sb="7" eb="8">
      <t>カマ</t>
    </rPh>
    <rPh sb="8" eb="9">
      <t>ソコ</t>
    </rPh>
    <rPh sb="23" eb="24">
      <t>カイ</t>
    </rPh>
    <phoneticPr fontId="2"/>
  </si>
  <si>
    <t>4-8,4-9</t>
  </si>
  <si>
    <t>粗FM-4401の充填を開始。</t>
    <rPh sb="0" eb="1">
      <t>ソ</t>
    </rPh>
    <rPh sb="12" eb="14">
      <t>カイシ</t>
    </rPh>
    <phoneticPr fontId="2"/>
  </si>
  <si>
    <t>No.64~68</t>
    <phoneticPr fontId="7"/>
  </si>
  <si>
    <t>抜き出し完了後、釜底バルブ(○100,102)を閉。</t>
    <rPh sb="0" eb="1">
      <t>ヌ</t>
    </rPh>
    <rPh sb="2" eb="3">
      <t>ダ</t>
    </rPh>
    <rPh sb="4" eb="6">
      <t>カンリョウ</t>
    </rPh>
    <rPh sb="6" eb="7">
      <t>ゴ</t>
    </rPh>
    <rPh sb="24" eb="25">
      <t>ヘイ</t>
    </rPh>
    <phoneticPr fontId="2"/>
  </si>
  <si>
    <t>抜き出しフレキを取り外す。</t>
    <rPh sb="0" eb="1">
      <t>ヌ</t>
    </rPh>
    <rPh sb="2" eb="3">
      <t>ダ</t>
    </rPh>
    <rPh sb="8" eb="9">
      <t>ト</t>
    </rPh>
    <rPh sb="10" eb="11">
      <t>ハズ</t>
    </rPh>
    <phoneticPr fontId="2"/>
  </si>
  <si>
    <t>QK-201均圧フレキを取り外し、バルブ(○142)を閉。</t>
    <rPh sb="6" eb="8">
      <t>キンアツ</t>
    </rPh>
    <rPh sb="12" eb="13">
      <t>ト</t>
    </rPh>
    <rPh sb="14" eb="15">
      <t>ハズ</t>
    </rPh>
    <rPh sb="27" eb="28">
      <t>ヘイ</t>
    </rPh>
    <phoneticPr fontId="2"/>
  </si>
  <si>
    <t>粗FM-4401の重量を確認。</t>
    <rPh sb="9" eb="11">
      <t>ジュウリョウ</t>
    </rPh>
    <rPh sb="12" eb="14">
      <t>カクニン</t>
    </rPh>
    <phoneticPr fontId="2"/>
  </si>
  <si>
    <t>留分抜出し</t>
    <rPh sb="0" eb="2">
      <t>リュウブン</t>
    </rPh>
    <rPh sb="2" eb="3">
      <t>ヌ</t>
    </rPh>
    <rPh sb="3" eb="4">
      <t>ダ</t>
    </rPh>
    <phoneticPr fontId="7"/>
  </si>
  <si>
    <t>QT-201釜上バルブ(○260)を開。</t>
    <rPh sb="7" eb="8">
      <t>ウエ</t>
    </rPh>
    <rPh sb="18" eb="19">
      <t>カイ</t>
    </rPh>
    <phoneticPr fontId="2"/>
  </si>
  <si>
    <t>空ドラムへのトルエン抜出し量は160kgまで。</t>
    <rPh sb="0" eb="1">
      <t>カラ</t>
    </rPh>
    <rPh sb="10" eb="12">
      <t>ヌキダシ</t>
    </rPh>
    <rPh sb="13" eb="14">
      <t>リョウ</t>
    </rPh>
    <phoneticPr fontId="2"/>
  </si>
  <si>
    <t>抜出し缶に抜出し・均圧用カプラーを接続。</t>
    <rPh sb="5" eb="7">
      <t>ヌキダシ</t>
    </rPh>
    <rPh sb="9" eb="11">
      <t>キンアツ</t>
    </rPh>
    <rPh sb="11" eb="12">
      <t>ヨウ</t>
    </rPh>
    <rPh sb="17" eb="19">
      <t>セツゾク</t>
    </rPh>
    <phoneticPr fontId="2"/>
  </si>
  <si>
    <t>抜出し缶を計量器に載せる。</t>
    <rPh sb="5" eb="8">
      <t>ケイリョウキ</t>
    </rPh>
    <rPh sb="9" eb="10">
      <t>ノ</t>
    </rPh>
    <phoneticPr fontId="2"/>
  </si>
  <si>
    <t>充填するドラム等は事前に窒素置換。</t>
    <rPh sb="0" eb="2">
      <t>ジュウテン</t>
    </rPh>
    <rPh sb="7" eb="8">
      <t>ナド</t>
    </rPh>
    <rPh sb="9" eb="11">
      <t>ジゼン</t>
    </rPh>
    <rPh sb="12" eb="14">
      <t>チッソ</t>
    </rPh>
    <rPh sb="14" eb="16">
      <t>チカン</t>
    </rPh>
    <phoneticPr fontId="2"/>
  </si>
  <si>
    <t>QT-201釜底フレキのカプラーを抜出し缶に接続。</t>
    <rPh sb="7" eb="8">
      <t>ソコ</t>
    </rPh>
    <rPh sb="17" eb="19">
      <t>ヌキダシ</t>
    </rPh>
    <rPh sb="20" eb="21">
      <t>カン</t>
    </rPh>
    <rPh sb="22" eb="24">
      <t>セツゾク</t>
    </rPh>
    <phoneticPr fontId="2"/>
  </si>
  <si>
    <t>(労働災害RA評価 24参照）</t>
  </si>
  <si>
    <t>QT-201均圧フレキのカプラーを抜出し缶に接続。</t>
  </si>
  <si>
    <t>窒素導入口に局所排気ラインを設置すること。</t>
    <rPh sb="0" eb="2">
      <t>チッソ</t>
    </rPh>
    <rPh sb="2" eb="4">
      <t>ドウニュウ</t>
    </rPh>
    <rPh sb="4" eb="5">
      <t>グチ</t>
    </rPh>
    <rPh sb="6" eb="8">
      <t>キョクショ</t>
    </rPh>
    <rPh sb="8" eb="10">
      <t>ハイキ</t>
    </rPh>
    <rPh sb="14" eb="16">
      <t>セッチ</t>
    </rPh>
    <phoneticPr fontId="2"/>
  </si>
  <si>
    <t>QT-201釜底バルブ(○204)を開にして留分を抜き出す。</t>
    <rPh sb="7" eb="8">
      <t>ソコ</t>
    </rPh>
    <rPh sb="25" eb="26">
      <t>ヌ</t>
    </rPh>
    <rPh sb="27" eb="28">
      <t>ダ</t>
    </rPh>
    <phoneticPr fontId="2"/>
  </si>
  <si>
    <t>4-6,4-7</t>
  </si>
  <si>
    <t>(条件)200Lドラム窒素置換量：</t>
    <rPh sb="1" eb="3">
      <t>ジョウケン</t>
    </rPh>
    <rPh sb="11" eb="13">
      <t>チッソ</t>
    </rPh>
    <rPh sb="13" eb="15">
      <t>チカン</t>
    </rPh>
    <rPh sb="15" eb="16">
      <t>リョウ</t>
    </rPh>
    <phoneticPr fontId="2"/>
  </si>
  <si>
    <t>留分抜き出しが完了したら、QT-201釜底バルブ(○204)を閉。</t>
    <rPh sb="7" eb="9">
      <t>カンリョウ</t>
    </rPh>
    <rPh sb="20" eb="21">
      <t>ソコ</t>
    </rPh>
    <rPh sb="31" eb="32">
      <t>ヘイ</t>
    </rPh>
    <phoneticPr fontId="2"/>
  </si>
  <si>
    <t>窒素置換量3m^3/Hrで5分程度</t>
  </si>
  <si>
    <t>留分の重量を確認。</t>
  </si>
  <si>
    <t>酸素濃度測定器使用：酸素濃度2%以下を確認。</t>
    <rPh sb="0" eb="2">
      <t>サンソ</t>
    </rPh>
    <rPh sb="2" eb="4">
      <t>ノウド</t>
    </rPh>
    <rPh sb="4" eb="6">
      <t>ソクテイ</t>
    </rPh>
    <rPh sb="6" eb="7">
      <t>キ</t>
    </rPh>
    <rPh sb="7" eb="9">
      <t>シヨウ</t>
    </rPh>
    <rPh sb="10" eb="12">
      <t>サンソ</t>
    </rPh>
    <rPh sb="12" eb="14">
      <t>ノウド</t>
    </rPh>
    <rPh sb="16" eb="18">
      <t>イカ</t>
    </rPh>
    <rPh sb="19" eb="21">
      <t>カクニン</t>
    </rPh>
    <phoneticPr fontId="2"/>
  </si>
  <si>
    <t>工程間洗浄①</t>
    <rPh sb="0" eb="2">
      <t>コウテイ</t>
    </rPh>
    <rPh sb="2" eb="3">
      <t>カン</t>
    </rPh>
    <rPh sb="3" eb="5">
      <t>センジョウ</t>
    </rPh>
    <phoneticPr fontId="7"/>
  </si>
  <si>
    <t>QT-202、QN-202、QN-203ブライン入バルブ(○833,835,836)を開。</t>
    <rPh sb="24" eb="25">
      <t>イ</t>
    </rPh>
    <rPh sb="43" eb="44">
      <t>カイ</t>
    </rPh>
    <phoneticPr fontId="2"/>
  </si>
  <si>
    <t>QP-204真空Pの冷却水入バルブ(○631,632,633,634,635,636)を開、流量300L/Hr以上を確認。</t>
    <rPh sb="44" eb="45">
      <t>カイ</t>
    </rPh>
    <rPh sb="46" eb="48">
      <t>リュウリョウ</t>
    </rPh>
    <rPh sb="55" eb="57">
      <t>イジョウ</t>
    </rPh>
    <rPh sb="58" eb="60">
      <t>カクニン</t>
    </rPh>
    <phoneticPr fontId="2"/>
  </si>
  <si>
    <t>ベント切り替え弁を閉にする。</t>
    <rPh sb="3" eb="4">
      <t>キ</t>
    </rPh>
    <rPh sb="5" eb="6">
      <t>カ</t>
    </rPh>
    <rPh sb="7" eb="8">
      <t>ベン</t>
    </rPh>
    <rPh sb="9" eb="10">
      <t>ヘイ</t>
    </rPh>
    <phoneticPr fontId="2"/>
  </si>
  <si>
    <t>QP-204真空Pを起動して真空バルブ(○660)を開。</t>
    <rPh sb="10" eb="12">
      <t>キドウ</t>
    </rPh>
    <rPh sb="26" eb="27">
      <t>カイ</t>
    </rPh>
    <phoneticPr fontId="2"/>
  </si>
  <si>
    <t>QK-201釜底バルブ(○100,102)閉を確認。</t>
    <rPh sb="7" eb="8">
      <t>ソコ</t>
    </rPh>
    <rPh sb="21" eb="22">
      <t>ヘイ</t>
    </rPh>
    <rPh sb="23" eb="25">
      <t>カクニン</t>
    </rPh>
    <phoneticPr fontId="2"/>
  </si>
  <si>
    <t>QK-201釜上バルブ(○105)を開(○140)を閉。</t>
    <rPh sb="7" eb="8">
      <t>ウエ</t>
    </rPh>
    <rPh sb="18" eb="19">
      <t>カイ</t>
    </rPh>
    <rPh sb="26" eb="27">
      <t>ヘイ</t>
    </rPh>
    <phoneticPr fontId="2"/>
  </si>
  <si>
    <t>QN-201コンデンサー下部バルブ(○61)を開、(○62,63)を閉にする。</t>
    <rPh sb="12" eb="14">
      <t>カブ</t>
    </rPh>
    <rPh sb="23" eb="24">
      <t>カイ</t>
    </rPh>
    <rPh sb="34" eb="35">
      <t>ヘイ</t>
    </rPh>
    <phoneticPr fontId="2"/>
  </si>
  <si>
    <t>真空バルブ(○68)を開。</t>
    <rPh sb="0" eb="2">
      <t>シンクウ</t>
    </rPh>
    <rPh sb="11" eb="12">
      <t>カイ</t>
    </rPh>
    <phoneticPr fontId="2"/>
  </si>
  <si>
    <t>真空バルブ(○68)を閉。</t>
    <rPh sb="0" eb="2">
      <t>シンクウ</t>
    </rPh>
    <rPh sb="11" eb="12">
      <t>ヘイ</t>
    </rPh>
    <phoneticPr fontId="2"/>
  </si>
  <si>
    <t>16-1</t>
  </si>
  <si>
    <t>窒素バルブ(○73,74,140)を開、流量0.5m3に調整。（窒素パージ開始）</t>
    <rPh sb="0" eb="2">
      <t>チッソ</t>
    </rPh>
    <rPh sb="18" eb="19">
      <t>カイ</t>
    </rPh>
    <rPh sb="20" eb="22">
      <t>リュウリョウ</t>
    </rPh>
    <rPh sb="28" eb="30">
      <t>チョウセイ</t>
    </rPh>
    <rPh sb="32" eb="34">
      <t>チッソ</t>
    </rPh>
    <rPh sb="37" eb="39">
      <t>カイシ</t>
    </rPh>
    <phoneticPr fontId="2"/>
  </si>
  <si>
    <t>窒素置換が完了した場合は、真空バルブ(○660)を閉にしてQP-204真空Pを停止。</t>
    <rPh sb="25" eb="26">
      <t>ヘイ</t>
    </rPh>
    <rPh sb="39" eb="41">
      <t>テイシ</t>
    </rPh>
    <phoneticPr fontId="2"/>
  </si>
  <si>
    <t>QK-201釜底バルブ(○100,102)閉を確認。</t>
    <rPh sb="23" eb="25">
      <t>カクニン</t>
    </rPh>
    <phoneticPr fontId="2"/>
  </si>
  <si>
    <t>アセトン洗浄①</t>
    <rPh sb="4" eb="6">
      <t>センジョウ</t>
    </rPh>
    <phoneticPr fontId="7"/>
  </si>
  <si>
    <t>QN-201コンデンサー下部バルブ(○61)を開、(○62,63)閉を確認。</t>
    <rPh sb="12" eb="14">
      <t>カブ</t>
    </rPh>
    <rPh sb="23" eb="24">
      <t>カイ</t>
    </rPh>
    <rPh sb="33" eb="34">
      <t>ヘイ</t>
    </rPh>
    <rPh sb="35" eb="37">
      <t>カクニン</t>
    </rPh>
    <phoneticPr fontId="2"/>
  </si>
  <si>
    <t>ドラムポーターにてアセトンドラムを搬入して計量器に載せる。</t>
    <rPh sb="17" eb="19">
      <t>ハンニュウ</t>
    </rPh>
    <phoneticPr fontId="2"/>
  </si>
  <si>
    <t>ダクトライン吸引部をアセトンドラム大小の蓋に近づける。</t>
    <rPh sb="6" eb="8">
      <t>キュウイン</t>
    </rPh>
    <rPh sb="8" eb="9">
      <t>ブ</t>
    </rPh>
    <rPh sb="17" eb="18">
      <t>ダイ</t>
    </rPh>
    <rPh sb="18" eb="19">
      <t>ショウ</t>
    </rPh>
    <rPh sb="20" eb="21">
      <t>フタ</t>
    </rPh>
    <rPh sb="22" eb="23">
      <t>チカ</t>
    </rPh>
    <phoneticPr fontId="2"/>
  </si>
  <si>
    <t>ダクトラインバルブを開、アセトンドラム大小の蓋を徐々に緩めガスを吸引させながら開放。</t>
    <rPh sb="10" eb="11">
      <t>カイ</t>
    </rPh>
    <rPh sb="24" eb="25">
      <t>ジョ</t>
    </rPh>
    <rPh sb="27" eb="28">
      <t>ユル</t>
    </rPh>
    <rPh sb="39" eb="41">
      <t>カイホウ</t>
    </rPh>
    <phoneticPr fontId="2"/>
  </si>
  <si>
    <t>16-2</t>
  </si>
  <si>
    <t>QK-201上部バルブ(○105,1200)閉を確認。</t>
    <rPh sb="22" eb="23">
      <t>ヘイ</t>
    </rPh>
    <rPh sb="24" eb="26">
      <t>カクニン</t>
    </rPh>
    <phoneticPr fontId="2"/>
  </si>
  <si>
    <t>エアーバルブ開、QP-301を運転してアセトンを160kg仕込む。</t>
    <rPh sb="6" eb="7">
      <t>カイ</t>
    </rPh>
    <rPh sb="15" eb="17">
      <t>ウンテン</t>
    </rPh>
    <phoneticPr fontId="2"/>
  </si>
  <si>
    <t>No.31,33</t>
    <phoneticPr fontId="7"/>
  </si>
  <si>
    <t>16-2,16-3</t>
  </si>
  <si>
    <t>静電気対策のため、仕込み流量は6L/min以下で行う。</t>
    <rPh sb="0" eb="3">
      <t>セイデンキ</t>
    </rPh>
    <rPh sb="3" eb="5">
      <t>タイサク</t>
    </rPh>
    <rPh sb="9" eb="11">
      <t>シコ</t>
    </rPh>
    <rPh sb="12" eb="14">
      <t>リュウリョウ</t>
    </rPh>
    <rPh sb="21" eb="23">
      <t>イカ</t>
    </rPh>
    <rPh sb="24" eb="25">
      <t>オコナ</t>
    </rPh>
    <phoneticPr fontId="2"/>
  </si>
  <si>
    <t>仕込みバルブ(○106,1103)及び、QP-301サクションバルブ(○308)を閉。</t>
    <rPh sb="41" eb="42">
      <t>ヘイ</t>
    </rPh>
    <phoneticPr fontId="2"/>
  </si>
  <si>
    <t>QK-201上部バルブ(○105)を開。</t>
    <rPh sb="6" eb="8">
      <t>ジョウブ</t>
    </rPh>
    <rPh sb="18" eb="19">
      <t>カイ</t>
    </rPh>
    <phoneticPr fontId="2"/>
  </si>
  <si>
    <t>QK-201均圧バルブ(○140,141)を閉。</t>
    <rPh sb="6" eb="8">
      <t>キンアツ</t>
    </rPh>
    <rPh sb="22" eb="23">
      <t>ヘイ</t>
    </rPh>
    <phoneticPr fontId="2"/>
  </si>
  <si>
    <t>アセトンドラムの仕込み専用カプラー付フレキを取り外す。</t>
    <rPh sb="22" eb="23">
      <t>ト</t>
    </rPh>
    <rPh sb="24" eb="25">
      <t>ハズ</t>
    </rPh>
    <phoneticPr fontId="2"/>
  </si>
  <si>
    <t>アセトンドラムの均圧専用カプラー付フレキを取り外す。</t>
    <rPh sb="8" eb="10">
      <t>キンアツ</t>
    </rPh>
    <phoneticPr fontId="2"/>
  </si>
  <si>
    <t>QK-201の撹拌を起動。(105rpm)</t>
    <rPh sb="7" eb="9">
      <t>カクハン</t>
    </rPh>
    <rPh sb="10" eb="12">
      <t>キドウ</t>
    </rPh>
    <phoneticPr fontId="2"/>
  </si>
  <si>
    <t>QK-201ジャケットの温水入バルブ(○513)出バルブ(○510)を開。</t>
    <rPh sb="12" eb="14">
      <t>オンスイ</t>
    </rPh>
    <phoneticPr fontId="2"/>
  </si>
  <si>
    <t>その他用役バルブ(チラー水)の閉を確認。</t>
    <rPh sb="12" eb="13">
      <t>スイ</t>
    </rPh>
    <phoneticPr fontId="7"/>
  </si>
  <si>
    <t>QP-203温水循環Pを80℃に設定。</t>
    <rPh sb="8" eb="10">
      <t>ジュンカン</t>
    </rPh>
    <rPh sb="16" eb="18">
      <t>セッテイ</t>
    </rPh>
    <phoneticPr fontId="2"/>
  </si>
  <si>
    <t>QK-201に還流されている事を確認。</t>
    <rPh sb="7" eb="9">
      <t>カンリュウ</t>
    </rPh>
    <rPh sb="14" eb="15">
      <t>コト</t>
    </rPh>
    <rPh sb="16" eb="18">
      <t>カクニン</t>
    </rPh>
    <phoneticPr fontId="2"/>
  </si>
  <si>
    <t xml:space="preserve">16-5,16-6 </t>
  </si>
  <si>
    <t>還流1Hr後、QP-203温水循環Pを25℃に設定。</t>
    <rPh sb="5" eb="6">
      <t>ゴ</t>
    </rPh>
    <rPh sb="15" eb="17">
      <t>ジュンカン</t>
    </rPh>
    <rPh sb="23" eb="25">
      <t>セッテイ</t>
    </rPh>
    <phoneticPr fontId="2"/>
  </si>
  <si>
    <t>計量器をQK-201下に移動。</t>
    <rPh sb="0" eb="3">
      <t>ケイリョウキ</t>
    </rPh>
    <rPh sb="10" eb="11">
      <t>シタ</t>
    </rPh>
    <rPh sb="12" eb="14">
      <t>イドウ</t>
    </rPh>
    <phoneticPr fontId="2"/>
  </si>
  <si>
    <t>空ドラムを計量器に載せる。</t>
    <rPh sb="5" eb="8">
      <t>ケイリョウキ</t>
    </rPh>
    <rPh sb="9" eb="10">
      <t>ノ</t>
    </rPh>
    <phoneticPr fontId="2"/>
  </si>
  <si>
    <t>空ドラムに抜出し・均圧用カプラーを接続。</t>
    <rPh sb="5" eb="7">
      <t>ヌキダシ</t>
    </rPh>
    <rPh sb="9" eb="11">
      <t>キンアツ</t>
    </rPh>
    <rPh sb="11" eb="12">
      <t>ヨウ</t>
    </rPh>
    <rPh sb="17" eb="19">
      <t>セツゾク</t>
    </rPh>
    <phoneticPr fontId="2"/>
  </si>
  <si>
    <t>16-7</t>
  </si>
  <si>
    <t>QK-201釜底フレキのカプラーを空ドラムに接続。</t>
    <rPh sb="7" eb="8">
      <t>ソコ</t>
    </rPh>
    <rPh sb="22" eb="24">
      <t>セツゾク</t>
    </rPh>
    <phoneticPr fontId="2"/>
  </si>
  <si>
    <t>16-9</t>
  </si>
  <si>
    <t>QK-201均圧用フレキのカプラーを接続。</t>
    <rPh sb="6" eb="8">
      <t>キンアツ</t>
    </rPh>
    <rPh sb="8" eb="9">
      <t>ヨウ</t>
    </rPh>
    <phoneticPr fontId="2"/>
  </si>
  <si>
    <t>QK-201内温が35℃以下を確認。</t>
    <rPh sb="6" eb="8">
      <t>ナイオン</t>
    </rPh>
    <rPh sb="12" eb="14">
      <t>イカ</t>
    </rPh>
    <rPh sb="15" eb="17">
      <t>カクニン</t>
    </rPh>
    <phoneticPr fontId="2"/>
  </si>
  <si>
    <t>QK-201均圧バルブ(○140,142)を開。</t>
    <rPh sb="6" eb="8">
      <t>キンアツ</t>
    </rPh>
    <rPh sb="22" eb="23">
      <t>カイ</t>
    </rPh>
    <phoneticPr fontId="2"/>
  </si>
  <si>
    <t>QK-201釜底バルブ(○100,102)を開にしてアセトンを抜き出す。</t>
    <rPh sb="7" eb="8">
      <t>ソコ</t>
    </rPh>
    <rPh sb="31" eb="32">
      <t>ヌ</t>
    </rPh>
    <rPh sb="33" eb="34">
      <t>ダ</t>
    </rPh>
    <phoneticPr fontId="2"/>
  </si>
  <si>
    <t>アセトン抜き出しが完了したら、QK-201釜底バルブ(○100,102)を閉。</t>
    <rPh sb="9" eb="11">
      <t>カンリョウ</t>
    </rPh>
    <rPh sb="22" eb="23">
      <t>ソコ</t>
    </rPh>
    <rPh sb="37" eb="38">
      <t>ヘイ</t>
    </rPh>
    <phoneticPr fontId="2"/>
  </si>
  <si>
    <t>16-8,16-9</t>
  </si>
  <si>
    <t>充填するドラム等は事前に窒素置換。(労働災害RA評価 24参照）</t>
    <rPh sb="0" eb="2">
      <t>ジュウテン</t>
    </rPh>
    <rPh sb="7" eb="8">
      <t>ナド</t>
    </rPh>
    <rPh sb="9" eb="11">
      <t>ジゼン</t>
    </rPh>
    <rPh sb="12" eb="14">
      <t>チッソ</t>
    </rPh>
    <rPh sb="14" eb="16">
      <t>チカン</t>
    </rPh>
    <rPh sb="18" eb="20">
      <t>ロウドウ</t>
    </rPh>
    <rPh sb="20" eb="22">
      <t>サイガイ</t>
    </rPh>
    <rPh sb="24" eb="26">
      <t>ヒョウカ</t>
    </rPh>
    <rPh sb="29" eb="31">
      <t>サンショウ</t>
    </rPh>
    <phoneticPr fontId="2"/>
  </si>
  <si>
    <t>QK-201均圧バルブ(○140,142)を閉。</t>
    <rPh sb="6" eb="8">
      <t>キンアツ</t>
    </rPh>
    <rPh sb="22" eb="23">
      <t>ヘイ</t>
    </rPh>
    <phoneticPr fontId="2"/>
  </si>
  <si>
    <t>アセトンドラムの抜出し専用カプラー付フレキを取り外す。</t>
    <rPh sb="8" eb="10">
      <t>ヌキダシ</t>
    </rPh>
    <rPh sb="22" eb="23">
      <t>ト</t>
    </rPh>
    <rPh sb="24" eb="25">
      <t>ハズ</t>
    </rPh>
    <phoneticPr fontId="2"/>
  </si>
  <si>
    <t>(1Fの窒素流量計ラインとエアー抜きラインを使用。)</t>
    <rPh sb="4" eb="6">
      <t>チッソ</t>
    </rPh>
    <rPh sb="6" eb="9">
      <t>リュウリョウケイ</t>
    </rPh>
    <rPh sb="16" eb="17">
      <t>ヌ</t>
    </rPh>
    <rPh sb="22" eb="24">
      <t>シヨウ</t>
    </rPh>
    <phoneticPr fontId="2"/>
  </si>
  <si>
    <t>(条件)200Lドラム窒素置換量：窒素置換量3m^3/Hrで5分程度</t>
    <rPh sb="1" eb="3">
      <t>ジョウケン</t>
    </rPh>
    <rPh sb="11" eb="13">
      <t>チッソ</t>
    </rPh>
    <rPh sb="13" eb="15">
      <t>チカン</t>
    </rPh>
    <rPh sb="15" eb="16">
      <t>リョウ</t>
    </rPh>
    <rPh sb="31" eb="32">
      <t>フン</t>
    </rPh>
    <rPh sb="32" eb="34">
      <t>テイド</t>
    </rPh>
    <phoneticPr fontId="2"/>
  </si>
  <si>
    <t>　　　酸素濃度測定器使用：酸素濃度2%以下を確認。</t>
    <rPh sb="3" eb="5">
      <t>サンソ</t>
    </rPh>
    <rPh sb="5" eb="7">
      <t>ノウド</t>
    </rPh>
    <rPh sb="7" eb="9">
      <t>ソクテイ</t>
    </rPh>
    <rPh sb="9" eb="10">
      <t>キ</t>
    </rPh>
    <rPh sb="10" eb="12">
      <t>シヨウ</t>
    </rPh>
    <rPh sb="13" eb="15">
      <t>サンソ</t>
    </rPh>
    <rPh sb="15" eb="17">
      <t>ノウド</t>
    </rPh>
    <rPh sb="19" eb="21">
      <t>イカ</t>
    </rPh>
    <rPh sb="22" eb="24">
      <t>カクニン</t>
    </rPh>
    <phoneticPr fontId="2"/>
  </si>
  <si>
    <t>槽内乾燥</t>
    <rPh sb="0" eb="2">
      <t>ソウナイ</t>
    </rPh>
    <rPh sb="2" eb="4">
      <t>カンソウ</t>
    </rPh>
    <phoneticPr fontId="7"/>
  </si>
  <si>
    <t>・</t>
    <phoneticPr fontId="2"/>
  </si>
  <si>
    <t>QN-201コンデンサー下部バルブ(○61)を開、(○62,63)、QT-201釜上バルブ(〇205)を閉にする。</t>
    <rPh sb="12" eb="14">
      <t>カブ</t>
    </rPh>
    <rPh sb="23" eb="24">
      <t>カイ</t>
    </rPh>
    <rPh sb="40" eb="41">
      <t>カマ</t>
    </rPh>
    <rPh sb="41" eb="42">
      <t>ウエ</t>
    </rPh>
    <rPh sb="52" eb="53">
      <t>ヘイ</t>
    </rPh>
    <phoneticPr fontId="2"/>
  </si>
  <si>
    <t>真空バルブ(○66,68)を開。</t>
    <rPh sb="0" eb="2">
      <t>シンクウ</t>
    </rPh>
    <rPh sb="14" eb="15">
      <t>カイ</t>
    </rPh>
    <phoneticPr fontId="2"/>
  </si>
  <si>
    <t>槽内が減圧になっていることを確認。</t>
    <rPh sb="0" eb="1">
      <t>ソウ</t>
    </rPh>
    <rPh sb="1" eb="2">
      <t>ナイ</t>
    </rPh>
    <rPh sb="3" eb="5">
      <t>ゲンアツ</t>
    </rPh>
    <rPh sb="14" eb="16">
      <t>カクニン</t>
    </rPh>
    <phoneticPr fontId="2"/>
  </si>
  <si>
    <t>1.0Hr経過後、槽内空を確認。</t>
    <rPh sb="5" eb="7">
      <t>ケイカ</t>
    </rPh>
    <rPh sb="7" eb="8">
      <t>ゴ</t>
    </rPh>
    <rPh sb="9" eb="10">
      <t>ソウ</t>
    </rPh>
    <rPh sb="10" eb="11">
      <t>ナイ</t>
    </rPh>
    <rPh sb="11" eb="12">
      <t>カラ</t>
    </rPh>
    <rPh sb="13" eb="15">
      <t>カクニン</t>
    </rPh>
    <phoneticPr fontId="2"/>
  </si>
  <si>
    <t>オープンドラムに精製水を入れてQK-201前に準備。</t>
    <rPh sb="8" eb="10">
      <t>セイセイ</t>
    </rPh>
    <rPh sb="10" eb="11">
      <t>スイ</t>
    </rPh>
    <rPh sb="12" eb="13">
      <t>イ</t>
    </rPh>
    <rPh sb="21" eb="22">
      <t>マエ</t>
    </rPh>
    <rPh sb="23" eb="25">
      <t>ジュンビ</t>
    </rPh>
    <phoneticPr fontId="2"/>
  </si>
  <si>
    <t>水洗浄</t>
    <rPh sb="0" eb="1">
      <t>ミズ</t>
    </rPh>
    <rPh sb="1" eb="3">
      <t>センジョウ</t>
    </rPh>
    <phoneticPr fontId="7"/>
  </si>
  <si>
    <t>空ドラムを1Fに準備。</t>
    <rPh sb="8" eb="10">
      <t>ジュンビ</t>
    </rPh>
    <phoneticPr fontId="2"/>
  </si>
  <si>
    <t>QK-201仕込みバルブ(○106,308,1103)を開。</t>
    <rPh sb="6" eb="8">
      <t>シコ</t>
    </rPh>
    <phoneticPr fontId="2"/>
  </si>
  <si>
    <t>エアーバルブ開、QP-301を運転して水500Lを仕込む。</t>
    <rPh sb="15" eb="17">
      <t>ウンテン</t>
    </rPh>
    <rPh sb="25" eb="27">
      <t>シコ</t>
    </rPh>
    <phoneticPr fontId="2"/>
  </si>
  <si>
    <t>QK-201仕込みバルブ(○106,308,1103)を閉。</t>
    <rPh sb="6" eb="8">
      <t>シコ</t>
    </rPh>
    <rPh sb="28" eb="29">
      <t>ヘイ</t>
    </rPh>
    <phoneticPr fontId="2"/>
  </si>
  <si>
    <t>QK-201撹拌を起動。(105rpm)</t>
    <rPh sb="6" eb="8">
      <t>カクハン</t>
    </rPh>
    <rPh sb="9" eb="11">
      <t>キドウ</t>
    </rPh>
    <phoneticPr fontId="2"/>
  </si>
  <si>
    <t>QP-203温水循環Pを50℃に設定。</t>
    <rPh sb="8" eb="10">
      <t>ジュンカン</t>
    </rPh>
    <rPh sb="16" eb="18">
      <t>セッテイ</t>
    </rPh>
    <phoneticPr fontId="2"/>
  </si>
  <si>
    <t>QP-203温水循環Pを起動。</t>
    <rPh sb="8" eb="10">
      <t>ジュンカン</t>
    </rPh>
    <rPh sb="12" eb="14">
      <t>キドウ</t>
    </rPh>
    <phoneticPr fontId="2"/>
  </si>
  <si>
    <t>QK-201内温が50℃になったら、ベント切り替え弁を閉。</t>
    <rPh sb="6" eb="8">
      <t>ナイオン</t>
    </rPh>
    <phoneticPr fontId="2"/>
  </si>
  <si>
    <t>QP-204真空Pの冷却水入バルブ(○631,632,633,634,635,636)を開。</t>
    <rPh sb="44" eb="45">
      <t>カイ</t>
    </rPh>
    <phoneticPr fontId="2"/>
  </si>
  <si>
    <t>真空バルブ(○66,68)を閉。</t>
    <rPh sb="0" eb="2">
      <t>シンクウ</t>
    </rPh>
    <rPh sb="14" eb="15">
      <t>ヘイ</t>
    </rPh>
    <phoneticPr fontId="2"/>
  </si>
  <si>
    <t>真空バルブ(○660)を閉にしてQP-204真空Pを停止。</t>
    <rPh sb="26" eb="28">
      <t>テイシ</t>
    </rPh>
    <phoneticPr fontId="2"/>
  </si>
  <si>
    <t>常圧に戻れば､QK-201釜上窒素バルブ(○18,140)を閉。</t>
    <rPh sb="30" eb="31">
      <t>ヘイ</t>
    </rPh>
    <phoneticPr fontId="2"/>
  </si>
  <si>
    <t>QK-201の撹拌を停止。</t>
    <rPh sb="7" eb="9">
      <t>カクハン</t>
    </rPh>
    <rPh sb="10" eb="12">
      <t>テイシ</t>
    </rPh>
    <phoneticPr fontId="2"/>
  </si>
  <si>
    <t>QK-201釜底バルブ(○100,102)を開にして洗浄水を排水する。</t>
    <rPh sb="7" eb="8">
      <t>ソコ</t>
    </rPh>
    <rPh sb="26" eb="28">
      <t>センジョウ</t>
    </rPh>
    <rPh sb="28" eb="29">
      <t>スイ</t>
    </rPh>
    <rPh sb="30" eb="32">
      <t>ハイスイ</t>
    </rPh>
    <phoneticPr fontId="2"/>
  </si>
  <si>
    <t>洗浄水排水が完了したら、QK-201釜底バルブ(○100,102)を閉。</t>
    <rPh sb="0" eb="2">
      <t>センジョウ</t>
    </rPh>
    <rPh sb="2" eb="3">
      <t>スイ</t>
    </rPh>
    <rPh sb="6" eb="8">
      <t>カンリョウ</t>
    </rPh>
    <rPh sb="19" eb="20">
      <t>ソコ</t>
    </rPh>
    <rPh sb="34" eb="35">
      <t>ヘイ</t>
    </rPh>
    <phoneticPr fontId="2"/>
  </si>
  <si>
    <r>
      <t>窒素バルブ(○73,74,140)を開、流量0.5m</t>
    </r>
    <r>
      <rPr>
        <vertAlign val="superscript"/>
        <sz val="9"/>
        <rFont val="ＭＳ Ｐ明朝"/>
        <family val="1"/>
        <charset val="128"/>
      </rPr>
      <t>3</t>
    </r>
    <r>
      <rPr>
        <sz val="9"/>
        <rFont val="ＭＳ Ｐ明朝"/>
        <family val="1"/>
        <charset val="128"/>
      </rPr>
      <t>/Hrに調整。（窒素パージ開始）</t>
    </r>
    <rPh sb="0" eb="2">
      <t>チッソ</t>
    </rPh>
    <rPh sb="18" eb="19">
      <t>カイ</t>
    </rPh>
    <rPh sb="20" eb="22">
      <t>リュウリョウ</t>
    </rPh>
    <rPh sb="31" eb="33">
      <t>チョウセイ</t>
    </rPh>
    <rPh sb="35" eb="37">
      <t>チッソ</t>
    </rPh>
    <rPh sb="40" eb="42">
      <t>カイシ</t>
    </rPh>
    <phoneticPr fontId="2"/>
  </si>
  <si>
    <t>アセトン洗浄②</t>
    <rPh sb="4" eb="6">
      <t>センジョウ</t>
    </rPh>
    <phoneticPr fontId="7"/>
  </si>
  <si>
    <t>耐薬品ゴム手袋、耐有機溶剤防毒マスク着用（操作3～16)</t>
    <rPh sb="18" eb="20">
      <t>チャクヨウ</t>
    </rPh>
    <rPh sb="21" eb="23">
      <t>ソウサ</t>
    </rPh>
    <phoneticPr fontId="2"/>
  </si>
  <si>
    <t>局所排気での吸引(操作4～16)</t>
    <rPh sb="0" eb="2">
      <t>キョクショ</t>
    </rPh>
    <rPh sb="2" eb="4">
      <t>ハイキ</t>
    </rPh>
    <rPh sb="6" eb="8">
      <t>キュウイン</t>
    </rPh>
    <rPh sb="9" eb="11">
      <t>ソウサ</t>
    </rPh>
    <phoneticPr fontId="2"/>
  </si>
  <si>
    <t>セットした仕込みドラムサイフォンカプラ部に原料仕込みPQP-301サクションフレキホースカプラをセット、</t>
    <rPh sb="5" eb="7">
      <t>シコ</t>
    </rPh>
    <rPh sb="19" eb="20">
      <t>ブ</t>
    </rPh>
    <rPh sb="21" eb="23">
      <t>ゲンリョウ</t>
    </rPh>
    <rPh sb="23" eb="25">
      <t>シコ</t>
    </rPh>
    <phoneticPr fontId="2"/>
  </si>
  <si>
    <t>仕込みバルブ(○106,308,1103)を開。</t>
    <rPh sb="0" eb="2">
      <t>シコ</t>
    </rPh>
    <rPh sb="22" eb="23">
      <t>カイ</t>
    </rPh>
    <phoneticPr fontId="2"/>
  </si>
  <si>
    <t>仕込みバルブ(○106,308,1103)を閉。</t>
    <rPh sb="0" eb="2">
      <t>シコ</t>
    </rPh>
    <rPh sb="22" eb="23">
      <t>ヘイ</t>
    </rPh>
    <phoneticPr fontId="2"/>
  </si>
  <si>
    <t>（操作29～30、34～39)</t>
  </si>
  <si>
    <t>局所排気での吸引(操作29～30、34～39)</t>
    <rPh sb="0" eb="2">
      <t>キョクショ</t>
    </rPh>
    <rPh sb="2" eb="4">
      <t>ハイキ</t>
    </rPh>
    <rPh sb="6" eb="8">
      <t>キュウイン</t>
    </rPh>
    <rPh sb="9" eb="11">
      <t>ソウサ</t>
    </rPh>
    <phoneticPr fontId="2"/>
  </si>
  <si>
    <t>QP-203温水循環Pを停止。</t>
  </si>
  <si>
    <t>QK-201釜底バルブ(○100,102)を開にして留分を抜き出す。</t>
    <rPh sb="7" eb="8">
      <t>ソコ</t>
    </rPh>
    <rPh sb="29" eb="30">
      <t>ヌ</t>
    </rPh>
    <rPh sb="31" eb="32">
      <t>ダ</t>
    </rPh>
    <phoneticPr fontId="2"/>
  </si>
  <si>
    <t>留分抜き出しが完了したら、QK-201釜底バルブ(○100,102)を閉。</t>
    <rPh sb="7" eb="9">
      <t>カンリョウ</t>
    </rPh>
    <rPh sb="20" eb="21">
      <t>ソコ</t>
    </rPh>
    <rPh sb="35" eb="36">
      <t>ヘイ</t>
    </rPh>
    <phoneticPr fontId="2"/>
  </si>
  <si>
    <t>2.0Hr経過後、槽内空を確認。</t>
    <rPh sb="5" eb="7">
      <t>ケイカ</t>
    </rPh>
    <rPh sb="7" eb="8">
      <t>ゴ</t>
    </rPh>
    <rPh sb="9" eb="10">
      <t>ソウ</t>
    </rPh>
    <rPh sb="10" eb="11">
      <t>ナイ</t>
    </rPh>
    <rPh sb="11" eb="12">
      <t>カラ</t>
    </rPh>
    <rPh sb="13" eb="15">
      <t>カクニン</t>
    </rPh>
    <phoneticPr fontId="2"/>
  </si>
  <si>
    <t>工程間洗浄②</t>
    <rPh sb="0" eb="2">
      <t>コウテイ</t>
    </rPh>
    <rPh sb="2" eb="3">
      <t>カン</t>
    </rPh>
    <rPh sb="3" eb="5">
      <t>センジョウ</t>
    </rPh>
    <phoneticPr fontId="7"/>
  </si>
  <si>
    <t>工程間洗浄②(3B終了後に実施)</t>
    <rPh sb="0" eb="2">
      <t>コウテイ</t>
    </rPh>
    <rPh sb="2" eb="3">
      <t>カン</t>
    </rPh>
    <rPh sb="3" eb="5">
      <t>センジョウ</t>
    </rPh>
    <rPh sb="9" eb="11">
      <t>シュウリョウ</t>
    </rPh>
    <rPh sb="11" eb="12">
      <t>ゴ</t>
    </rPh>
    <rPh sb="13" eb="15">
      <t>ジッシ</t>
    </rPh>
    <phoneticPr fontId="7"/>
  </si>
  <si>
    <t>QK-201の空を確認。</t>
  </si>
  <si>
    <t>QK-301が0.5m3/Hrで窒素パージされている事を確認。</t>
    <rPh sb="16" eb="18">
      <t>チッソ</t>
    </rPh>
    <rPh sb="26" eb="27">
      <t>コト</t>
    </rPh>
    <rPh sb="28" eb="30">
      <t>カクニン</t>
    </rPh>
    <phoneticPr fontId="2"/>
  </si>
  <si>
    <t>酸素濃度計が2%以下を確認。</t>
    <rPh sb="8" eb="10">
      <t>イカ</t>
    </rPh>
    <rPh sb="11" eb="13">
      <t>カクニン</t>
    </rPh>
    <phoneticPr fontId="2"/>
  </si>
  <si>
    <r>
      <t>QK-201が0.5m</t>
    </r>
    <r>
      <rPr>
        <vertAlign val="superscript"/>
        <sz val="9"/>
        <rFont val="ＭＳ Ｐ明朝"/>
        <family val="1"/>
        <charset val="128"/>
      </rPr>
      <t>3</t>
    </r>
    <r>
      <rPr>
        <sz val="9"/>
        <rFont val="ＭＳ Ｐ明朝"/>
        <family val="1"/>
        <charset val="128"/>
      </rPr>
      <t>/Hrで窒素パージされている事を確認。</t>
    </r>
    <rPh sb="16" eb="18">
      <t>チッソ</t>
    </rPh>
    <rPh sb="26" eb="27">
      <t>コト</t>
    </rPh>
    <rPh sb="28" eb="30">
      <t>カクニン</t>
    </rPh>
    <phoneticPr fontId="2"/>
  </si>
  <si>
    <t>アセトンドラムを搬入して計量器に載せる。</t>
    <rPh sb="8" eb="10">
      <t>ハンニュウ</t>
    </rPh>
    <phoneticPr fontId="2"/>
  </si>
  <si>
    <t>ダクトライン吸引部をアセトンドラム大の蓋に近づける。</t>
    <rPh sb="6" eb="8">
      <t>キュウイン</t>
    </rPh>
    <rPh sb="8" eb="9">
      <t>ブ</t>
    </rPh>
    <rPh sb="17" eb="18">
      <t>ダイ</t>
    </rPh>
    <rPh sb="19" eb="20">
      <t>フタ</t>
    </rPh>
    <rPh sb="21" eb="22">
      <t>チカ</t>
    </rPh>
    <phoneticPr fontId="2"/>
  </si>
  <si>
    <t>ダクトラインバルブを開、アセトンドラム大の蓋を徐々に緩めアセトンガスを吸引させながら開放。</t>
    <rPh sb="10" eb="11">
      <t>カイ</t>
    </rPh>
    <rPh sb="23" eb="24">
      <t>ジョ</t>
    </rPh>
    <rPh sb="26" eb="27">
      <t>ユル</t>
    </rPh>
    <rPh sb="42" eb="44">
      <t>カイホウ</t>
    </rPh>
    <phoneticPr fontId="2"/>
  </si>
  <si>
    <t>QP-301サクションバルブ(○308)を開。</t>
    <rPh sb="21" eb="22">
      <t>カイ</t>
    </rPh>
    <phoneticPr fontId="2"/>
  </si>
  <si>
    <t>QK-301上部バルブ(○304)閉を確認。</t>
    <rPh sb="17" eb="18">
      <t>ヘイ</t>
    </rPh>
    <rPh sb="19" eb="21">
      <t>カクニン</t>
    </rPh>
    <phoneticPr fontId="2"/>
  </si>
  <si>
    <t>エアーバルブ開、QP-301を運転してアセトンを所定量仕込む。</t>
    <rPh sb="6" eb="7">
      <t>カイ</t>
    </rPh>
    <rPh sb="15" eb="17">
      <t>ウンテン</t>
    </rPh>
    <phoneticPr fontId="2"/>
  </si>
  <si>
    <t>1-8,1-9</t>
  </si>
  <si>
    <t>耐薬品ゴム手袋、耐有機溶剤防毒マスク着用(操作8~11)</t>
    <rPh sb="18" eb="20">
      <t>チャクヨウ</t>
    </rPh>
    <rPh sb="21" eb="23">
      <t>ソウサ</t>
    </rPh>
    <phoneticPr fontId="2"/>
  </si>
  <si>
    <t>局所排気での吸引(操作8~11)</t>
    <rPh sb="0" eb="2">
      <t>キョクショ</t>
    </rPh>
    <rPh sb="2" eb="4">
      <t>ハイキ</t>
    </rPh>
    <rPh sb="6" eb="8">
      <t>キュウイン</t>
    </rPh>
    <rPh sb="9" eb="11">
      <t>ソウサ</t>
    </rPh>
    <phoneticPr fontId="2"/>
  </si>
  <si>
    <t>QK-301の撹拌を30分間起動。(80rpm)</t>
    <rPh sb="12" eb="13">
      <t>フン</t>
    </rPh>
    <rPh sb="13" eb="14">
      <t>カン</t>
    </rPh>
    <phoneticPr fontId="2"/>
  </si>
  <si>
    <t>QK-301撹拌を停止。</t>
    <rPh sb="6" eb="8">
      <t>カクハン</t>
    </rPh>
    <rPh sb="9" eb="11">
      <t>テイシ</t>
    </rPh>
    <phoneticPr fontId="2"/>
  </si>
  <si>
    <t>QP-206定量Pデリベリのバルブ(○1200,1261,1262,1263,1264)を開。</t>
    <rPh sb="45" eb="46">
      <t>カイ</t>
    </rPh>
    <phoneticPr fontId="2"/>
  </si>
  <si>
    <t>QK-201上部バルブ(○106）を開、バルブ（○105)を閉。</t>
    <rPh sb="18" eb="19">
      <t>カイ</t>
    </rPh>
    <rPh sb="30" eb="31">
      <t>ヘイ</t>
    </rPh>
    <phoneticPr fontId="2"/>
  </si>
  <si>
    <t>QP-206定量Pを起動。</t>
    <rPh sb="10" eb="12">
      <t>キドウ</t>
    </rPh>
    <phoneticPr fontId="2"/>
  </si>
  <si>
    <t>QK-301が空になったら、QP-206定量Pを停止。</t>
    <rPh sb="7" eb="8">
      <t>カラ</t>
    </rPh>
    <rPh sb="24" eb="26">
      <t>テイシ</t>
    </rPh>
    <phoneticPr fontId="2"/>
  </si>
  <si>
    <t>17-6～7</t>
  </si>
  <si>
    <t>QK-201上部バルブ(○106）を閉、バルブ（○105)を開。</t>
    <rPh sb="18" eb="19">
      <t>ヘイ</t>
    </rPh>
    <rPh sb="30" eb="31">
      <t>カイ</t>
    </rPh>
    <phoneticPr fontId="2"/>
  </si>
  <si>
    <t>1Hr経過後、槽内空を確認。</t>
    <rPh sb="3" eb="5">
      <t>ケイカ</t>
    </rPh>
    <rPh sb="5" eb="6">
      <t>ゴ</t>
    </rPh>
    <rPh sb="7" eb="8">
      <t>ソウ</t>
    </rPh>
    <rPh sb="8" eb="9">
      <t>ナイ</t>
    </rPh>
    <rPh sb="9" eb="10">
      <t>カラ</t>
    </rPh>
    <rPh sb="11" eb="13">
      <t>カクニン</t>
    </rPh>
    <phoneticPr fontId="2"/>
  </si>
  <si>
    <t>窒素バルブ(○73,74,140)を開、流量0.5m3/Hrに調整。（窒素パージ開始）</t>
    <rPh sb="0" eb="2">
      <t>チッソ</t>
    </rPh>
    <rPh sb="18" eb="19">
      <t>カイ</t>
    </rPh>
    <rPh sb="20" eb="22">
      <t>リュウリョウ</t>
    </rPh>
    <rPh sb="31" eb="33">
      <t>チョウセイ</t>
    </rPh>
    <rPh sb="35" eb="37">
      <t>チッソ</t>
    </rPh>
    <rPh sb="40" eb="42">
      <t>カイシ</t>
    </rPh>
    <phoneticPr fontId="2"/>
  </si>
  <si>
    <t>QK-301が流量、0.5m3/Hrで窒素パージされている事を確認。</t>
    <rPh sb="7" eb="9">
      <t>リュウリョウ</t>
    </rPh>
    <rPh sb="19" eb="21">
      <t>チッソ</t>
    </rPh>
    <rPh sb="29" eb="30">
      <t>コト</t>
    </rPh>
    <rPh sb="31" eb="33">
      <t>カクニン</t>
    </rPh>
    <phoneticPr fontId="2"/>
  </si>
  <si>
    <t>FIA-QK301</t>
  </si>
  <si>
    <t>QK-201が流量、0.5m3/Hrで窒素パージされている事を確認。</t>
    <rPh sb="7" eb="9">
      <t>リュウリョウ</t>
    </rPh>
    <rPh sb="19" eb="21">
      <t>チッソ</t>
    </rPh>
    <rPh sb="29" eb="30">
      <t>コト</t>
    </rPh>
    <rPh sb="31" eb="33">
      <t>カクニン</t>
    </rPh>
    <phoneticPr fontId="2"/>
  </si>
  <si>
    <t>QK-201釜底バルブ(○100,102)の閉を確認。</t>
    <rPh sb="7" eb="8">
      <t>ソコ</t>
    </rPh>
    <rPh sb="22" eb="23">
      <t>ヘイ</t>
    </rPh>
    <rPh sb="24" eb="26">
      <t>カクニン</t>
    </rPh>
    <phoneticPr fontId="2"/>
  </si>
  <si>
    <t>QK-201釜上バルブ(○105)以外の閉を確認。</t>
    <rPh sb="7" eb="8">
      <t>ウエ</t>
    </rPh>
    <rPh sb="17" eb="19">
      <t>イガイ</t>
    </rPh>
    <rPh sb="20" eb="21">
      <t>ヘイ</t>
    </rPh>
    <rPh sb="22" eb="24">
      <t>カクニン</t>
    </rPh>
    <phoneticPr fontId="2"/>
  </si>
  <si>
    <t>QK-301釜底バルブ(○301)閉を確認。</t>
    <rPh sb="19" eb="21">
      <t>カクニン</t>
    </rPh>
    <phoneticPr fontId="2"/>
  </si>
  <si>
    <t>QK-301釜上バルブ(○300)以外の閉を確認。</t>
    <rPh sb="7" eb="8">
      <t>ウエ</t>
    </rPh>
    <rPh sb="17" eb="19">
      <t>イガイ</t>
    </rPh>
    <rPh sb="20" eb="21">
      <t>ヘイ</t>
    </rPh>
    <rPh sb="22" eb="24">
      <t>カクニン</t>
    </rPh>
    <phoneticPr fontId="2"/>
  </si>
  <si>
    <t>QT-301釜底バルブ(○400)の閉を確認。</t>
  </si>
  <si>
    <t>QT-301釜上バルブ(○403)以外の閉を確認。</t>
    <rPh sb="7" eb="8">
      <t>ウエ</t>
    </rPh>
    <rPh sb="17" eb="19">
      <t>イガイ</t>
    </rPh>
    <phoneticPr fontId="2"/>
  </si>
  <si>
    <t>真空バルブ(○66,68,403)を開。</t>
    <rPh sb="0" eb="2">
      <t>シンクウ</t>
    </rPh>
    <rPh sb="18" eb="19">
      <t>カイ</t>
    </rPh>
    <phoneticPr fontId="2"/>
  </si>
  <si>
    <t>真空バルブ(○66,68,403,404)を閉。</t>
    <rPh sb="0" eb="2">
      <t>シンクウ</t>
    </rPh>
    <phoneticPr fontId="2"/>
  </si>
  <si>
    <t>窒素バルブ(○73,74,140)を開、流量0.5m3/Hrを確認。（窒素パージ開始）</t>
    <rPh sb="0" eb="2">
      <t>チッソ</t>
    </rPh>
    <rPh sb="18" eb="19">
      <t>カイ</t>
    </rPh>
    <rPh sb="20" eb="22">
      <t>リュウリョウ</t>
    </rPh>
    <rPh sb="31" eb="33">
      <t>カクニン</t>
    </rPh>
    <rPh sb="35" eb="37">
      <t>チッソ</t>
    </rPh>
    <rPh sb="40" eb="42">
      <t>カイシ</t>
    </rPh>
    <phoneticPr fontId="2"/>
  </si>
  <si>
    <t>No.30,83</t>
  </si>
  <si>
    <t>窒素バルブ(○366,367)を開、流量0.5m3/Hrを確認。（窒素パージ開始）</t>
    <rPh sb="0" eb="2">
      <t>チッソ</t>
    </rPh>
    <rPh sb="16" eb="17">
      <t>カイ</t>
    </rPh>
    <rPh sb="18" eb="20">
      <t>リュウリョウ</t>
    </rPh>
    <rPh sb="29" eb="31">
      <t>カクニン</t>
    </rPh>
    <rPh sb="33" eb="35">
      <t>チッソ</t>
    </rPh>
    <rPh sb="38" eb="40">
      <t>カイシ</t>
    </rPh>
    <phoneticPr fontId="2"/>
  </si>
  <si>
    <t>真空バルブ(○403,404)を開。</t>
    <rPh sb="0" eb="2">
      <t>シンクウ</t>
    </rPh>
    <phoneticPr fontId="2"/>
  </si>
  <si>
    <t>粗FM-4401の入ったケミドラム及び、準備した仕込み原料をＲ＆Ｄ工場2Fに搬入。</t>
    <rPh sb="17" eb="18">
      <t>オヨ</t>
    </rPh>
    <phoneticPr fontId="2"/>
  </si>
  <si>
    <t>仕込み原料</t>
    <rPh sb="3" eb="5">
      <t>ゲンリョウ</t>
    </rPh>
    <phoneticPr fontId="2"/>
  </si>
  <si>
    <t>原料の総重量を計量し記録。</t>
  </si>
  <si>
    <t>粗FM-4401</t>
    <rPh sb="0" eb="1">
      <t>ソ</t>
    </rPh>
    <phoneticPr fontId="2"/>
  </si>
  <si>
    <t>3B分</t>
    <rPh sb="2" eb="3">
      <t>ブン</t>
    </rPh>
    <phoneticPr fontId="2"/>
  </si>
  <si>
    <t>（ケミドラム)</t>
  </si>
  <si>
    <t>メタノール</t>
  </si>
  <si>
    <t>計算値(Kg）</t>
    <rPh sb="0" eb="3">
      <t>ケイサンチ</t>
    </rPh>
    <phoneticPr fontId="2"/>
  </si>
  <si>
    <t>（原料ドラム)</t>
    <rPh sb="1" eb="3">
      <t>ゲンリョウ</t>
    </rPh>
    <phoneticPr fontId="2"/>
  </si>
  <si>
    <t>（計算式）</t>
    <rPh sb="1" eb="3">
      <t>ケイサン</t>
    </rPh>
    <rPh sb="3" eb="4">
      <t>シキ</t>
    </rPh>
    <phoneticPr fontId="2"/>
  </si>
  <si>
    <t>粗FM-4401(3B)*0.42</t>
  </si>
  <si>
    <t>水</t>
    <rPh sb="0" eb="1">
      <t>スイ</t>
    </rPh>
    <phoneticPr fontId="2"/>
  </si>
  <si>
    <t>（オープンドラム)</t>
  </si>
  <si>
    <t>粗FM-4401(3B)*0.28</t>
  </si>
  <si>
    <t>後処理</t>
    <rPh sb="0" eb="3">
      <t>アトショリ</t>
    </rPh>
    <phoneticPr fontId="7"/>
  </si>
  <si>
    <t>QK-201ジャケットの温水入バルブ(○513)出バルブ(○510)を開を確認。</t>
    <rPh sb="12" eb="14">
      <t>オンスイ</t>
    </rPh>
    <rPh sb="37" eb="39">
      <t>カクニン</t>
    </rPh>
    <phoneticPr fontId="2"/>
  </si>
  <si>
    <t>粗FM-4401の入ったケミドラムに仕込み専用カプラー付フレキを接続。</t>
  </si>
  <si>
    <t>5-1</t>
  </si>
  <si>
    <t>粗FM-4401の入ったドラムにアースクリップを取り付ける。</t>
    <rPh sb="24" eb="25">
      <t>ト</t>
    </rPh>
    <rPh sb="26" eb="27">
      <t>ツ</t>
    </rPh>
    <phoneticPr fontId="2"/>
  </si>
  <si>
    <t>粗FM-4401の入ったケミドラムに均圧専用カプラー付フレキを接続。</t>
    <rPh sb="18" eb="20">
      <t>キンアツ</t>
    </rPh>
    <phoneticPr fontId="2"/>
  </si>
  <si>
    <t>耐薬品ゴム手袋、耐有機溶剤防毒マスク着用（操作3~13)</t>
    <rPh sb="18" eb="20">
      <t>チャクヨウ</t>
    </rPh>
    <rPh sb="21" eb="23">
      <t>ソウサ</t>
    </rPh>
    <phoneticPr fontId="2"/>
  </si>
  <si>
    <t>QK-201釜上均圧バルブ(○140,141)を開。</t>
    <rPh sb="7" eb="8">
      <t>ウエ</t>
    </rPh>
    <rPh sb="8" eb="10">
      <t>キンアツ</t>
    </rPh>
    <rPh sb="24" eb="25">
      <t>カイ</t>
    </rPh>
    <phoneticPr fontId="2"/>
  </si>
  <si>
    <t>局所排気での吸引(操作4~13)</t>
    <rPh sb="0" eb="2">
      <t>キョクショ</t>
    </rPh>
    <rPh sb="2" eb="4">
      <t>ハイキ</t>
    </rPh>
    <rPh sb="6" eb="8">
      <t>キュウイン</t>
    </rPh>
    <rPh sb="9" eb="11">
      <t>ソウサ</t>
    </rPh>
    <phoneticPr fontId="2"/>
  </si>
  <si>
    <t>QK-201仕込みバルブ(○106,308,1103)を開。</t>
    <rPh sb="6" eb="8">
      <t>シコ</t>
    </rPh>
    <rPh sb="28" eb="29">
      <t>カイ</t>
    </rPh>
    <phoneticPr fontId="2"/>
  </si>
  <si>
    <t>エアーバルブ開、QP-301を運転して粗FM-4401を3B仕込む。</t>
    <rPh sb="15" eb="17">
      <t>ウンテン</t>
    </rPh>
    <rPh sb="30" eb="32">
      <t>シコ</t>
    </rPh>
    <phoneticPr fontId="2"/>
  </si>
  <si>
    <t>5-1,5-2</t>
  </si>
  <si>
    <t>3Bを一括処理</t>
  </si>
  <si>
    <t>仕込み完了したらQP-301を停止。</t>
    <rPh sb="0" eb="2">
      <t>シコ</t>
    </rPh>
    <rPh sb="3" eb="5">
      <t>カンリョウ</t>
    </rPh>
    <rPh sb="15" eb="17">
      <t>テイシ</t>
    </rPh>
    <phoneticPr fontId="2"/>
  </si>
  <si>
    <t>粗FM-4401の入ったケミドラムの仕込み専用カプラー付フレキを取り外す。</t>
    <rPh sb="32" eb="33">
      <t>ト</t>
    </rPh>
    <rPh sb="34" eb="35">
      <t>ハズ</t>
    </rPh>
    <phoneticPr fontId="2"/>
  </si>
  <si>
    <t>粗FM-4401の入ったケミドラムの均圧専用カプラー付フレキを取り外す。</t>
    <rPh sb="18" eb="20">
      <t>キンアツ</t>
    </rPh>
    <phoneticPr fontId="2"/>
  </si>
  <si>
    <t>ドラムポーターにてメタノールドラムを搬入して計量器に載せる。</t>
    <rPh sb="18" eb="20">
      <t>ハンニュウ</t>
    </rPh>
    <phoneticPr fontId="2"/>
  </si>
  <si>
    <t>ダクトライン吸引部をメタノールドラム大小の蓋に近づける。</t>
    <rPh sb="6" eb="8">
      <t>キュウイン</t>
    </rPh>
    <rPh sb="8" eb="9">
      <t>ブ</t>
    </rPh>
    <rPh sb="18" eb="19">
      <t>ダイ</t>
    </rPh>
    <rPh sb="19" eb="20">
      <t>ショウ</t>
    </rPh>
    <rPh sb="21" eb="22">
      <t>フタ</t>
    </rPh>
    <rPh sb="23" eb="24">
      <t>チカ</t>
    </rPh>
    <phoneticPr fontId="2"/>
  </si>
  <si>
    <t>ダクトラインバルブを開、メタノールドラム大小の蓋を徐々に緩めガスを吸引させながら開放。</t>
    <rPh sb="10" eb="11">
      <t>カイ</t>
    </rPh>
    <rPh sb="25" eb="26">
      <t>ジョ</t>
    </rPh>
    <rPh sb="28" eb="29">
      <t>ユル</t>
    </rPh>
    <rPh sb="40" eb="42">
      <t>カイホウ</t>
    </rPh>
    <phoneticPr fontId="2"/>
  </si>
  <si>
    <t>5-3</t>
  </si>
  <si>
    <t>耐薬品ゴム手袋、耐メタノール用防毒マスク着用（操作15~28)</t>
    <rPh sb="14" eb="15">
      <t>ヨウ</t>
    </rPh>
    <rPh sb="20" eb="22">
      <t>チャクヨウ</t>
    </rPh>
    <rPh sb="23" eb="25">
      <t>ソウサ</t>
    </rPh>
    <phoneticPr fontId="2"/>
  </si>
  <si>
    <t>局所排気での吸引(操作15~28)</t>
    <rPh sb="0" eb="2">
      <t>キョクショ</t>
    </rPh>
    <rPh sb="2" eb="4">
      <t>ハイキ</t>
    </rPh>
    <rPh sb="6" eb="8">
      <t>キュウイン</t>
    </rPh>
    <rPh sb="9" eb="11">
      <t>ソウサ</t>
    </rPh>
    <phoneticPr fontId="2"/>
  </si>
  <si>
    <t>セットした仕込みドラムサイフォンカプラ部にQP-301原料仕込みPサクションフレキホースカプラをセット</t>
    <rPh sb="5" eb="7">
      <t>シコ</t>
    </rPh>
    <rPh sb="19" eb="20">
      <t>ブ</t>
    </rPh>
    <rPh sb="27" eb="29">
      <t>ゲンリョウ</t>
    </rPh>
    <rPh sb="29" eb="31">
      <t>シコ</t>
    </rPh>
    <phoneticPr fontId="2"/>
  </si>
  <si>
    <t>QK-201釜上均圧バルブ(○140,141）を開。</t>
    <rPh sb="7" eb="8">
      <t>ウエ</t>
    </rPh>
    <rPh sb="8" eb="10">
      <t>キンアツ</t>
    </rPh>
    <rPh sb="24" eb="25">
      <t>カイ</t>
    </rPh>
    <phoneticPr fontId="2"/>
  </si>
  <si>
    <t>QK-201原料仕込みバルブ(○106,308,1103)を開。</t>
    <rPh sb="6" eb="8">
      <t>ゲンリョウ</t>
    </rPh>
    <rPh sb="8" eb="10">
      <t>シコ</t>
    </rPh>
    <phoneticPr fontId="2"/>
  </si>
  <si>
    <t>エアーバルブ開、QP-301を運転してメタノールを所定量仕込む。</t>
    <rPh sb="15" eb="17">
      <t>ウンテン</t>
    </rPh>
    <rPh sb="25" eb="26">
      <t>ショ</t>
    </rPh>
    <rPh sb="26" eb="28">
      <t>テイリョウ</t>
    </rPh>
    <rPh sb="28" eb="30">
      <t>シコ</t>
    </rPh>
    <phoneticPr fontId="2"/>
  </si>
  <si>
    <t>5-3,5-4</t>
  </si>
  <si>
    <t>QK-201原料仕込みバルブ(○106,308,1103)を閉。</t>
    <rPh sb="6" eb="8">
      <t>ゲンリョウ</t>
    </rPh>
    <rPh sb="8" eb="10">
      <t>シコ</t>
    </rPh>
    <rPh sb="30" eb="31">
      <t>ヘイ</t>
    </rPh>
    <phoneticPr fontId="2"/>
  </si>
  <si>
    <t>QK-201均圧バルブ(○140,141）を閉。</t>
    <rPh sb="6" eb="8">
      <t>キンアツ</t>
    </rPh>
    <rPh sb="22" eb="23">
      <t>ヘイ</t>
    </rPh>
    <phoneticPr fontId="2"/>
  </si>
  <si>
    <t>メタノールドラムの仕込み専用カプラー付フレキを取り外す。</t>
    <rPh sb="23" eb="24">
      <t>ト</t>
    </rPh>
    <rPh sb="25" eb="26">
      <t>ハズ</t>
    </rPh>
    <phoneticPr fontId="2"/>
  </si>
  <si>
    <t>メタノールドラムの均圧専用カプラー付フレキを取り外す。</t>
    <rPh sb="9" eb="11">
      <t>キンアツ</t>
    </rPh>
    <phoneticPr fontId="2"/>
  </si>
  <si>
    <t>精製水の入ったオープンドラムを計量器に載せる。</t>
    <rPh sb="0" eb="3">
      <t>セイセイスイ</t>
    </rPh>
    <rPh sb="4" eb="5">
      <t>ハイ</t>
    </rPh>
    <rPh sb="15" eb="18">
      <t>ケイリョウキ</t>
    </rPh>
    <rPh sb="19" eb="20">
      <t>ノ</t>
    </rPh>
    <phoneticPr fontId="2"/>
  </si>
  <si>
    <t>精製水の入ったオープンドラムに仕込み専用カプラー付ドラムサイフォンをセット。</t>
  </si>
  <si>
    <t>5-5</t>
  </si>
  <si>
    <t>エアーバルブ開、QP-301を運転して精製水を所定量仕込む。</t>
    <rPh sb="15" eb="17">
      <t>ウンテン</t>
    </rPh>
    <rPh sb="23" eb="24">
      <t>ショ</t>
    </rPh>
    <rPh sb="24" eb="26">
      <t>テイリョウ</t>
    </rPh>
    <rPh sb="26" eb="28">
      <t>シコ</t>
    </rPh>
    <phoneticPr fontId="2"/>
  </si>
  <si>
    <t>5-5,5-6</t>
  </si>
  <si>
    <t>仕込み専用カプラー付ドラムサイフォンを取り外す。</t>
    <rPh sb="19" eb="20">
      <t>ト</t>
    </rPh>
    <rPh sb="21" eb="22">
      <t>ハズ</t>
    </rPh>
    <phoneticPr fontId="2"/>
  </si>
  <si>
    <t>精製水</t>
    <rPh sb="0" eb="2">
      <t>セイセイ</t>
    </rPh>
    <rPh sb="2" eb="3">
      <t>スイ</t>
    </rPh>
    <phoneticPr fontId="2"/>
  </si>
  <si>
    <t>QP-203温水循環Pを65℃に設定。</t>
    <rPh sb="8" eb="10">
      <t>ジュンカン</t>
    </rPh>
    <rPh sb="16" eb="18">
      <t>セッテイ</t>
    </rPh>
    <phoneticPr fontId="2"/>
  </si>
  <si>
    <t>QP-203温水循環Pを起動、後処理開始。</t>
    <rPh sb="12" eb="14">
      <t>キドウ</t>
    </rPh>
    <rPh sb="15" eb="16">
      <t>アト</t>
    </rPh>
    <rPh sb="16" eb="18">
      <t>ショリ</t>
    </rPh>
    <rPh sb="18" eb="20">
      <t>カイシ</t>
    </rPh>
    <phoneticPr fontId="2"/>
  </si>
  <si>
    <t>後処理8Hr後、QK-201撹拌を停止。</t>
    <rPh sb="6" eb="7">
      <t>ゴ</t>
    </rPh>
    <rPh sb="17" eb="19">
      <t>テイシ</t>
    </rPh>
    <phoneticPr fontId="2"/>
  </si>
  <si>
    <t>6-1</t>
  </si>
  <si>
    <t xml:space="preserve">6-1,6-2 </t>
  </si>
  <si>
    <t>耐薬品ゴム手袋、耐メタノール用防毒マスク着用（操作38~41)</t>
    <rPh sb="14" eb="15">
      <t>ヨウ</t>
    </rPh>
    <rPh sb="20" eb="22">
      <t>チャクヨウ</t>
    </rPh>
    <rPh sb="23" eb="25">
      <t>ソウサ</t>
    </rPh>
    <phoneticPr fontId="2"/>
  </si>
  <si>
    <t>局所排気での吸引(操作38~41)</t>
    <rPh sb="0" eb="2">
      <t>キョクショ</t>
    </rPh>
    <rPh sb="2" eb="4">
      <t>ハイキ</t>
    </rPh>
    <rPh sb="6" eb="8">
      <t>キュウイン</t>
    </rPh>
    <rPh sb="9" eb="11">
      <t>ソウサ</t>
    </rPh>
    <phoneticPr fontId="2"/>
  </si>
  <si>
    <t>以降は2Hr毎にサンプリングを実施。</t>
    <rPh sb="0" eb="2">
      <t>イコウ</t>
    </rPh>
    <rPh sb="6" eb="7">
      <t>ゴト</t>
    </rPh>
    <rPh sb="15" eb="17">
      <t>ジッシ</t>
    </rPh>
    <phoneticPr fontId="2"/>
  </si>
  <si>
    <t>GC・GPCチェックを行い、基準値に入っているか確認。</t>
    <rPh sb="11" eb="12">
      <t>オコナ</t>
    </rPh>
    <rPh sb="14" eb="17">
      <t>キジュンチ</t>
    </rPh>
    <rPh sb="18" eb="19">
      <t>ハイ</t>
    </rPh>
    <rPh sb="24" eb="26">
      <t>カクニン</t>
    </rPh>
    <phoneticPr fontId="2"/>
  </si>
  <si>
    <t>GC測定</t>
    <rPh sb="2" eb="4">
      <t>ソクテイ</t>
    </rPh>
    <phoneticPr fontId="2"/>
  </si>
  <si>
    <t>終点の基準値を満たさない場合は、基準値に入るまで後処理を継続。</t>
    <rPh sb="0" eb="2">
      <t>シュウテン</t>
    </rPh>
    <rPh sb="3" eb="5">
      <t>キジュン</t>
    </rPh>
    <rPh sb="5" eb="6">
      <t>チ</t>
    </rPh>
    <rPh sb="7" eb="8">
      <t>ミ</t>
    </rPh>
    <rPh sb="12" eb="14">
      <t>バアイ</t>
    </rPh>
    <rPh sb="16" eb="19">
      <t>キジュンチ</t>
    </rPh>
    <rPh sb="20" eb="21">
      <t>ハイ</t>
    </rPh>
    <rPh sb="24" eb="25">
      <t>ゴ</t>
    </rPh>
    <rPh sb="25" eb="27">
      <t>ショリ</t>
    </rPh>
    <rPh sb="28" eb="30">
      <t>ケイゾク</t>
    </rPh>
    <phoneticPr fontId="2"/>
  </si>
  <si>
    <t>（終点）RT16分以下のピークを削除し、純度96％以上</t>
    <rPh sb="1" eb="3">
      <t>シュウテン</t>
    </rPh>
    <rPh sb="8" eb="9">
      <t>フン</t>
    </rPh>
    <rPh sb="9" eb="11">
      <t>イカ</t>
    </rPh>
    <rPh sb="16" eb="18">
      <t>サクジョ</t>
    </rPh>
    <rPh sb="20" eb="22">
      <t>ジュンド</t>
    </rPh>
    <rPh sb="25" eb="27">
      <t>イジョウ</t>
    </rPh>
    <phoneticPr fontId="2"/>
  </si>
  <si>
    <t>終点の基準値を満たしたら、QP-203温水循環Pを25℃に設定。</t>
    <rPh sb="0" eb="2">
      <t>シュウテン</t>
    </rPh>
    <rPh sb="3" eb="5">
      <t>キジュン</t>
    </rPh>
    <rPh sb="5" eb="6">
      <t>チ</t>
    </rPh>
    <rPh sb="7" eb="8">
      <t>ミ</t>
    </rPh>
    <phoneticPr fontId="2"/>
  </si>
  <si>
    <t xml:space="preserve">            JNC品にない不純物RT20.86,20.99,</t>
    <rPh sb="15" eb="16">
      <t>ヒン</t>
    </rPh>
    <rPh sb="19" eb="22">
      <t>フジュンブツ</t>
    </rPh>
    <phoneticPr fontId="2"/>
  </si>
  <si>
    <t>QK-201内温が25℃になったら、QP-203温水循環Pを停止。</t>
    <rPh sb="6" eb="8">
      <t>ナイオン</t>
    </rPh>
    <rPh sb="30" eb="32">
      <t>テイシ</t>
    </rPh>
    <phoneticPr fontId="2"/>
  </si>
  <si>
    <t xml:space="preserve">            21.22のピークが其々0.1％以下</t>
    <rPh sb="22" eb="24">
      <t>ソレゾレ</t>
    </rPh>
    <phoneticPr fontId="2"/>
  </si>
  <si>
    <t>QK-201温水入りバルブ(○0513)出バルブ(○510)を閉。</t>
    <rPh sb="6" eb="7">
      <t>オン</t>
    </rPh>
    <rPh sb="7" eb="8">
      <t>スイ</t>
    </rPh>
    <rPh sb="8" eb="9">
      <t>イ</t>
    </rPh>
    <rPh sb="20" eb="21">
      <t>デ</t>
    </rPh>
    <rPh sb="31" eb="32">
      <t>ヘイ</t>
    </rPh>
    <phoneticPr fontId="2"/>
  </si>
  <si>
    <t>GPC測定</t>
    <rPh sb="3" eb="5">
      <t>ソクテイ</t>
    </rPh>
    <phoneticPr fontId="2"/>
  </si>
  <si>
    <t>QK-201チラー水入りバルブ(○011,○012)出バルブ(○013)を開。</t>
    <rPh sb="9" eb="10">
      <t>スイ</t>
    </rPh>
    <rPh sb="10" eb="11">
      <t>イ</t>
    </rPh>
    <rPh sb="26" eb="27">
      <t>デ</t>
    </rPh>
    <rPh sb="37" eb="38">
      <t>カイ</t>
    </rPh>
    <phoneticPr fontId="2"/>
  </si>
  <si>
    <t>（終点）純度97.5％以上</t>
    <rPh sb="4" eb="6">
      <t>ジュンド</t>
    </rPh>
    <rPh sb="11" eb="13">
      <t>イジョウ</t>
    </rPh>
    <phoneticPr fontId="2"/>
  </si>
  <si>
    <t>5%重曹水を分液ロートに小分け計量。</t>
    <rPh sb="2" eb="4">
      <t>ジュウソウ</t>
    </rPh>
    <rPh sb="4" eb="5">
      <t>スイ</t>
    </rPh>
    <rPh sb="6" eb="8">
      <t>ブンエキ</t>
    </rPh>
    <rPh sb="12" eb="14">
      <t>コワ</t>
    </rPh>
    <rPh sb="15" eb="17">
      <t>ケイリョウ</t>
    </rPh>
    <phoneticPr fontId="2"/>
  </si>
  <si>
    <t>No.63,79,80</t>
    <phoneticPr fontId="7"/>
  </si>
  <si>
    <t>仕込み原料小分け量</t>
    <rPh sb="3" eb="5">
      <t>ゲンリョウ</t>
    </rPh>
    <rPh sb="8" eb="9">
      <t>リョウ</t>
    </rPh>
    <phoneticPr fontId="2"/>
  </si>
  <si>
    <t>(重曹水が入った分液ロートは専用のカゴに入れて運搬。)</t>
    <rPh sb="3" eb="4">
      <t>スイ</t>
    </rPh>
    <rPh sb="5" eb="6">
      <t>ハイ</t>
    </rPh>
    <rPh sb="14" eb="16">
      <t>センヨウ</t>
    </rPh>
    <rPh sb="20" eb="21">
      <t>イ</t>
    </rPh>
    <rPh sb="23" eb="25">
      <t>ウンパン</t>
    </rPh>
    <phoneticPr fontId="2"/>
  </si>
  <si>
    <t>5%重曹水計算値(g）</t>
  </si>
  <si>
    <t>QK-201上部バルブにテフロンチューブのついたシリコンゴム栓を取り付ける。</t>
    <rPh sb="6" eb="8">
      <t>ジョウブ</t>
    </rPh>
    <rPh sb="30" eb="31">
      <t>セン</t>
    </rPh>
    <rPh sb="32" eb="33">
      <t>ト</t>
    </rPh>
    <rPh sb="34" eb="35">
      <t>ツ</t>
    </rPh>
    <phoneticPr fontId="2"/>
  </si>
  <si>
    <t xml:space="preserve">6-1 </t>
  </si>
  <si>
    <t>（計算式）83.98*(TMDS量*1000/134.32)*3*0.75*0.001/0.05</t>
    <rPh sb="1" eb="3">
      <t>ケイサン</t>
    </rPh>
    <rPh sb="3" eb="4">
      <t>シキ</t>
    </rPh>
    <phoneticPr fontId="2"/>
  </si>
  <si>
    <t>QK-201上部バルブ(○140,143)を開にして、テフロンチューブの先が槽内に入るまで差し込む。</t>
    <rPh sb="6" eb="8">
      <t>ジョウブ</t>
    </rPh>
    <rPh sb="22" eb="23">
      <t>カイ</t>
    </rPh>
    <rPh sb="36" eb="37">
      <t>サキ</t>
    </rPh>
    <rPh sb="38" eb="39">
      <t>ソウ</t>
    </rPh>
    <rPh sb="39" eb="40">
      <t>ナイ</t>
    </rPh>
    <rPh sb="41" eb="42">
      <t>ハイ</t>
    </rPh>
    <rPh sb="45" eb="46">
      <t>サ</t>
    </rPh>
    <rPh sb="47" eb="48">
      <t>コ</t>
    </rPh>
    <phoneticPr fontId="2"/>
  </si>
  <si>
    <t>・TMDSの75％（FM-4401生成率）に対し0.1mol%</t>
  </si>
  <si>
    <t>5%重曹水の入った分液ロートをQK-201上部にセット。</t>
    <rPh sb="6" eb="7">
      <t>ハイ</t>
    </rPh>
    <rPh sb="21" eb="23">
      <t>ジョウブ</t>
    </rPh>
    <phoneticPr fontId="2"/>
  </si>
  <si>
    <t>ゴム手袋、顔面シールド着用（操作1~4)</t>
    <rPh sb="11" eb="13">
      <t>チャクヨウ</t>
    </rPh>
    <rPh sb="14" eb="16">
      <t>ソウサ</t>
    </rPh>
    <phoneticPr fontId="2"/>
  </si>
  <si>
    <t>重曹処理</t>
    <rPh sb="0" eb="2">
      <t>ジュウソウ</t>
    </rPh>
    <rPh sb="2" eb="4">
      <t>ショリ</t>
    </rPh>
    <phoneticPr fontId="7"/>
  </si>
  <si>
    <t>QK-201内温が10℃以下を確認。</t>
    <rPh sb="6" eb="8">
      <t>ナイオン</t>
    </rPh>
    <rPh sb="12" eb="14">
      <t>イカ</t>
    </rPh>
    <rPh sb="15" eb="17">
      <t>カクニン</t>
    </rPh>
    <phoneticPr fontId="2"/>
  </si>
  <si>
    <t>分液ロート及び、テフロンチューブとシリコンゴム栓を取り外す。</t>
    <rPh sb="0" eb="2">
      <t>ブンエキ</t>
    </rPh>
    <rPh sb="5" eb="6">
      <t>オヨ</t>
    </rPh>
    <rPh sb="23" eb="24">
      <t>セン</t>
    </rPh>
    <rPh sb="25" eb="26">
      <t>ト</t>
    </rPh>
    <rPh sb="27" eb="28">
      <t>ハズ</t>
    </rPh>
    <phoneticPr fontId="2"/>
  </si>
  <si>
    <t>QK-201の上部バルブ(○140,143)を閉。</t>
    <rPh sb="7" eb="9">
      <t>ジョウブ</t>
    </rPh>
    <rPh sb="23" eb="24">
      <t>ヘイ</t>
    </rPh>
    <phoneticPr fontId="2"/>
  </si>
  <si>
    <t>QK-201内温が10℃以下で重曹処理開始。</t>
    <rPh sb="6" eb="8">
      <t>ナイオン</t>
    </rPh>
    <rPh sb="12" eb="14">
      <t>イカ</t>
    </rPh>
    <rPh sb="19" eb="21">
      <t>カイシ</t>
    </rPh>
    <phoneticPr fontId="2"/>
  </si>
  <si>
    <t>重曹処理は1Hr実施。</t>
    <rPh sb="8" eb="10">
      <t>ジッシ</t>
    </rPh>
    <phoneticPr fontId="2"/>
  </si>
  <si>
    <t>薄膜濃縮</t>
    <rPh sb="0" eb="2">
      <t>ハクマク</t>
    </rPh>
    <rPh sb="2" eb="4">
      <t>ノウシュク</t>
    </rPh>
    <phoneticPr fontId="7"/>
  </si>
  <si>
    <t>前準備</t>
    <rPh sb="0" eb="1">
      <t>マエ</t>
    </rPh>
    <rPh sb="1" eb="3">
      <t>ジュンビ</t>
    </rPh>
    <phoneticPr fontId="7"/>
  </si>
  <si>
    <t>QN-401熱媒クーラー冷却水入バルブ(○930)1/2開、出バルブ(○931)を開。</t>
    <rPh sb="12" eb="15">
      <t>レイキャクスイ</t>
    </rPh>
    <rPh sb="28" eb="29">
      <t>カイ</t>
    </rPh>
    <rPh sb="41" eb="42">
      <t>カイ</t>
    </rPh>
    <phoneticPr fontId="2"/>
  </si>
  <si>
    <t>QN-401冷却水出バルブ(○931)は常時開。</t>
    <rPh sb="6" eb="8">
      <t>レイキャク</t>
    </rPh>
    <rPh sb="8" eb="9">
      <t>スイ</t>
    </rPh>
    <phoneticPr fontId="2"/>
  </si>
  <si>
    <t>QN-401熱媒クーラー入バルブ(○954)、出バルブ(○955)を開。</t>
    <rPh sb="34" eb="35">
      <t>カイ</t>
    </rPh>
    <phoneticPr fontId="2"/>
  </si>
  <si>
    <t>QN-401出バルブ(○955)は常時開。</t>
    <rPh sb="6" eb="7">
      <t>デ</t>
    </rPh>
    <rPh sb="17" eb="19">
      <t>ジョウジ</t>
    </rPh>
    <rPh sb="19" eb="20">
      <t>カイ</t>
    </rPh>
    <phoneticPr fontId="2"/>
  </si>
  <si>
    <t>QM-401薄膜蒸留装置行熱媒入バルブ(○953,956)を開。</t>
    <rPh sb="10" eb="12">
      <t>ソウチ</t>
    </rPh>
    <rPh sb="12" eb="13">
      <t>イキ</t>
    </rPh>
    <rPh sb="13" eb="15">
      <t>ネツバイ</t>
    </rPh>
    <rPh sb="15" eb="16">
      <t>イ</t>
    </rPh>
    <phoneticPr fontId="2"/>
  </si>
  <si>
    <t>QM-401熱媒出バルブ(○952,957,958)は常時閉。</t>
    <rPh sb="8" eb="9">
      <t>デ</t>
    </rPh>
    <rPh sb="27" eb="29">
      <t>ジョウジ</t>
    </rPh>
    <rPh sb="29" eb="30">
      <t>ヘイ</t>
    </rPh>
    <phoneticPr fontId="2"/>
  </si>
  <si>
    <t>Ｒ＆Ｄ工場行熱媒入バルブ(○950)出バルブ(○951)を開。</t>
    <rPh sb="3" eb="5">
      <t>コウジョウ</t>
    </rPh>
    <rPh sb="5" eb="6">
      <t>イキ</t>
    </rPh>
    <rPh sb="6" eb="8">
      <t>ネツバイ</t>
    </rPh>
    <rPh sb="8" eb="9">
      <t>イ</t>
    </rPh>
    <rPh sb="29" eb="30">
      <t>カイ</t>
    </rPh>
    <phoneticPr fontId="2"/>
  </si>
  <si>
    <t>熱媒出バルブ(○951)は常時開。</t>
    <rPh sb="13" eb="15">
      <t>ジョウジ</t>
    </rPh>
    <rPh sb="15" eb="16">
      <t>カイ</t>
    </rPh>
    <phoneticPr fontId="2"/>
  </si>
  <si>
    <t>TIC-QP308</t>
    <phoneticPr fontId="7"/>
  </si>
  <si>
    <t>QM-401薄膜蒸留装置行熱媒温度を80℃に設定。</t>
    <rPh sb="10" eb="12">
      <t>ソウチ</t>
    </rPh>
    <rPh sb="12" eb="13">
      <t>イキ</t>
    </rPh>
    <rPh sb="13" eb="15">
      <t>ネツバイ</t>
    </rPh>
    <rPh sb="15" eb="17">
      <t>オンド</t>
    </rPh>
    <rPh sb="22" eb="24">
      <t>セッテイ</t>
    </rPh>
    <phoneticPr fontId="2"/>
  </si>
  <si>
    <t>工室内タッチパネルにて設定。</t>
    <rPh sb="0" eb="2">
      <t>コウシツ</t>
    </rPh>
    <rPh sb="2" eb="3">
      <t>ナイ</t>
    </rPh>
    <rPh sb="11" eb="13">
      <t>セッテイ</t>
    </rPh>
    <phoneticPr fontId="2"/>
  </si>
  <si>
    <t>QM-401薄膜蒸留コンデンサーのチラー水入バルブ(○1310)出バルブ(○1311)開を確認。</t>
    <rPh sb="20" eb="21">
      <t>スイ</t>
    </rPh>
    <rPh sb="21" eb="22">
      <t>イ</t>
    </rPh>
    <rPh sb="43" eb="44">
      <t>カイ</t>
    </rPh>
    <rPh sb="45" eb="47">
      <t>カクニン</t>
    </rPh>
    <phoneticPr fontId="2"/>
  </si>
  <si>
    <t>薄膜蒸留コンデンサーはチラー水2℃を使用（QP-203停止）</t>
    <rPh sb="14" eb="15">
      <t>スイ</t>
    </rPh>
    <rPh sb="18" eb="20">
      <t>シヨウ</t>
    </rPh>
    <phoneticPr fontId="2"/>
  </si>
  <si>
    <t>QP-308熱媒Pを起動。</t>
    <rPh sb="10" eb="12">
      <t>キドウ</t>
    </rPh>
    <phoneticPr fontId="2"/>
  </si>
  <si>
    <t>熱媒を使用する際は、事前に関係部場に連絡。</t>
    <rPh sb="0" eb="2">
      <t>ネツバイ</t>
    </rPh>
    <rPh sb="3" eb="5">
      <t>シヨウ</t>
    </rPh>
    <rPh sb="7" eb="8">
      <t>サイ</t>
    </rPh>
    <rPh sb="10" eb="12">
      <t>ジゼン</t>
    </rPh>
    <rPh sb="13" eb="15">
      <t>カンケイ</t>
    </rPh>
    <rPh sb="15" eb="16">
      <t>ブ</t>
    </rPh>
    <rPh sb="16" eb="17">
      <t>バ</t>
    </rPh>
    <rPh sb="18" eb="20">
      <t>レンラク</t>
    </rPh>
    <phoneticPr fontId="2"/>
  </si>
  <si>
    <t>QM-401が80℃でコントロールされている事を確認。</t>
    <rPh sb="22" eb="23">
      <t>コト</t>
    </rPh>
    <rPh sb="24" eb="26">
      <t>カクニン</t>
    </rPh>
    <phoneticPr fontId="2"/>
  </si>
  <si>
    <t>QK-301釜底バルブ(○301,302)及び、QT-301釜底バルブ(○400)閉を確認。</t>
    <rPh sb="6" eb="7">
      <t>カマ</t>
    </rPh>
    <rPh sb="7" eb="8">
      <t>ソコ</t>
    </rPh>
    <rPh sb="21" eb="22">
      <t>オヨ</t>
    </rPh>
    <rPh sb="41" eb="42">
      <t>ヘイ</t>
    </rPh>
    <rPh sb="43" eb="45">
      <t>カクニン</t>
    </rPh>
    <phoneticPr fontId="2"/>
  </si>
  <si>
    <t>QN-401通液バルブ(○1360)を開。</t>
    <rPh sb="6" eb="7">
      <t>ツウ</t>
    </rPh>
    <rPh sb="7" eb="8">
      <t>エキ</t>
    </rPh>
    <rPh sb="19" eb="20">
      <t>カイ</t>
    </rPh>
    <phoneticPr fontId="2"/>
  </si>
  <si>
    <t>QK-301上部バルブ(○304)及び、QT-301上部バルブ(○402)開を確認。</t>
    <rPh sb="6" eb="8">
      <t>ジョウブ</t>
    </rPh>
    <rPh sb="17" eb="18">
      <t>オヨ</t>
    </rPh>
    <rPh sb="26" eb="28">
      <t>ジョウブ</t>
    </rPh>
    <rPh sb="37" eb="38">
      <t>カイ</t>
    </rPh>
    <rPh sb="39" eb="41">
      <t>カクニン</t>
    </rPh>
    <phoneticPr fontId="2"/>
  </si>
  <si>
    <t>薄膜濃縮①</t>
    <rPh sb="0" eb="2">
      <t>ハクマク</t>
    </rPh>
    <rPh sb="2" eb="4">
      <t>ノウシュク</t>
    </rPh>
    <phoneticPr fontId="7"/>
  </si>
  <si>
    <t>真空Pの冷却水入バルブ(○631,632,633,634,635,636)を開、流量300L/Hrを確認。</t>
    <rPh sb="4" eb="7">
      <t>レイキャクスイ</t>
    </rPh>
    <rPh sb="7" eb="8">
      <t>イ</t>
    </rPh>
    <rPh sb="38" eb="39">
      <t>カイ</t>
    </rPh>
    <rPh sb="40" eb="42">
      <t>リュウリョウ</t>
    </rPh>
    <rPh sb="50" eb="52">
      <t>カクニン</t>
    </rPh>
    <phoneticPr fontId="2"/>
  </si>
  <si>
    <t>流量が100L/Hr以下になるとインターロックで真空ポンプが停止する。</t>
    <rPh sb="0" eb="2">
      <t>リュウリョウ</t>
    </rPh>
    <rPh sb="10" eb="12">
      <t>イカ</t>
    </rPh>
    <rPh sb="24" eb="26">
      <t>シンクウ</t>
    </rPh>
    <rPh sb="30" eb="32">
      <t>テイシ</t>
    </rPh>
    <phoneticPr fontId="7"/>
  </si>
  <si>
    <t>ベント切り替え弁を閉。</t>
    <rPh sb="9" eb="10">
      <t>ヘイ</t>
    </rPh>
    <phoneticPr fontId="2"/>
  </si>
  <si>
    <t>QK-301釜上窒素バルブを閉。</t>
    <rPh sb="7" eb="8">
      <t>ウエ</t>
    </rPh>
    <rPh sb="8" eb="10">
      <t>チッソ</t>
    </rPh>
    <rPh sb="14" eb="15">
      <t>ヘイ</t>
    </rPh>
    <phoneticPr fontId="2"/>
  </si>
  <si>
    <t>QT-301釜上バルブ(○403)、真空バルブ(○404)を開。</t>
    <rPh sb="18" eb="20">
      <t>シンクウ</t>
    </rPh>
    <rPh sb="30" eb="31">
      <t>カイ</t>
    </rPh>
    <phoneticPr fontId="2"/>
  </si>
  <si>
    <t>QK-301及び、QT-301の減圧が5±0.5KPaを確認。</t>
    <rPh sb="6" eb="7">
      <t>オヨ</t>
    </rPh>
    <rPh sb="16" eb="18">
      <t>ゲンアツ</t>
    </rPh>
    <rPh sb="28" eb="30">
      <t>カクニン</t>
    </rPh>
    <phoneticPr fontId="2"/>
  </si>
  <si>
    <t>QK-201釜底バルブ(○100,102)を開。</t>
    <rPh sb="6" eb="7">
      <t>カマ</t>
    </rPh>
    <rPh sb="7" eb="8">
      <t>ソコ</t>
    </rPh>
    <rPh sb="22" eb="23">
      <t>カイ</t>
    </rPh>
    <phoneticPr fontId="2"/>
  </si>
  <si>
    <t>7-1</t>
  </si>
  <si>
    <t>20kg/Hrの流速。（メーカー確認済、定量P出力左右共に3.5%）</t>
    <rPh sb="8" eb="10">
      <t>リュウソク</t>
    </rPh>
    <rPh sb="16" eb="18">
      <t>カクニン</t>
    </rPh>
    <rPh sb="18" eb="19">
      <t>スミ</t>
    </rPh>
    <rPh sb="20" eb="22">
      <t>テイリョウ</t>
    </rPh>
    <rPh sb="23" eb="25">
      <t>シュツリョク</t>
    </rPh>
    <rPh sb="25" eb="27">
      <t>サユウ</t>
    </rPh>
    <rPh sb="27" eb="28">
      <t>トモ</t>
    </rPh>
    <phoneticPr fontId="2"/>
  </si>
  <si>
    <t>QM-401薄膜蒸留装置のワイパーを起動。</t>
    <rPh sb="18" eb="20">
      <t>キドウ</t>
    </rPh>
    <phoneticPr fontId="2"/>
  </si>
  <si>
    <t>QK-301及び、QT-301への留去を確認。</t>
    <rPh sb="6" eb="7">
      <t>オヨ</t>
    </rPh>
    <rPh sb="17" eb="18">
      <t>リュウ</t>
    </rPh>
    <rPh sb="18" eb="19">
      <t>キョ</t>
    </rPh>
    <rPh sb="20" eb="22">
      <t>カクニン</t>
    </rPh>
    <phoneticPr fontId="2"/>
  </si>
  <si>
    <t>7-1～4</t>
  </si>
  <si>
    <t>QK-201が空になったら、QK-301及び、QT-301への留去無しを確認。</t>
    <rPh sb="7" eb="8">
      <t>カラ</t>
    </rPh>
    <rPh sb="20" eb="21">
      <t>オヨ</t>
    </rPh>
    <rPh sb="31" eb="32">
      <t>リュウ</t>
    </rPh>
    <rPh sb="32" eb="33">
      <t>キョ</t>
    </rPh>
    <rPh sb="33" eb="34">
      <t>ナ</t>
    </rPh>
    <rPh sb="36" eb="38">
      <t>カクニン</t>
    </rPh>
    <phoneticPr fontId="2"/>
  </si>
  <si>
    <t>7-3,7-4</t>
  </si>
  <si>
    <t>QP-206定量Pを停止。</t>
    <rPh sb="10" eb="12">
      <t>テイシ</t>
    </rPh>
    <phoneticPr fontId="2"/>
  </si>
  <si>
    <t>QM-401薄膜蒸留装置のワイパーを停止。</t>
    <rPh sb="18" eb="20">
      <t>テイシ</t>
    </rPh>
    <phoneticPr fontId="2"/>
  </si>
  <si>
    <t>QK-201釜底バルブ(○100,102)を閉。</t>
    <rPh sb="6" eb="7">
      <t>カマ</t>
    </rPh>
    <rPh sb="7" eb="8">
      <t>ソコ</t>
    </rPh>
    <rPh sb="22" eb="23">
      <t>ヘイ</t>
    </rPh>
    <phoneticPr fontId="2"/>
  </si>
  <si>
    <t>QT-301釜上バルブ(○403)を閉。</t>
    <rPh sb="6" eb="7">
      <t>カマ</t>
    </rPh>
    <rPh sb="7" eb="8">
      <t>ジョウ</t>
    </rPh>
    <rPh sb="18" eb="19">
      <t>ヘイ</t>
    </rPh>
    <phoneticPr fontId="2"/>
  </si>
  <si>
    <t>ベント切り替え弁を開。</t>
    <rPh sb="9" eb="10">
      <t>カイ</t>
    </rPh>
    <phoneticPr fontId="2"/>
  </si>
  <si>
    <t>QK-301釜上窒素バルブを開。</t>
    <rPh sb="7" eb="8">
      <t>ウエ</t>
    </rPh>
    <rPh sb="8" eb="10">
      <t>チッソ</t>
    </rPh>
    <rPh sb="14" eb="15">
      <t>カイ</t>
    </rPh>
    <phoneticPr fontId="2"/>
  </si>
  <si>
    <t>QT-301釜上バルブ(○403)を開。</t>
    <rPh sb="18" eb="19">
      <t>カイ</t>
    </rPh>
    <phoneticPr fontId="2"/>
  </si>
  <si>
    <t>QK-301釜上窒素バルブ(○366,367)を開、流量0.5m3/Hrを確認。（窒素パージ開始）</t>
    <rPh sb="7" eb="8">
      <t>ウエ</t>
    </rPh>
    <rPh sb="8" eb="10">
      <t>チッソ</t>
    </rPh>
    <rPh sb="26" eb="28">
      <t>リュウリョウ</t>
    </rPh>
    <rPh sb="37" eb="39">
      <t>カクニン</t>
    </rPh>
    <phoneticPr fontId="2"/>
  </si>
  <si>
    <t>7-6</t>
  </si>
  <si>
    <t>QK-301上部バルブを開。</t>
    <rPh sb="6" eb="8">
      <t>ジョウブ</t>
    </rPh>
    <rPh sb="12" eb="13">
      <t>カイ</t>
    </rPh>
    <phoneticPr fontId="2"/>
  </si>
  <si>
    <t>耐薬品ゴム手袋、耐有機溶剤防毒マスク着用（操作1~4)</t>
    <rPh sb="18" eb="20">
      <t>チャクヨウ</t>
    </rPh>
    <rPh sb="21" eb="23">
      <t>ソウサ</t>
    </rPh>
    <phoneticPr fontId="2"/>
  </si>
  <si>
    <t>(留分)</t>
    <rPh sb="1" eb="3">
      <t>リュウブン</t>
    </rPh>
    <phoneticPr fontId="7"/>
  </si>
  <si>
    <t>ヴァンパイアPにゴム栓を付けて、QK-301上部バルブが</t>
    <rPh sb="10" eb="11">
      <t>セン</t>
    </rPh>
    <rPh sb="12" eb="13">
      <t>ツ</t>
    </rPh>
    <phoneticPr fontId="2"/>
  </si>
  <si>
    <t>サンプリングチューブを抜き、QK-301上部バルブを閉。</t>
    <rPh sb="11" eb="12">
      <t>ヌ</t>
    </rPh>
    <rPh sb="26" eb="27">
      <t>ヘイ</t>
    </rPh>
    <phoneticPr fontId="2"/>
  </si>
  <si>
    <t>開放状態にならない様にする。</t>
    <rPh sb="2" eb="4">
      <t>ジョウタイ</t>
    </rPh>
    <phoneticPr fontId="2"/>
  </si>
  <si>
    <t>留分抜出し</t>
    <rPh sb="0" eb="2">
      <t>リュウブン</t>
    </rPh>
    <rPh sb="2" eb="4">
      <t>ヌキダ</t>
    </rPh>
    <phoneticPr fontId="7"/>
  </si>
  <si>
    <t>ケミドラムに抜出し・均圧用カプラーを接続。</t>
    <rPh sb="6" eb="8">
      <t>ヌキダシ</t>
    </rPh>
    <rPh sb="10" eb="12">
      <t>キンアツ</t>
    </rPh>
    <rPh sb="12" eb="13">
      <t>ヨウ</t>
    </rPh>
    <rPh sb="18" eb="20">
      <t>セツゾク</t>
    </rPh>
    <phoneticPr fontId="2"/>
  </si>
  <si>
    <t>7-7</t>
  </si>
  <si>
    <t>耐薬品ゴム手袋、耐メタノール用防毒マスク着用（操作1～7)</t>
    <rPh sb="14" eb="15">
      <t>ヨウ</t>
    </rPh>
    <rPh sb="20" eb="22">
      <t>チャクヨウ</t>
    </rPh>
    <rPh sb="23" eb="25">
      <t>ソウサ</t>
    </rPh>
    <phoneticPr fontId="2"/>
  </si>
  <si>
    <t>ケミドラムを計量器に載せる。</t>
    <rPh sb="6" eb="9">
      <t>ケイリョウキ</t>
    </rPh>
    <rPh sb="10" eb="11">
      <t>ノ</t>
    </rPh>
    <phoneticPr fontId="2"/>
  </si>
  <si>
    <t>局所排気での吸引(操作1～6)</t>
    <rPh sb="0" eb="2">
      <t>キョクショ</t>
    </rPh>
    <rPh sb="2" eb="4">
      <t>ハイキ</t>
    </rPh>
    <rPh sb="6" eb="8">
      <t>キュウイン</t>
    </rPh>
    <rPh sb="9" eb="11">
      <t>ソウサ</t>
    </rPh>
    <phoneticPr fontId="2"/>
  </si>
  <si>
    <t>QK-301釜底フレキのカプラーを抜出し缶に接続。</t>
    <rPh sb="7" eb="8">
      <t>ソコ</t>
    </rPh>
    <rPh sb="17" eb="19">
      <t>ヌキダシ</t>
    </rPh>
    <rPh sb="20" eb="21">
      <t>カン</t>
    </rPh>
    <rPh sb="22" eb="24">
      <t>セツゾク</t>
    </rPh>
    <phoneticPr fontId="2"/>
  </si>
  <si>
    <t>QK-301均圧フレキのカプラーを抜出し缶に接続。</t>
  </si>
  <si>
    <t>QK-301釜底バルブ(○301)を開にして留分を抜き出す。</t>
    <rPh sb="7" eb="8">
      <t>ソコ</t>
    </rPh>
    <rPh sb="25" eb="26">
      <t>ヌ</t>
    </rPh>
    <rPh sb="27" eb="28">
      <t>ダ</t>
    </rPh>
    <phoneticPr fontId="2"/>
  </si>
  <si>
    <t>7-10,7-11</t>
  </si>
  <si>
    <t>留分抜き出しが完了したら、QK-301釜底バルブ(○301)を閉。</t>
    <rPh sb="7" eb="9">
      <t>カンリョウ</t>
    </rPh>
    <rPh sb="20" eb="21">
      <t>ソコ</t>
    </rPh>
    <rPh sb="31" eb="32">
      <t>ヘイ</t>
    </rPh>
    <phoneticPr fontId="2"/>
  </si>
  <si>
    <t>留分の重量を確認。（ドラム表示：薄膜濃縮①留分）</t>
    <rPh sb="0" eb="2">
      <t>リュウブン</t>
    </rPh>
    <rPh sb="18" eb="20">
      <t>ノウシュク</t>
    </rPh>
    <rPh sb="21" eb="23">
      <t>リュウブン</t>
    </rPh>
    <phoneticPr fontId="2"/>
  </si>
  <si>
    <t>QT-301上部バルブを開。</t>
    <rPh sb="6" eb="8">
      <t>ジョウブ</t>
    </rPh>
    <rPh sb="12" eb="13">
      <t>カイ</t>
    </rPh>
    <phoneticPr fontId="2"/>
  </si>
  <si>
    <t>(ボトム)</t>
    <phoneticPr fontId="7"/>
  </si>
  <si>
    <t>ヴァンパイアPにゴム栓を付けて、QT-301上部バルブが</t>
    <rPh sb="10" eb="11">
      <t>セン</t>
    </rPh>
    <rPh sb="12" eb="13">
      <t>ツ</t>
    </rPh>
    <phoneticPr fontId="2"/>
  </si>
  <si>
    <t>水分を測定する。</t>
    <rPh sb="0" eb="2">
      <t>スイブン</t>
    </rPh>
    <rPh sb="3" eb="5">
      <t>ソクテイ</t>
    </rPh>
    <phoneticPr fontId="2"/>
  </si>
  <si>
    <t>水分測定</t>
    <rPh sb="0" eb="2">
      <t>スイブン</t>
    </rPh>
    <rPh sb="2" eb="4">
      <t>ソクテイ</t>
    </rPh>
    <phoneticPr fontId="2"/>
  </si>
  <si>
    <t>（終点）水分2%以下</t>
    <rPh sb="1" eb="3">
      <t>シュウテン</t>
    </rPh>
    <rPh sb="4" eb="6">
      <t>スイブン</t>
    </rPh>
    <rPh sb="8" eb="10">
      <t>イカ</t>
    </rPh>
    <phoneticPr fontId="2"/>
  </si>
  <si>
    <t>ボトム抜出し</t>
    <rPh sb="3" eb="5">
      <t>ヌキダ</t>
    </rPh>
    <phoneticPr fontId="7"/>
  </si>
  <si>
    <t>耐薬品ゴム手袋、耐有機溶剤防毒マスク着用（操作1～7)</t>
    <rPh sb="18" eb="20">
      <t>チャクヨウ</t>
    </rPh>
    <rPh sb="21" eb="23">
      <t>ソウサ</t>
    </rPh>
    <phoneticPr fontId="2"/>
  </si>
  <si>
    <t>QT-301釜底フレキのカプラーを抜出し缶に接続。</t>
    <rPh sb="7" eb="8">
      <t>ソコ</t>
    </rPh>
    <rPh sb="17" eb="19">
      <t>ヌキダシ</t>
    </rPh>
    <rPh sb="20" eb="21">
      <t>カン</t>
    </rPh>
    <rPh sb="22" eb="24">
      <t>セツゾク</t>
    </rPh>
    <phoneticPr fontId="2"/>
  </si>
  <si>
    <t>QT-301均圧フレキのカプラーを抜出し缶に接続。</t>
  </si>
  <si>
    <t>QT-301釜底バルブ(○400)を開にしてボトムを抜き出す。</t>
    <rPh sb="7" eb="8">
      <t>ソコ</t>
    </rPh>
    <rPh sb="26" eb="27">
      <t>ヌ</t>
    </rPh>
    <rPh sb="28" eb="29">
      <t>ダ</t>
    </rPh>
    <phoneticPr fontId="2"/>
  </si>
  <si>
    <t>7-8,7-9</t>
  </si>
  <si>
    <t>ボトム抜き出しが完了したら、QT-301釜底バルブ(○400)を閉。</t>
    <rPh sb="8" eb="10">
      <t>カンリョウ</t>
    </rPh>
    <rPh sb="21" eb="22">
      <t>ソコ</t>
    </rPh>
    <rPh sb="32" eb="33">
      <t>ヘイ</t>
    </rPh>
    <phoneticPr fontId="2"/>
  </si>
  <si>
    <t>ボトムの重量を確認。（ドラム表示：薄膜濃縮①ボトム）</t>
    <rPh sb="14" eb="16">
      <t>ヒョウジ</t>
    </rPh>
    <rPh sb="19" eb="21">
      <t>ノウシュク</t>
    </rPh>
    <phoneticPr fontId="2"/>
  </si>
  <si>
    <t>トラップ抜出し</t>
    <rPh sb="4" eb="6">
      <t>ヌキダ</t>
    </rPh>
    <phoneticPr fontId="7"/>
  </si>
  <si>
    <t>200L空ドラムを計量器に載せる。</t>
    <rPh sb="4" eb="5">
      <t>カラ</t>
    </rPh>
    <rPh sb="9" eb="12">
      <t>ケイリョウキ</t>
    </rPh>
    <rPh sb="13" eb="14">
      <t>ノ</t>
    </rPh>
    <phoneticPr fontId="2"/>
  </si>
  <si>
    <t>200L空ドラムに抜出し・均圧用カプラーを接続。</t>
    <rPh sb="9" eb="11">
      <t>ヌキダシ</t>
    </rPh>
    <rPh sb="13" eb="15">
      <t>キンアツ</t>
    </rPh>
    <rPh sb="15" eb="16">
      <t>ヨウ</t>
    </rPh>
    <rPh sb="21" eb="23">
      <t>セツゾク</t>
    </rPh>
    <phoneticPr fontId="2"/>
  </si>
  <si>
    <t>QP-205デリベリ側フレキのカプラーを200L空ドラムに接続。</t>
    <rPh sb="10" eb="11">
      <t>ガワ</t>
    </rPh>
    <rPh sb="24" eb="25">
      <t>カラ</t>
    </rPh>
    <rPh sb="29" eb="31">
      <t>セツゾク</t>
    </rPh>
    <phoneticPr fontId="2"/>
  </si>
  <si>
    <t>均圧フレキのカプラーを200L空ドラムに接続。</t>
  </si>
  <si>
    <t>QT-202バルブ(○707)、QT-203バルブ(○800)を開。</t>
  </si>
  <si>
    <t>QP-205サクションバルブ(○805)、デリベリ(○802,895)を開。</t>
    <rPh sb="36" eb="37">
      <t>カイ</t>
    </rPh>
    <phoneticPr fontId="2"/>
  </si>
  <si>
    <t>QP-205を運転してトラップ液を抜き出す。</t>
    <rPh sb="7" eb="9">
      <t>ウンテン</t>
    </rPh>
    <phoneticPr fontId="2"/>
  </si>
  <si>
    <t>トラップ液抜き出しが完了したら、QP-205を停止。</t>
    <rPh sb="10" eb="12">
      <t>カンリョウ</t>
    </rPh>
    <rPh sb="23" eb="25">
      <t>テイシ</t>
    </rPh>
    <phoneticPr fontId="2"/>
  </si>
  <si>
    <t>QT-202バルブ(○707)、QT-203バルブ(○800)を閉。</t>
    <rPh sb="32" eb="33">
      <t>ヘイ</t>
    </rPh>
    <phoneticPr fontId="2"/>
  </si>
  <si>
    <t>QP-205サクションバルブ(○805)、デリベリ(○802,895)を閉。</t>
    <rPh sb="36" eb="37">
      <t>ヘイ</t>
    </rPh>
    <phoneticPr fontId="2"/>
  </si>
  <si>
    <t>トラップ液の重量を確認。</t>
  </si>
  <si>
    <t>薄膜濃縮②</t>
    <rPh sb="0" eb="2">
      <t>ハクマク</t>
    </rPh>
    <rPh sb="2" eb="4">
      <t>ノウシュク</t>
    </rPh>
    <phoneticPr fontId="7"/>
  </si>
  <si>
    <t>ドラムポーターにて薄膜濃縮①ボトムの入ったケミドラムを計量器に載せる。</t>
    <rPh sb="27" eb="30">
      <t>ケイリョウキ</t>
    </rPh>
    <rPh sb="31" eb="32">
      <t>ノ</t>
    </rPh>
    <phoneticPr fontId="2"/>
  </si>
  <si>
    <t>薄膜濃縮①ボトムの入ったドラムにアースクリップを取り付ける。</t>
    <rPh sb="24" eb="25">
      <t>ト</t>
    </rPh>
    <rPh sb="26" eb="27">
      <t>ツ</t>
    </rPh>
    <phoneticPr fontId="2"/>
  </si>
  <si>
    <t>(終点の基準値を</t>
    <rPh sb="1" eb="3">
      <t>シュウテン</t>
    </rPh>
    <rPh sb="4" eb="7">
      <t>キジュンチ</t>
    </rPh>
    <phoneticPr fontId="7"/>
  </si>
  <si>
    <t>薄膜濃縮①ボトムの入ったケミドラムに仕込み専用カプラー付フレキを接続。</t>
  </si>
  <si>
    <t>満たさない場合)</t>
    <rPh sb="0" eb="1">
      <t>ミ</t>
    </rPh>
    <rPh sb="5" eb="7">
      <t>バアイ</t>
    </rPh>
    <phoneticPr fontId="7"/>
  </si>
  <si>
    <t>薄膜濃縮①ボトムの入ったケミドラムに均圧専用カプラー付フレキを接続。</t>
    <rPh sb="18" eb="20">
      <t>キンアツ</t>
    </rPh>
    <phoneticPr fontId="2"/>
  </si>
  <si>
    <t>7-2</t>
  </si>
  <si>
    <t>エアーバルブ開、QP-301を運転して薄膜濃縮①ボトムを仕込む。</t>
    <rPh sb="15" eb="17">
      <t>ウンテン</t>
    </rPh>
    <rPh sb="28" eb="30">
      <t>シコ</t>
    </rPh>
    <phoneticPr fontId="2"/>
  </si>
  <si>
    <t>7-1,7-2</t>
  </si>
  <si>
    <t>薄膜濃縮①ボトムの入ったケミドラムの仕込み専用カプラー付フレキを取り外す。</t>
    <rPh sb="32" eb="33">
      <t>ト</t>
    </rPh>
    <rPh sb="34" eb="35">
      <t>ハズ</t>
    </rPh>
    <phoneticPr fontId="2"/>
  </si>
  <si>
    <t>薄膜濃縮①ボトムの入ったケミドラムの均圧専用カプラー付フレキを取り外す。</t>
    <rPh sb="18" eb="20">
      <t>キンアツ</t>
    </rPh>
    <phoneticPr fontId="2"/>
  </si>
  <si>
    <t>終点の基準値を満たしたら低沸カットへ、そうでない場合は工程（薄膜濃縮①前準備～</t>
    <rPh sb="0" eb="2">
      <t>シュウテン</t>
    </rPh>
    <rPh sb="3" eb="6">
      <t>キジュンチ</t>
    </rPh>
    <rPh sb="7" eb="8">
      <t>ミ</t>
    </rPh>
    <rPh sb="12" eb="13">
      <t>テイ</t>
    </rPh>
    <rPh sb="13" eb="14">
      <t>フツ</t>
    </rPh>
    <rPh sb="24" eb="26">
      <t>バアイ</t>
    </rPh>
    <rPh sb="27" eb="29">
      <t>コウテイ</t>
    </rPh>
    <phoneticPr fontId="2"/>
  </si>
  <si>
    <t>トラップ液抜き出しまで）を繰り返す。</t>
  </si>
  <si>
    <t>低沸カット①</t>
    <rPh sb="0" eb="1">
      <t>テイ</t>
    </rPh>
    <rPh sb="1" eb="2">
      <t>フツ</t>
    </rPh>
    <phoneticPr fontId="7"/>
  </si>
  <si>
    <t>QM-401薄膜蒸留装置行熱媒温度を150℃に設定。</t>
    <rPh sb="12" eb="13">
      <t>イキ</t>
    </rPh>
    <rPh sb="13" eb="15">
      <t>ネツバイ</t>
    </rPh>
    <rPh sb="15" eb="17">
      <t>オンド</t>
    </rPh>
    <rPh sb="23" eb="25">
      <t>セッテイ</t>
    </rPh>
    <phoneticPr fontId="2"/>
  </si>
  <si>
    <t>-</t>
    <phoneticPr fontId="53"/>
  </si>
  <si>
    <t>バルブ(○953)を開、バルブ(○954)を開。</t>
    <rPh sb="10" eb="11">
      <t>カイ</t>
    </rPh>
    <phoneticPr fontId="2"/>
  </si>
  <si>
    <t>QM-401が150℃でコントロールされている事を確認。</t>
    <rPh sb="23" eb="24">
      <t>コト</t>
    </rPh>
    <rPh sb="25" eb="27">
      <t>カクニン</t>
    </rPh>
    <phoneticPr fontId="2"/>
  </si>
  <si>
    <t>QK-301釜底バルブ(○301)及び、QT-301釜底バルブ(○400)閉を確認。</t>
    <rPh sb="6" eb="7">
      <t>カマ</t>
    </rPh>
    <rPh sb="7" eb="8">
      <t>ソコ</t>
    </rPh>
    <rPh sb="17" eb="18">
      <t>オヨ</t>
    </rPh>
    <rPh sb="37" eb="38">
      <t>ヘイ</t>
    </rPh>
    <rPh sb="39" eb="41">
      <t>カクニン</t>
    </rPh>
    <phoneticPr fontId="2"/>
  </si>
  <si>
    <t>QN-401通液バルブ(○1360)開を確認。</t>
    <rPh sb="6" eb="7">
      <t>ツウ</t>
    </rPh>
    <rPh sb="7" eb="8">
      <t>エキ</t>
    </rPh>
    <rPh sb="18" eb="19">
      <t>カイ</t>
    </rPh>
    <rPh sb="20" eb="22">
      <t>カクニン</t>
    </rPh>
    <phoneticPr fontId="2"/>
  </si>
  <si>
    <t>QT-202、QN-202、QN-203ブライン入バルブ(○833,835,836)開を確認。</t>
    <rPh sb="24" eb="25">
      <t>イ</t>
    </rPh>
    <phoneticPr fontId="2"/>
  </si>
  <si>
    <t>QK-201釜底バルブ(○100,102)、QK-301釜底バルブ(○301)、QT-301釜底バルブ(○400)を閉。</t>
    <rPh sb="46" eb="47">
      <t>カマ</t>
    </rPh>
    <rPh sb="47" eb="48">
      <t>ソコ</t>
    </rPh>
    <rPh sb="58" eb="59">
      <t>ヘイ</t>
    </rPh>
    <phoneticPr fontId="7"/>
  </si>
  <si>
    <t>QK-201の空を確認。</t>
    <rPh sb="7" eb="8">
      <t>カラ</t>
    </rPh>
    <rPh sb="9" eb="11">
      <t>カクニン</t>
    </rPh>
    <phoneticPr fontId="2"/>
  </si>
  <si>
    <t>ドラムポーターにて薄膜濃縮ボトムドラムを計量器に載せる。</t>
    <rPh sb="11" eb="13">
      <t>ノウシュク</t>
    </rPh>
    <rPh sb="20" eb="23">
      <t>ケイリョウキ</t>
    </rPh>
    <rPh sb="24" eb="25">
      <t>ノ</t>
    </rPh>
    <phoneticPr fontId="2"/>
  </si>
  <si>
    <t>No.18,65</t>
    <phoneticPr fontId="7"/>
  </si>
  <si>
    <t>薄膜濃縮ボトムドラムに仕込み専用カプラー付フレキを接続。</t>
    <rPh sb="2" eb="4">
      <t>ノウシュク</t>
    </rPh>
    <phoneticPr fontId="2"/>
  </si>
  <si>
    <t>8-1</t>
  </si>
  <si>
    <t>薄膜濃縮ボトムドラムに均圧専用カプラー付フレキを接続。</t>
    <rPh sb="2" eb="4">
      <t>ノウシュク</t>
    </rPh>
    <rPh sb="11" eb="13">
      <t>キンアツ</t>
    </rPh>
    <phoneticPr fontId="2"/>
  </si>
  <si>
    <t>8-2</t>
  </si>
  <si>
    <t>エアーバルブ開、QP-301を運転して薄膜濃縮ボトムを仕込む。</t>
    <rPh sb="15" eb="17">
      <t>ウンテン</t>
    </rPh>
    <rPh sb="27" eb="29">
      <t>シコ</t>
    </rPh>
    <phoneticPr fontId="2"/>
  </si>
  <si>
    <t>8-1,8-2</t>
  </si>
  <si>
    <t>薄膜濃縮ボトムドラムの仕込み専用カプラー付フレキを取り外す。</t>
    <rPh sb="2" eb="4">
      <t>ノウシュク</t>
    </rPh>
    <rPh sb="25" eb="26">
      <t>ト</t>
    </rPh>
    <rPh sb="27" eb="28">
      <t>ハズ</t>
    </rPh>
    <phoneticPr fontId="2"/>
  </si>
  <si>
    <t>薄膜濃縮ボトムドラムの均圧専用カプラー付フレキを取り外す。</t>
    <rPh sb="2" eb="4">
      <t>ノウシュク</t>
    </rPh>
    <rPh sb="11" eb="13">
      <t>キンアツ</t>
    </rPh>
    <phoneticPr fontId="2"/>
  </si>
  <si>
    <t>真空Pの冷却水入バルブ(○631,632,633,634,635,636)を開、流量300L/Hr以上を確認。</t>
    <rPh sb="4" eb="7">
      <t>レイキャクスイ</t>
    </rPh>
    <rPh sb="7" eb="8">
      <t>イ</t>
    </rPh>
    <rPh sb="38" eb="39">
      <t>カイ</t>
    </rPh>
    <rPh sb="40" eb="42">
      <t>リュウリョウ</t>
    </rPh>
    <rPh sb="49" eb="51">
      <t>イジョウ</t>
    </rPh>
    <rPh sb="52" eb="54">
      <t>カクニン</t>
    </rPh>
    <phoneticPr fontId="2"/>
  </si>
  <si>
    <t>QK-301釜上窒素バルブ(○366,367)を閉。</t>
    <rPh sb="7" eb="8">
      <t>ウエ</t>
    </rPh>
    <rPh sb="8" eb="10">
      <t>チッソ</t>
    </rPh>
    <rPh sb="24" eb="25">
      <t>ヘイ</t>
    </rPh>
    <phoneticPr fontId="2"/>
  </si>
  <si>
    <t>QK-301及び、QT-301の減圧が0.3KPa以下を確認。(目標値0.1)</t>
    <rPh sb="6" eb="7">
      <t>オヨ</t>
    </rPh>
    <rPh sb="16" eb="18">
      <t>ゲンアツ</t>
    </rPh>
    <rPh sb="25" eb="27">
      <t>イカ</t>
    </rPh>
    <rPh sb="28" eb="30">
      <t>カクニン</t>
    </rPh>
    <rPh sb="32" eb="34">
      <t>モクヒョウ</t>
    </rPh>
    <rPh sb="34" eb="35">
      <t>アタイ</t>
    </rPh>
    <phoneticPr fontId="2"/>
  </si>
  <si>
    <t>8-3</t>
  </si>
  <si>
    <t>QM-401薄膜蒸留装置行のバルブ(○1360)開を確認。</t>
    <rPh sb="12" eb="13">
      <t>イキ</t>
    </rPh>
    <rPh sb="26" eb="28">
      <t>カクニン</t>
    </rPh>
    <phoneticPr fontId="2"/>
  </si>
  <si>
    <t>QM-401薄膜蒸留装置のワイパー起動。</t>
    <rPh sb="17" eb="19">
      <t>キドウ</t>
    </rPh>
    <phoneticPr fontId="2"/>
  </si>
  <si>
    <t>8-3～6</t>
  </si>
  <si>
    <t>8-5～6</t>
  </si>
  <si>
    <t>QT-301釜上バルブ(○403)を開。</t>
    <rPh sb="18" eb="19">
      <t>カイ</t>
    </rPh>
    <phoneticPr fontId="53"/>
  </si>
  <si>
    <t>QK-301釜上窒素バルブ(○366,367)を開、流量0.5m3/Hrに調整。（窒素パージ開始）</t>
    <rPh sb="7" eb="8">
      <t>ウエ</t>
    </rPh>
    <rPh sb="8" eb="10">
      <t>チッソ</t>
    </rPh>
    <rPh sb="26" eb="28">
      <t>リュウリョウ</t>
    </rPh>
    <rPh sb="37" eb="39">
      <t>チョウセイ</t>
    </rPh>
    <phoneticPr fontId="2"/>
  </si>
  <si>
    <t>ケミドラム抜出し缶を計量器に載せる。</t>
    <rPh sb="10" eb="13">
      <t>ケイリョウキ</t>
    </rPh>
    <rPh sb="14" eb="15">
      <t>ノ</t>
    </rPh>
    <phoneticPr fontId="2"/>
  </si>
  <si>
    <t>8-12,8-13</t>
  </si>
  <si>
    <t>留分の重量を確認。（ドラム表示：低沸カット①留分）</t>
    <rPh sb="0" eb="2">
      <t>リュウブン</t>
    </rPh>
    <rPh sb="22" eb="24">
      <t>リュウブン</t>
    </rPh>
    <phoneticPr fontId="2"/>
  </si>
  <si>
    <t>(条件)200Lケミドラム窒素置換量：窒素置換量3m^3/Hrで5分程度</t>
    <rPh sb="1" eb="3">
      <t>ジョウケン</t>
    </rPh>
    <rPh sb="13" eb="15">
      <t>チッソ</t>
    </rPh>
    <rPh sb="15" eb="17">
      <t>チカン</t>
    </rPh>
    <rPh sb="17" eb="18">
      <t>リョウ</t>
    </rPh>
    <rPh sb="33" eb="34">
      <t>フン</t>
    </rPh>
    <rPh sb="34" eb="36">
      <t>テイド</t>
    </rPh>
    <phoneticPr fontId="2"/>
  </si>
  <si>
    <t>水分を測定。</t>
    <rPh sb="0" eb="2">
      <t>スイブン</t>
    </rPh>
    <rPh sb="3" eb="5">
      <t>ソクテイ</t>
    </rPh>
    <phoneticPr fontId="2"/>
  </si>
  <si>
    <t xml:space="preserve">続いてGC分析を実施。  </t>
    <rPh sb="0" eb="1">
      <t>ツヅ</t>
    </rPh>
    <rPh sb="5" eb="7">
      <t>ブンセキ</t>
    </rPh>
    <rPh sb="8" eb="10">
      <t>ジッシ</t>
    </rPh>
    <phoneticPr fontId="2"/>
  </si>
  <si>
    <t>（終点）水分0.5%以下</t>
    <rPh sb="1" eb="3">
      <t>シュウテン</t>
    </rPh>
    <rPh sb="4" eb="6">
      <t>スイブン</t>
    </rPh>
    <rPh sb="10" eb="12">
      <t>イカ</t>
    </rPh>
    <phoneticPr fontId="2"/>
  </si>
  <si>
    <t xml:space="preserve">GC分析  </t>
    <rPh sb="2" eb="4">
      <t>ブンセキ</t>
    </rPh>
    <phoneticPr fontId="2"/>
  </si>
  <si>
    <t>（終点）シラノール①2%以下、シラノール②4%以下</t>
    <rPh sb="1" eb="3">
      <t>シュウテン</t>
    </rPh>
    <rPh sb="12" eb="14">
      <t>イカ</t>
    </rPh>
    <phoneticPr fontId="2"/>
  </si>
  <si>
    <t>8-9</t>
  </si>
  <si>
    <t>8-10,8-11</t>
  </si>
  <si>
    <t>ボトムの重量を確認。（ドラム表示：低沸カット①ボトム）</t>
    <rPh sb="14" eb="16">
      <t>ヒョウジ</t>
    </rPh>
    <phoneticPr fontId="2"/>
  </si>
  <si>
    <t>低沸カット②</t>
    <rPh sb="0" eb="1">
      <t>テイ</t>
    </rPh>
    <rPh sb="1" eb="2">
      <t>フツ</t>
    </rPh>
    <phoneticPr fontId="7"/>
  </si>
  <si>
    <t>工場内での作業はゴム手袋と顔面シールドは常時着用</t>
    <rPh sb="0" eb="2">
      <t>コウジョウ</t>
    </rPh>
    <rPh sb="2" eb="3">
      <t>ナイ</t>
    </rPh>
    <rPh sb="5" eb="7">
      <t>サギョウ</t>
    </rPh>
    <rPh sb="10" eb="12">
      <t>テブクロ</t>
    </rPh>
    <rPh sb="13" eb="15">
      <t>ガンメン</t>
    </rPh>
    <rPh sb="20" eb="22">
      <t>ジョウジ</t>
    </rPh>
    <rPh sb="22" eb="24">
      <t>チャクヨウ</t>
    </rPh>
    <phoneticPr fontId="2"/>
  </si>
  <si>
    <t>ドラムポーターにて低沸カット①ボトムの入ったケミドラムを計量器に載せる。</t>
    <rPh sb="28" eb="31">
      <t>ケイリョウキ</t>
    </rPh>
    <rPh sb="32" eb="33">
      <t>ノ</t>
    </rPh>
    <phoneticPr fontId="2"/>
  </si>
  <si>
    <t>低沸カット①ボトムの入ったドラムにアースクリップを取り付ける。</t>
    <rPh sb="25" eb="26">
      <t>ト</t>
    </rPh>
    <rPh sb="27" eb="28">
      <t>ツ</t>
    </rPh>
    <phoneticPr fontId="2"/>
  </si>
  <si>
    <t>(終点の基準を</t>
    <rPh sb="1" eb="3">
      <t>シュウテン</t>
    </rPh>
    <rPh sb="4" eb="6">
      <t>キジュン</t>
    </rPh>
    <phoneticPr fontId="7"/>
  </si>
  <si>
    <t>低沸カット①ボトムの入ったケミドラムに仕込み専用カプラー付フレキを接続。</t>
  </si>
  <si>
    <t>低沸カット①ボトムの入ったケミドラムに均圧専用カプラー付フレキを接続。</t>
    <rPh sb="19" eb="21">
      <t>キンアツ</t>
    </rPh>
    <phoneticPr fontId="2"/>
  </si>
  <si>
    <t>エアーバルブ開、QP-301を運転して低沸カット①ボトムを仕込む。</t>
    <rPh sb="15" eb="17">
      <t>ウンテン</t>
    </rPh>
    <rPh sb="29" eb="31">
      <t>シコ</t>
    </rPh>
    <phoneticPr fontId="2"/>
  </si>
  <si>
    <t>低沸カット①ボトムの入ったケミドラムの仕込み専用カプラー付フレキを取り外す。</t>
    <rPh sb="33" eb="34">
      <t>ト</t>
    </rPh>
    <rPh sb="35" eb="36">
      <t>ハズ</t>
    </rPh>
    <phoneticPr fontId="2"/>
  </si>
  <si>
    <t>低沸カット①ボトムの入ったケミドラムの均圧専用カプラー付フレキを取り外す。</t>
    <rPh sb="19" eb="21">
      <t>キンアツ</t>
    </rPh>
    <phoneticPr fontId="2"/>
  </si>
  <si>
    <t>終点の基準値を満たしたら粗蒸留へ、そうでない場合は工程（低沸カット①前準備～</t>
    <rPh sb="0" eb="2">
      <t>シュウテン</t>
    </rPh>
    <rPh sb="3" eb="6">
      <t>キジュンチ</t>
    </rPh>
    <rPh sb="7" eb="8">
      <t>ミ</t>
    </rPh>
    <rPh sb="12" eb="13">
      <t>ソ</t>
    </rPh>
    <rPh sb="13" eb="15">
      <t>ジョウリュウ</t>
    </rPh>
    <rPh sb="22" eb="24">
      <t>バアイ</t>
    </rPh>
    <rPh sb="25" eb="27">
      <t>コウテイ</t>
    </rPh>
    <rPh sb="28" eb="29">
      <t>テイ</t>
    </rPh>
    <rPh sb="29" eb="30">
      <t>フツ</t>
    </rPh>
    <phoneticPr fontId="2"/>
  </si>
  <si>
    <t>トラップ液抜き出しまで）を繰り返す。</t>
    <rPh sb="13" eb="14">
      <t>ク</t>
    </rPh>
    <rPh sb="15" eb="16">
      <t>カエ</t>
    </rPh>
    <phoneticPr fontId="2"/>
  </si>
  <si>
    <t>粗蒸留①</t>
    <rPh sb="0" eb="1">
      <t>ソ</t>
    </rPh>
    <rPh sb="1" eb="3">
      <t>ジョウリュウ</t>
    </rPh>
    <phoneticPr fontId="7"/>
  </si>
  <si>
    <t>QM-401薄膜蒸留装置行熱媒温度を175℃に設定。</t>
    <rPh sb="12" eb="13">
      <t>イキ</t>
    </rPh>
    <rPh sb="13" eb="15">
      <t>ネツバイ</t>
    </rPh>
    <rPh sb="15" eb="17">
      <t>オンド</t>
    </rPh>
    <rPh sb="23" eb="25">
      <t>セッテイ</t>
    </rPh>
    <phoneticPr fontId="2"/>
  </si>
  <si>
    <t>QM-401が175℃でコントロールされている事を確認。</t>
    <rPh sb="23" eb="24">
      <t>コト</t>
    </rPh>
    <rPh sb="25" eb="27">
      <t>カクニン</t>
    </rPh>
    <phoneticPr fontId="2"/>
  </si>
  <si>
    <t>ドラムポーターにて低沸カットボトムドラムを計量器に載せる。</t>
    <rPh sb="9" eb="10">
      <t>テイ</t>
    </rPh>
    <rPh sb="10" eb="11">
      <t>フツ</t>
    </rPh>
    <rPh sb="21" eb="24">
      <t>ケイリョウキ</t>
    </rPh>
    <rPh sb="25" eb="26">
      <t>ノ</t>
    </rPh>
    <phoneticPr fontId="2"/>
  </si>
  <si>
    <t>低沸カットボトムドラムに仕込み専用カプラー付フレキを接続。</t>
    <rPh sb="0" eb="2">
      <t>テイフツ</t>
    </rPh>
    <phoneticPr fontId="2"/>
  </si>
  <si>
    <t>9-1</t>
  </si>
  <si>
    <t>低沸カットボトムドラムに均圧専用カプラー付フレキを接続。</t>
    <rPh sb="0" eb="2">
      <t>テイフツ</t>
    </rPh>
    <rPh sb="12" eb="14">
      <t>キンアツ</t>
    </rPh>
    <phoneticPr fontId="2"/>
  </si>
  <si>
    <t>9-2</t>
  </si>
  <si>
    <t>耐薬品ゴム手袋、耐有機溶剤防毒マスク着用（操作1～13)</t>
    <rPh sb="18" eb="20">
      <t>チャクヨウ</t>
    </rPh>
    <rPh sb="21" eb="23">
      <t>ソウサ</t>
    </rPh>
    <phoneticPr fontId="53"/>
  </si>
  <si>
    <t>局所排気での吸引(操作4～13)</t>
    <rPh sb="0" eb="2">
      <t>キョクショ</t>
    </rPh>
    <rPh sb="2" eb="4">
      <t>ハイキ</t>
    </rPh>
    <rPh sb="6" eb="8">
      <t>キュウイン</t>
    </rPh>
    <rPh sb="9" eb="11">
      <t>ソウサ</t>
    </rPh>
    <phoneticPr fontId="53"/>
  </si>
  <si>
    <t>エアーバルブ開、QP-301を運転して低沸カットボトムを仕込む。</t>
    <rPh sb="15" eb="17">
      <t>ウンテン</t>
    </rPh>
    <rPh sb="28" eb="30">
      <t>シコ</t>
    </rPh>
    <phoneticPr fontId="2"/>
  </si>
  <si>
    <t>9-1,9-2</t>
  </si>
  <si>
    <t>低沸カットボトムドラムの仕込み専用カプラー付フレキを取り外す。</t>
    <rPh sb="0" eb="2">
      <t>テイフツ</t>
    </rPh>
    <rPh sb="26" eb="27">
      <t>ト</t>
    </rPh>
    <rPh sb="28" eb="29">
      <t>ハズ</t>
    </rPh>
    <phoneticPr fontId="2"/>
  </si>
  <si>
    <t>低沸カットボトムドラムの均圧専用カプラー付フレキを取り外す。</t>
    <rPh sb="0" eb="2">
      <t>テイフツ</t>
    </rPh>
    <rPh sb="12" eb="14">
      <t>キンアツ</t>
    </rPh>
    <phoneticPr fontId="2"/>
  </si>
  <si>
    <t>QP-204前段を起動。</t>
    <rPh sb="6" eb="8">
      <t>ゼンダン</t>
    </rPh>
    <rPh sb="9" eb="11">
      <t>キドウ</t>
    </rPh>
    <phoneticPr fontId="2"/>
  </si>
  <si>
    <t>9-3</t>
  </si>
  <si>
    <t>9-3～6</t>
  </si>
  <si>
    <t>9-5～6</t>
  </si>
  <si>
    <t>GPC分析を実施。</t>
  </si>
  <si>
    <t>回収率計算シートに分析結果を入力する。</t>
    <rPh sb="0" eb="2">
      <t>カイシュウ</t>
    </rPh>
    <rPh sb="2" eb="3">
      <t>リツ</t>
    </rPh>
    <rPh sb="3" eb="5">
      <t>ケイサン</t>
    </rPh>
    <rPh sb="9" eb="11">
      <t>ブンセキ</t>
    </rPh>
    <rPh sb="11" eb="13">
      <t>ケッカ</t>
    </rPh>
    <rPh sb="14" eb="16">
      <t>ニュウリョク</t>
    </rPh>
    <phoneticPr fontId="2"/>
  </si>
  <si>
    <t>9-9</t>
  </si>
  <si>
    <t>9-10,9-11</t>
  </si>
  <si>
    <t>留分の重量を確認。（ドラム表示：粗蒸留①留分）</t>
    <rPh sb="0" eb="2">
      <t>リュウブン</t>
    </rPh>
    <rPh sb="20" eb="22">
      <t>リュウブン</t>
    </rPh>
    <phoneticPr fontId="2"/>
  </si>
  <si>
    <t>（終点）回収95%以上(純分)</t>
    <rPh sb="1" eb="3">
      <t>シュウテン</t>
    </rPh>
    <rPh sb="4" eb="6">
      <t>カイシュウ</t>
    </rPh>
    <rPh sb="9" eb="11">
      <t>イジョウ</t>
    </rPh>
    <rPh sb="12" eb="13">
      <t>ジュン</t>
    </rPh>
    <rPh sb="13" eb="14">
      <t>ブン</t>
    </rPh>
    <phoneticPr fontId="2"/>
  </si>
  <si>
    <t>9-12,9-13</t>
  </si>
  <si>
    <t>ボトムの重量を確認。（ドラム表示：粗蒸留①ボトム）</t>
    <rPh sb="14" eb="16">
      <t>ヒョウジ</t>
    </rPh>
    <phoneticPr fontId="2"/>
  </si>
  <si>
    <t>11.</t>
  </si>
  <si>
    <t>粗蒸留②</t>
    <rPh sb="0" eb="1">
      <t>ソ</t>
    </rPh>
    <rPh sb="1" eb="3">
      <t>ジョウリュウ</t>
    </rPh>
    <phoneticPr fontId="7"/>
  </si>
  <si>
    <t>粗蒸留①ボトムの入ったドラムにアースクリップを取り付ける。</t>
    <rPh sb="23" eb="24">
      <t>ト</t>
    </rPh>
    <rPh sb="25" eb="26">
      <t>ツ</t>
    </rPh>
    <phoneticPr fontId="2"/>
  </si>
  <si>
    <t>粗蒸留①ボトムの入ったケミドラムに仕込み専用カプラー付フレキを接続。</t>
  </si>
  <si>
    <t>粗蒸留①ボトムの入ったケミドラムに均圧専用カプラー付フレキを接続。</t>
    <rPh sb="17" eb="19">
      <t>キンアツ</t>
    </rPh>
    <phoneticPr fontId="2"/>
  </si>
  <si>
    <t>エアーバルブ開、QP-301を運転して粗蒸留①ボトムを仕込む。</t>
    <rPh sb="15" eb="17">
      <t>ウンテン</t>
    </rPh>
    <rPh sb="27" eb="29">
      <t>シコ</t>
    </rPh>
    <phoneticPr fontId="2"/>
  </si>
  <si>
    <t>粗蒸留①ボトムの入ったケミドラムの仕込み専用カプラー付フレキを取り外す。</t>
    <rPh sb="31" eb="32">
      <t>ト</t>
    </rPh>
    <rPh sb="33" eb="34">
      <t>ハズ</t>
    </rPh>
    <phoneticPr fontId="2"/>
  </si>
  <si>
    <t>12.</t>
  </si>
  <si>
    <t>粗蒸留①ボトムの入ったケミドラムの均圧専用カプラー付フレキを取り外す。</t>
    <rPh sb="17" eb="19">
      <t>キンアツ</t>
    </rPh>
    <phoneticPr fontId="2"/>
  </si>
  <si>
    <t>13.</t>
  </si>
  <si>
    <t>終点の基準値を満たしたら工程間洗浄③へ、そうでない場合は工程（粗蒸留①前準備～</t>
    <rPh sb="0" eb="2">
      <t>シュウテン</t>
    </rPh>
    <rPh sb="3" eb="6">
      <t>キジュンチ</t>
    </rPh>
    <rPh sb="7" eb="8">
      <t>ミ</t>
    </rPh>
    <rPh sb="12" eb="14">
      <t>コウテイ</t>
    </rPh>
    <rPh sb="14" eb="15">
      <t>カン</t>
    </rPh>
    <rPh sb="15" eb="17">
      <t>センジョウ</t>
    </rPh>
    <rPh sb="25" eb="27">
      <t>バアイ</t>
    </rPh>
    <rPh sb="28" eb="30">
      <t>コウテイ</t>
    </rPh>
    <rPh sb="31" eb="32">
      <t>ソ</t>
    </rPh>
    <rPh sb="32" eb="34">
      <t>ジョウリュウ</t>
    </rPh>
    <phoneticPr fontId="2"/>
  </si>
  <si>
    <t>工程間洗浄③(粗蒸留終了後に実施)</t>
    <rPh sb="0" eb="2">
      <t>コウテイ</t>
    </rPh>
    <rPh sb="2" eb="3">
      <t>カン</t>
    </rPh>
    <rPh sb="3" eb="5">
      <t>センジョウ</t>
    </rPh>
    <rPh sb="7" eb="8">
      <t>ソ</t>
    </rPh>
    <rPh sb="8" eb="10">
      <t>ジョウリュウ</t>
    </rPh>
    <rPh sb="10" eb="12">
      <t>シュウリョウ</t>
    </rPh>
    <rPh sb="12" eb="13">
      <t>ゴ</t>
    </rPh>
    <rPh sb="14" eb="16">
      <t>ジッシ</t>
    </rPh>
    <phoneticPr fontId="7"/>
  </si>
  <si>
    <t>工程間洗浄③</t>
    <rPh sb="0" eb="2">
      <t>コウテイ</t>
    </rPh>
    <rPh sb="2" eb="3">
      <t>カン</t>
    </rPh>
    <rPh sb="3" eb="5">
      <t>センジョウ</t>
    </rPh>
    <phoneticPr fontId="7"/>
  </si>
  <si>
    <t>14.</t>
  </si>
  <si>
    <t>15.</t>
  </si>
  <si>
    <t>活性炭吸着ドラム上部酸素濃度計で酸素濃度2%以下を確認する。</t>
    <rPh sb="0" eb="3">
      <t>カッセイタン</t>
    </rPh>
    <rPh sb="3" eb="5">
      <t>キュウチャク</t>
    </rPh>
    <rPh sb="8" eb="10">
      <t>ジョウブ</t>
    </rPh>
    <rPh sb="10" eb="12">
      <t>サンソ</t>
    </rPh>
    <rPh sb="12" eb="14">
      <t>ノウド</t>
    </rPh>
    <rPh sb="14" eb="15">
      <t>ケイ</t>
    </rPh>
    <rPh sb="16" eb="18">
      <t>サンソ</t>
    </rPh>
    <rPh sb="18" eb="20">
      <t>ノウド</t>
    </rPh>
    <rPh sb="22" eb="24">
      <t>イカ</t>
    </rPh>
    <rPh sb="25" eb="27">
      <t>カクニン</t>
    </rPh>
    <phoneticPr fontId="2"/>
  </si>
  <si>
    <t>16.</t>
  </si>
  <si>
    <t>17.</t>
  </si>
  <si>
    <t>18.</t>
  </si>
  <si>
    <t>19.</t>
  </si>
  <si>
    <t>20.</t>
  </si>
  <si>
    <t>QM-401薄膜蒸留装置行熱媒温度を80℃に設定。</t>
    <rPh sb="12" eb="13">
      <t>イキ</t>
    </rPh>
    <rPh sb="13" eb="15">
      <t>ネツバイ</t>
    </rPh>
    <rPh sb="15" eb="17">
      <t>オンド</t>
    </rPh>
    <rPh sb="22" eb="24">
      <t>セッテイ</t>
    </rPh>
    <phoneticPr fontId="2"/>
  </si>
  <si>
    <t>QK-201釜底バルブ(○100,102)QK-301釜底バルブ(○301)QT-301釜底バルブ(○400)を閉。</t>
    <rPh sb="7" eb="8">
      <t>ソコ</t>
    </rPh>
    <rPh sb="56" eb="57">
      <t>ヘイ</t>
    </rPh>
    <phoneticPr fontId="2"/>
  </si>
  <si>
    <t>QK-201底部フレキをQP-206定量Pサクションに接続。</t>
    <rPh sb="27" eb="29">
      <t>セツゾク</t>
    </rPh>
    <phoneticPr fontId="2"/>
  </si>
  <si>
    <t>QP-206定量PデリベリのフレキをQK-201上部の原料仕込みラインに接続。</t>
    <rPh sb="24" eb="26">
      <t>ジョウブ</t>
    </rPh>
    <rPh sb="27" eb="29">
      <t>ゲンリョウ</t>
    </rPh>
    <rPh sb="29" eb="31">
      <t>シコ</t>
    </rPh>
    <phoneticPr fontId="2"/>
  </si>
  <si>
    <t>耐薬品ゴム手袋、耐有機溶剤防毒マスク着用（操作1～13)</t>
    <rPh sb="18" eb="20">
      <t>チャクヨウ</t>
    </rPh>
    <rPh sb="21" eb="23">
      <t>ソウサ</t>
    </rPh>
    <phoneticPr fontId="2"/>
  </si>
  <si>
    <t>局所排気での吸引(操作4～13)</t>
    <rPh sb="0" eb="2">
      <t>キョクショ</t>
    </rPh>
    <rPh sb="2" eb="4">
      <t>ハイキ</t>
    </rPh>
    <rPh sb="6" eb="8">
      <t>キュウイン</t>
    </rPh>
    <rPh sb="9" eb="11">
      <t>ソウサ</t>
    </rPh>
    <phoneticPr fontId="2"/>
  </si>
  <si>
    <t>17-2</t>
  </si>
  <si>
    <t>セットした仕込みドラムサイフォンカプラ部にQP-301原料仕込みPサクションフレキホースカプラをセット、均圧用カプラには</t>
    <rPh sb="5" eb="7">
      <t>シコ</t>
    </rPh>
    <rPh sb="19" eb="20">
      <t>ブ</t>
    </rPh>
    <rPh sb="27" eb="29">
      <t>ゲンリョウ</t>
    </rPh>
    <rPh sb="29" eb="31">
      <t>シコ</t>
    </rPh>
    <rPh sb="52" eb="53">
      <t>キン</t>
    </rPh>
    <rPh sb="53" eb="54">
      <t>アツ</t>
    </rPh>
    <rPh sb="54" eb="55">
      <t>ヨウ</t>
    </rPh>
    <phoneticPr fontId="2"/>
  </si>
  <si>
    <t>均圧フレキホースカプラをセット。</t>
    <rPh sb="0" eb="2">
      <t>キンアツ</t>
    </rPh>
    <phoneticPr fontId="2"/>
  </si>
  <si>
    <t>洗浄液仕込み量</t>
    <rPh sb="0" eb="2">
      <t>センジョウ</t>
    </rPh>
    <rPh sb="2" eb="3">
      <t>エキ</t>
    </rPh>
    <rPh sb="3" eb="5">
      <t>シコ</t>
    </rPh>
    <rPh sb="6" eb="7">
      <t>リョウ</t>
    </rPh>
    <phoneticPr fontId="2"/>
  </si>
  <si>
    <t>アセトン</t>
  </si>
  <si>
    <t>160.0kg</t>
  </si>
  <si>
    <t>エアーバルブ開、QP-301を運転してアセトンを160kg仕込む。</t>
    <rPh sb="15" eb="17">
      <t>ウンテン</t>
    </rPh>
    <rPh sb="29" eb="31">
      <t>シコ</t>
    </rPh>
    <phoneticPr fontId="2"/>
  </si>
  <si>
    <t>17-2,17-3</t>
  </si>
  <si>
    <t>QK-201釜底バルブ(○100,102)を開。</t>
    <rPh sb="22" eb="23">
      <t>カイ</t>
    </rPh>
    <phoneticPr fontId="2"/>
  </si>
  <si>
    <t>17-5</t>
  </si>
  <si>
    <t>21.</t>
  </si>
  <si>
    <t>QK-301,QT-301へ通液を確認。</t>
    <rPh sb="14" eb="15">
      <t>ツウ</t>
    </rPh>
    <rPh sb="15" eb="16">
      <t>エキ</t>
    </rPh>
    <phoneticPr fontId="2"/>
  </si>
  <si>
    <t>17-5,17-6</t>
  </si>
  <si>
    <t>22.</t>
  </si>
  <si>
    <t>QK-201が空になったら、QP-206定量Pを停止。</t>
    <rPh sb="24" eb="26">
      <t>テイシ</t>
    </rPh>
    <phoneticPr fontId="2"/>
  </si>
  <si>
    <t>24.</t>
  </si>
  <si>
    <t>17-8</t>
  </si>
  <si>
    <t>25.</t>
  </si>
  <si>
    <t>26.</t>
  </si>
  <si>
    <t>27.</t>
  </si>
  <si>
    <t>28.</t>
  </si>
  <si>
    <t>QT-301釜底バルブ(○400)を開にして留分を抜き出す。</t>
    <rPh sb="7" eb="8">
      <t>ソコ</t>
    </rPh>
    <rPh sb="25" eb="26">
      <t>ヌ</t>
    </rPh>
    <rPh sb="27" eb="28">
      <t>ダ</t>
    </rPh>
    <phoneticPr fontId="2"/>
  </si>
  <si>
    <t>17-9,17-10</t>
  </si>
  <si>
    <t>29.</t>
  </si>
  <si>
    <t>留分抜き出しが完了したら、QT-301釜底バルブ(○400)を閉。</t>
    <rPh sb="7" eb="9">
      <t>カンリョウ</t>
    </rPh>
    <rPh sb="20" eb="21">
      <t>ソコ</t>
    </rPh>
    <rPh sb="31" eb="32">
      <t>ヘイ</t>
    </rPh>
    <phoneticPr fontId="2"/>
  </si>
  <si>
    <t>30.</t>
  </si>
  <si>
    <t>QT-301釜上バルブ(○490)を閉。</t>
    <rPh sb="7" eb="8">
      <t>ウエ</t>
    </rPh>
    <rPh sb="18" eb="19">
      <t>ヘイ</t>
    </rPh>
    <phoneticPr fontId="2"/>
  </si>
  <si>
    <t>31.</t>
  </si>
  <si>
    <t>通液分の重量を確認。</t>
  </si>
  <si>
    <t>32.</t>
  </si>
  <si>
    <t>33.</t>
  </si>
  <si>
    <t>34.</t>
  </si>
  <si>
    <t>35.</t>
  </si>
  <si>
    <t>36.</t>
  </si>
  <si>
    <t>37.</t>
  </si>
  <si>
    <t>38.</t>
  </si>
  <si>
    <t>精製水洗浄</t>
    <rPh sb="0" eb="3">
      <t>セイセイスイ</t>
    </rPh>
    <rPh sb="3" eb="5">
      <t>センジョウ</t>
    </rPh>
    <phoneticPr fontId="7"/>
  </si>
  <si>
    <t>精製水の入ったオープンドラムに仕込みドラムサイフォンをセット。</t>
  </si>
  <si>
    <t>No.11,12</t>
    <phoneticPr fontId="7"/>
  </si>
  <si>
    <t>エアーバルブ開、QP-301を運転して精製水を500L仕込む。</t>
    <rPh sb="15" eb="17">
      <t>ウンテン</t>
    </rPh>
    <rPh sb="19" eb="21">
      <t>セイセイ</t>
    </rPh>
    <rPh sb="21" eb="22">
      <t>スイ</t>
    </rPh>
    <rPh sb="27" eb="29">
      <t>シコ</t>
    </rPh>
    <phoneticPr fontId="2"/>
  </si>
  <si>
    <t>釡天板や壁面への振り掛け洗浄を実施（重曹除去）</t>
    <rPh sb="18" eb="20">
      <t>ジュウソウ</t>
    </rPh>
    <phoneticPr fontId="2"/>
  </si>
  <si>
    <t>QK-301,QT-301へ通水を確認。</t>
    <rPh sb="14" eb="15">
      <t>ツウ</t>
    </rPh>
    <rPh sb="15" eb="16">
      <t>スイ</t>
    </rPh>
    <phoneticPr fontId="2"/>
  </si>
  <si>
    <t>抜出し缶に抜出し用カプラーを接続。</t>
    <rPh sb="5" eb="7">
      <t>ヌキダシ</t>
    </rPh>
    <rPh sb="8" eb="9">
      <t>ヨウ</t>
    </rPh>
    <rPh sb="14" eb="16">
      <t>セツゾク</t>
    </rPh>
    <phoneticPr fontId="2"/>
  </si>
  <si>
    <t>QT-301釜底バルブ(○400)を開にして洗浄水を抜き出す。</t>
    <rPh sb="7" eb="8">
      <t>ソコ</t>
    </rPh>
    <rPh sb="22" eb="24">
      <t>センジョウ</t>
    </rPh>
    <rPh sb="24" eb="25">
      <t>スイ</t>
    </rPh>
    <rPh sb="26" eb="27">
      <t>ヌ</t>
    </rPh>
    <rPh sb="28" eb="29">
      <t>ダ</t>
    </rPh>
    <phoneticPr fontId="2"/>
  </si>
  <si>
    <t>精製水抜き出しが完了したら、QT-301釜底バルブ(○400)を閉。</t>
    <rPh sb="0" eb="2">
      <t>セイセイ</t>
    </rPh>
    <rPh sb="2" eb="3">
      <t>スイ</t>
    </rPh>
    <rPh sb="8" eb="10">
      <t>カンリョウ</t>
    </rPh>
    <rPh sb="21" eb="22">
      <t>ソコ</t>
    </rPh>
    <rPh sb="32" eb="33">
      <t>ヘイ</t>
    </rPh>
    <phoneticPr fontId="2"/>
  </si>
  <si>
    <t>通水分の重量を確認。</t>
    <rPh sb="1" eb="2">
      <t>スイ</t>
    </rPh>
    <phoneticPr fontId="2"/>
  </si>
  <si>
    <t>QK-301釜底バルブ(○301)を開にして洗浄水を抜き出す。</t>
    <rPh sb="7" eb="8">
      <t>ソコ</t>
    </rPh>
    <rPh sb="22" eb="24">
      <t>センジョウ</t>
    </rPh>
    <rPh sb="24" eb="25">
      <t>スイ</t>
    </rPh>
    <rPh sb="26" eb="27">
      <t>ヌ</t>
    </rPh>
    <rPh sb="28" eb="29">
      <t>ダ</t>
    </rPh>
    <phoneticPr fontId="2"/>
  </si>
  <si>
    <t>23.</t>
  </si>
  <si>
    <t>精製水抜き出しが完了したら、QK-301釜底バルブ(○301)を閉。</t>
    <rPh sb="0" eb="2">
      <t>セイセイ</t>
    </rPh>
    <rPh sb="2" eb="3">
      <t>スイ</t>
    </rPh>
    <rPh sb="8" eb="10">
      <t>カンリョウ</t>
    </rPh>
    <rPh sb="21" eb="22">
      <t>ソコ</t>
    </rPh>
    <rPh sb="32" eb="33">
      <t>ヘイ</t>
    </rPh>
    <phoneticPr fontId="2"/>
  </si>
  <si>
    <t>セットした仕込みドラムサイフォンカプラ部にQP-301原料仕込みPサクション</t>
    <rPh sb="5" eb="7">
      <t>シコ</t>
    </rPh>
    <rPh sb="19" eb="20">
      <t>ブ</t>
    </rPh>
    <rPh sb="27" eb="29">
      <t>ゲンリョウ</t>
    </rPh>
    <rPh sb="29" eb="31">
      <t>シコ</t>
    </rPh>
    <phoneticPr fontId="2"/>
  </si>
  <si>
    <t>アセトン洗浄③</t>
    <rPh sb="4" eb="6">
      <t>センジョウ</t>
    </rPh>
    <phoneticPr fontId="7"/>
  </si>
  <si>
    <t>QN-201コンデンサー下部バルブ(○061)を開、(○062,063)閉を確認。</t>
    <rPh sb="12" eb="14">
      <t>カブ</t>
    </rPh>
    <rPh sb="24" eb="25">
      <t>カイ</t>
    </rPh>
    <rPh sb="36" eb="37">
      <t>ヘイ</t>
    </rPh>
    <rPh sb="38" eb="40">
      <t>カクニン</t>
    </rPh>
    <phoneticPr fontId="2"/>
  </si>
  <si>
    <t>No.32</t>
    <phoneticPr fontId="7"/>
  </si>
  <si>
    <t>その他用役バルブの閉を確認。</t>
  </si>
  <si>
    <t>耐薬品ゴム手袋、耐有機溶剤防毒マスク着用（操作29～30、34～39)</t>
    <rPh sb="18" eb="20">
      <t>チャクヨウ</t>
    </rPh>
    <rPh sb="21" eb="23">
      <t>ソウサ</t>
    </rPh>
    <phoneticPr fontId="2"/>
  </si>
  <si>
    <t>空ドラムへの抜出は160㎏まで</t>
    <rPh sb="0" eb="1">
      <t>カラ</t>
    </rPh>
    <rPh sb="6" eb="8">
      <t>ヌキダシ</t>
    </rPh>
    <phoneticPr fontId="2"/>
  </si>
  <si>
    <t>39.</t>
  </si>
  <si>
    <t>QK-301～QT-301</t>
    <phoneticPr fontId="7"/>
  </si>
  <si>
    <t>QK-301釜底バルブ(○301)QT-301釜底バルブ(○400)閉を確認。</t>
    <rPh sb="7" eb="8">
      <t>ソコ</t>
    </rPh>
    <rPh sb="34" eb="35">
      <t>ヘイ</t>
    </rPh>
    <rPh sb="36" eb="38">
      <t>カクニン</t>
    </rPh>
    <phoneticPr fontId="55"/>
  </si>
  <si>
    <t>-</t>
    <phoneticPr fontId="56"/>
  </si>
  <si>
    <t>アセトン洗浄④</t>
    <rPh sb="4" eb="6">
      <t>センジョウ</t>
    </rPh>
    <phoneticPr fontId="7"/>
  </si>
  <si>
    <t>QK-301釜上バルブ(○300)を開、(○304)を閉。</t>
    <rPh sb="7" eb="8">
      <t>ウエ</t>
    </rPh>
    <rPh sb="18" eb="19">
      <t>カイ</t>
    </rPh>
    <rPh sb="27" eb="28">
      <t>ヘイ</t>
    </rPh>
    <phoneticPr fontId="55"/>
  </si>
  <si>
    <t>・</t>
    <phoneticPr fontId="55"/>
  </si>
  <si>
    <t>工場内での作業はゴム手袋と顔面シールドは常時着用</t>
    <rPh sb="0" eb="2">
      <t>コウジョウ</t>
    </rPh>
    <rPh sb="2" eb="3">
      <t>ナイ</t>
    </rPh>
    <rPh sb="5" eb="7">
      <t>サギョウ</t>
    </rPh>
    <rPh sb="10" eb="12">
      <t>テブクロ</t>
    </rPh>
    <rPh sb="13" eb="15">
      <t>ガンメン</t>
    </rPh>
    <rPh sb="20" eb="22">
      <t>ジョウジ</t>
    </rPh>
    <rPh sb="22" eb="24">
      <t>チャクヨウ</t>
    </rPh>
    <phoneticPr fontId="55"/>
  </si>
  <si>
    <t>QT-301釜上バルブ(○402,403)を閉。</t>
    <rPh sb="7" eb="8">
      <t>ウエ</t>
    </rPh>
    <rPh sb="22" eb="23">
      <t>ヘイ</t>
    </rPh>
    <phoneticPr fontId="55"/>
  </si>
  <si>
    <t>QT-202、QN-202、QN-203ブライン入バルブ(○833,835,836)を開。</t>
    <rPh sb="24" eb="25">
      <t>イ</t>
    </rPh>
    <rPh sb="43" eb="44">
      <t>カイ</t>
    </rPh>
    <phoneticPr fontId="55"/>
  </si>
  <si>
    <t>QP-204真空Pの冷却水入バルブ(○631,632,633,634,635,636)を開、流量300L/Hr以上を確認。</t>
    <rPh sb="44" eb="45">
      <t>カイ</t>
    </rPh>
    <rPh sb="46" eb="48">
      <t>リュウリョウ</t>
    </rPh>
    <rPh sb="55" eb="57">
      <t>イジョウ</t>
    </rPh>
    <rPh sb="58" eb="60">
      <t>カクニン</t>
    </rPh>
    <phoneticPr fontId="55"/>
  </si>
  <si>
    <t>QP-204真空Pを起動して真空バルブ(○660)を開。</t>
    <rPh sb="14" eb="16">
      <t>シンクウ</t>
    </rPh>
    <phoneticPr fontId="55"/>
  </si>
  <si>
    <t>真空バルブ(○404)を開。</t>
  </si>
  <si>
    <t>QT-301釜上バルブ(○403)を開。</t>
    <rPh sb="18" eb="19">
      <t>カイ</t>
    </rPh>
    <phoneticPr fontId="55"/>
  </si>
  <si>
    <t>QK-301釜上圧力ゲージで系内が10KPa以下になっていることを確認。</t>
    <rPh sb="8" eb="10">
      <t>アツリョク</t>
    </rPh>
    <rPh sb="14" eb="16">
      <t>ケイナイ</t>
    </rPh>
    <rPh sb="22" eb="24">
      <t>イカ</t>
    </rPh>
    <rPh sb="33" eb="35">
      <t>カクニン</t>
    </rPh>
    <phoneticPr fontId="55"/>
  </si>
  <si>
    <t>QT-301釜上バルブ(○403)を閉。</t>
    <rPh sb="18" eb="19">
      <t>ヘイ</t>
    </rPh>
    <phoneticPr fontId="55"/>
  </si>
  <si>
    <t>真空バルブ(○660)を閉にしてQP-204真空Pを停止。</t>
    <rPh sb="12" eb="13">
      <t>ヘイ</t>
    </rPh>
    <rPh sb="26" eb="28">
      <t>テイシ</t>
    </rPh>
    <phoneticPr fontId="55"/>
  </si>
  <si>
    <t>QT-202、QN-202、QN-203ブライン入バルブ(○833,835,836)を閉。</t>
    <rPh sb="24" eb="25">
      <t>イ</t>
    </rPh>
    <rPh sb="43" eb="44">
      <t>ヘイ</t>
    </rPh>
    <phoneticPr fontId="55"/>
  </si>
  <si>
    <t>QP-204真空Pの冷却水入バルブ(○631,632,633,634,635,636)を閉。</t>
    <rPh sb="44" eb="45">
      <t>ヘイ</t>
    </rPh>
    <phoneticPr fontId="55"/>
  </si>
  <si>
    <t>QT-202の窒素バルブ(○702)を開にして、減圧解除。</t>
    <rPh sb="7" eb="9">
      <t>チッソ</t>
    </rPh>
    <rPh sb="19" eb="20">
      <t>カイ</t>
    </rPh>
    <rPh sb="24" eb="26">
      <t>ゲンアツ</t>
    </rPh>
    <rPh sb="26" eb="28">
      <t>カイジョ</t>
    </rPh>
    <phoneticPr fontId="55"/>
  </si>
  <si>
    <t>18-1</t>
  </si>
  <si>
    <t>ベント切り替え弁を開にする。</t>
    <rPh sb="3" eb="4">
      <t>キ</t>
    </rPh>
    <rPh sb="5" eb="6">
      <t>カ</t>
    </rPh>
    <rPh sb="7" eb="8">
      <t>ベン</t>
    </rPh>
    <rPh sb="9" eb="10">
      <t>カイ</t>
    </rPh>
    <phoneticPr fontId="55"/>
  </si>
  <si>
    <t>QK-301釜上窒素バルブ(○368)を開。</t>
    <rPh sb="7" eb="8">
      <t>ウエ</t>
    </rPh>
    <rPh sb="8" eb="10">
      <t>チッソ</t>
    </rPh>
    <rPh sb="20" eb="21">
      <t>カイ</t>
    </rPh>
    <phoneticPr fontId="55"/>
  </si>
  <si>
    <t>18-2</t>
  </si>
  <si>
    <t>QK-301釜上圧力ゲージで系内が常圧になっていることを確認。</t>
    <rPh sb="8" eb="10">
      <t>アツリョク</t>
    </rPh>
    <rPh sb="14" eb="16">
      <t>ケイナイ</t>
    </rPh>
    <rPh sb="17" eb="19">
      <t>ジョウアツ</t>
    </rPh>
    <rPh sb="28" eb="30">
      <t>カクニン</t>
    </rPh>
    <phoneticPr fontId="55"/>
  </si>
  <si>
    <t>QK-301釜上窒素バルブ(○368)を閉。</t>
    <rPh sb="7" eb="8">
      <t>ウエ</t>
    </rPh>
    <rPh sb="8" eb="10">
      <t>チッソ</t>
    </rPh>
    <rPh sb="20" eb="21">
      <t>ヘイ</t>
    </rPh>
    <phoneticPr fontId="55"/>
  </si>
  <si>
    <t>QK-301釜上窒素バルブ(○366,367)を開、流量0.5m3/Hrに調整。（窒素パージ開始）</t>
    <rPh sb="6" eb="7">
      <t>カマ</t>
    </rPh>
    <rPh sb="7" eb="8">
      <t>ジョウ</t>
    </rPh>
    <rPh sb="8" eb="10">
      <t>チッソ</t>
    </rPh>
    <rPh sb="24" eb="25">
      <t>カイ</t>
    </rPh>
    <rPh sb="26" eb="28">
      <t>リュウリョウ</t>
    </rPh>
    <rPh sb="37" eb="39">
      <t>チョウセイ</t>
    </rPh>
    <rPh sb="41" eb="43">
      <t>チッソ</t>
    </rPh>
    <rPh sb="46" eb="48">
      <t>カイシ</t>
    </rPh>
    <phoneticPr fontId="55"/>
  </si>
  <si>
    <t>活性炭吸着ドラム上部酸素濃度計で酸素濃度2%以下を確認する。</t>
    <rPh sb="0" eb="3">
      <t>カッセイタン</t>
    </rPh>
    <rPh sb="3" eb="5">
      <t>キュウチャク</t>
    </rPh>
    <rPh sb="8" eb="10">
      <t>ジョウブ</t>
    </rPh>
    <rPh sb="10" eb="12">
      <t>サンソ</t>
    </rPh>
    <rPh sb="12" eb="14">
      <t>ノウド</t>
    </rPh>
    <rPh sb="14" eb="15">
      <t>ケイ</t>
    </rPh>
    <rPh sb="16" eb="18">
      <t>サンソ</t>
    </rPh>
    <rPh sb="18" eb="20">
      <t>ノウド</t>
    </rPh>
    <rPh sb="22" eb="24">
      <t>イカ</t>
    </rPh>
    <rPh sb="25" eb="27">
      <t>カクニン</t>
    </rPh>
    <phoneticPr fontId="56"/>
  </si>
  <si>
    <t>QK-301釜底バルブ(○301)閉を確認。</t>
    <rPh sb="19" eb="21">
      <t>カクニン</t>
    </rPh>
    <phoneticPr fontId="55"/>
  </si>
  <si>
    <t>QT-301釜底バルブ(○400)閉を確認。</t>
  </si>
  <si>
    <t>ドラムポーターにてアセトンドラムを搬入して計量器に載せる。</t>
    <rPh sb="17" eb="19">
      <t>ハンニュウ</t>
    </rPh>
    <phoneticPr fontId="55"/>
  </si>
  <si>
    <t>ドラムにアースクリップを取り付ける。</t>
    <rPh sb="12" eb="13">
      <t>ト</t>
    </rPh>
    <rPh sb="14" eb="15">
      <t>ツ</t>
    </rPh>
    <phoneticPr fontId="55"/>
  </si>
  <si>
    <t>ダクトライン吸引部をアセトンドラム大小の蓋に近づける。</t>
    <rPh sb="6" eb="8">
      <t>キュウイン</t>
    </rPh>
    <rPh sb="8" eb="9">
      <t>ブ</t>
    </rPh>
    <rPh sb="17" eb="18">
      <t>ダイ</t>
    </rPh>
    <rPh sb="18" eb="19">
      <t>ショウ</t>
    </rPh>
    <rPh sb="20" eb="21">
      <t>フタ</t>
    </rPh>
    <rPh sb="22" eb="23">
      <t>チカ</t>
    </rPh>
    <phoneticPr fontId="55"/>
  </si>
  <si>
    <t>耐薬品ゴム手袋、耐有機溶剤防毒マスク着用（操作2～16)</t>
    <rPh sb="18" eb="20">
      <t>チャクヨウ</t>
    </rPh>
    <rPh sb="21" eb="23">
      <t>ソウサ</t>
    </rPh>
    <phoneticPr fontId="56"/>
  </si>
  <si>
    <t>ダクトラインバルブを開、アセトンドラム大小の蓋を徐々に緩めガスを吸引させながら開放。</t>
    <rPh sb="10" eb="11">
      <t>カイ</t>
    </rPh>
    <rPh sb="24" eb="25">
      <t>ジョ</t>
    </rPh>
    <rPh sb="27" eb="28">
      <t>ユル</t>
    </rPh>
    <rPh sb="39" eb="41">
      <t>カイホウ</t>
    </rPh>
    <phoneticPr fontId="55"/>
  </si>
  <si>
    <t>18-3</t>
  </si>
  <si>
    <t>局所排気での吸引(操作3～16)</t>
    <rPh sb="0" eb="2">
      <t>キョクショ</t>
    </rPh>
    <rPh sb="2" eb="4">
      <t>ハイキ</t>
    </rPh>
    <rPh sb="6" eb="8">
      <t>キュウイン</t>
    </rPh>
    <rPh sb="9" eb="11">
      <t>ソウサ</t>
    </rPh>
    <phoneticPr fontId="56"/>
  </si>
  <si>
    <t>ガス吸引後、ドラム大の口には仕込み用ドラムサイフォンを、小の口には均圧用カプラをセット。</t>
    <rPh sb="4" eb="5">
      <t>ゴ</t>
    </rPh>
    <rPh sb="9" eb="10">
      <t>ダイ</t>
    </rPh>
    <rPh sb="11" eb="12">
      <t>クチ</t>
    </rPh>
    <rPh sb="14" eb="16">
      <t>シコ</t>
    </rPh>
    <rPh sb="17" eb="18">
      <t>ヨウ</t>
    </rPh>
    <rPh sb="28" eb="29">
      <t>ショウ</t>
    </rPh>
    <rPh sb="30" eb="31">
      <t>クチ</t>
    </rPh>
    <rPh sb="33" eb="35">
      <t>キンアツ</t>
    </rPh>
    <rPh sb="35" eb="36">
      <t>ヨウ</t>
    </rPh>
    <phoneticPr fontId="55"/>
  </si>
  <si>
    <t>セットした仕込みドラムサイフォンカプラ部に原料仕込みPQP-301サクション</t>
    <rPh sb="5" eb="7">
      <t>シコ</t>
    </rPh>
    <rPh sb="19" eb="20">
      <t>ブ</t>
    </rPh>
    <rPh sb="21" eb="23">
      <t>ゲンリョウ</t>
    </rPh>
    <rPh sb="23" eb="25">
      <t>シコ</t>
    </rPh>
    <phoneticPr fontId="55"/>
  </si>
  <si>
    <t>フレキホースカプラをセット、均圧用カプラには均圧フレキホースカプラをセット。</t>
    <rPh sb="14" eb="16">
      <t>キンアツ</t>
    </rPh>
    <rPh sb="16" eb="17">
      <t>ヨウ</t>
    </rPh>
    <rPh sb="22" eb="24">
      <t>キンアツ</t>
    </rPh>
    <phoneticPr fontId="55"/>
  </si>
  <si>
    <t>仕込みバルブ(○390)及び、QP-301サクションバルブ(○308)デリベリバルブ(〇307)を開。</t>
    <rPh sb="0" eb="2">
      <t>シコ</t>
    </rPh>
    <rPh sb="12" eb="13">
      <t>オヨ</t>
    </rPh>
    <rPh sb="49" eb="50">
      <t>カイ</t>
    </rPh>
    <phoneticPr fontId="55"/>
  </si>
  <si>
    <t>QK-301上部バルブ(○390)を開。</t>
    <rPh sb="18" eb="19">
      <t>カイ</t>
    </rPh>
    <phoneticPr fontId="55"/>
  </si>
  <si>
    <t>QK-301均圧バルブ(○396)を開。</t>
    <rPh sb="6" eb="8">
      <t>キンアツ</t>
    </rPh>
    <rPh sb="18" eb="19">
      <t>カイ</t>
    </rPh>
    <phoneticPr fontId="55"/>
  </si>
  <si>
    <t>エアーバルブ開、QP-301を運転してアセトンを160kg仕込む。</t>
    <rPh sb="6" eb="7">
      <t>カイ</t>
    </rPh>
    <rPh sb="15" eb="17">
      <t>ウンテン</t>
    </rPh>
    <phoneticPr fontId="55"/>
  </si>
  <si>
    <t>18-4～5</t>
  </si>
  <si>
    <t>仕込み完了したらエアーバルブ閉、QP-301を停止。</t>
    <rPh sb="0" eb="2">
      <t>シコ</t>
    </rPh>
    <rPh sb="3" eb="5">
      <t>カンリョウ</t>
    </rPh>
    <rPh sb="14" eb="15">
      <t>ヘイ</t>
    </rPh>
    <rPh sb="23" eb="25">
      <t>テイシ</t>
    </rPh>
    <phoneticPr fontId="55"/>
  </si>
  <si>
    <t>洗浄液仕込み量</t>
    <rPh sb="0" eb="2">
      <t>センジョウ</t>
    </rPh>
    <rPh sb="2" eb="3">
      <t>エキ</t>
    </rPh>
    <rPh sb="3" eb="5">
      <t>シコ</t>
    </rPh>
    <rPh sb="6" eb="7">
      <t>リョウ</t>
    </rPh>
    <phoneticPr fontId="55"/>
  </si>
  <si>
    <t>仕込みバルブ(○390)及び、QP-301サクションバルブ(○308)、デリべりバルブ(〇307)を閉。</t>
    <rPh sb="50" eb="51">
      <t>ヘイ</t>
    </rPh>
    <phoneticPr fontId="7"/>
  </si>
  <si>
    <t>（原料ドラム)</t>
    <rPh sb="1" eb="3">
      <t>ゲンリョウ</t>
    </rPh>
    <phoneticPr fontId="55"/>
  </si>
  <si>
    <t>QK-301均圧バルブ(○396)を閉。</t>
    <rPh sb="6" eb="8">
      <t>キンアツ</t>
    </rPh>
    <rPh sb="18" eb="19">
      <t>ヘイ</t>
    </rPh>
    <phoneticPr fontId="55"/>
  </si>
  <si>
    <t>静電気対策のため、仕込み流量は6L/min以下で行う。</t>
    <rPh sb="0" eb="3">
      <t>セイデンキ</t>
    </rPh>
    <rPh sb="3" eb="5">
      <t>タイサク</t>
    </rPh>
    <rPh sb="9" eb="11">
      <t>シコ</t>
    </rPh>
    <rPh sb="12" eb="14">
      <t>リュウリョウ</t>
    </rPh>
    <rPh sb="21" eb="23">
      <t>イカ</t>
    </rPh>
    <rPh sb="24" eb="25">
      <t>オコナ</t>
    </rPh>
    <phoneticPr fontId="55"/>
  </si>
  <si>
    <t>アセトンドラムの仕込み専用カプラー付フレキを取り外す。</t>
    <rPh sb="22" eb="23">
      <t>ト</t>
    </rPh>
    <rPh sb="24" eb="25">
      <t>ハズ</t>
    </rPh>
    <phoneticPr fontId="55"/>
  </si>
  <si>
    <t>アセトンドラムの均圧専用カプラー付フレキを取り外す。</t>
    <rPh sb="8" eb="10">
      <t>キンアツ</t>
    </rPh>
    <phoneticPr fontId="55"/>
  </si>
  <si>
    <t>QN-204コンデンサー冷却水入バルブ(○415)出バルブ(○416)を開。</t>
    <rPh sb="12" eb="14">
      <t>レイキャク</t>
    </rPh>
    <rPh sb="14" eb="15">
      <t>スイ</t>
    </rPh>
    <rPh sb="15" eb="16">
      <t>イ</t>
    </rPh>
    <rPh sb="36" eb="37">
      <t>カイ</t>
    </rPh>
    <phoneticPr fontId="55"/>
  </si>
  <si>
    <t>QT-301ジャケットのチラー水入バルブ(○411)出バルブ(○410)を開。</t>
  </si>
  <si>
    <t>QK-301の撹拌を起動。</t>
    <rPh sb="7" eb="9">
      <t>カクハン</t>
    </rPh>
    <rPh sb="10" eb="12">
      <t>キドウ</t>
    </rPh>
    <phoneticPr fontId="55"/>
  </si>
  <si>
    <t>QK-301撹拌を80rpmに設定。</t>
    <rPh sb="6" eb="8">
      <t>カクハン</t>
    </rPh>
    <rPh sb="15" eb="17">
      <t>セッテイ</t>
    </rPh>
    <phoneticPr fontId="55"/>
  </si>
  <si>
    <t>工室内タッチパネルにて設定。</t>
    <rPh sb="0" eb="2">
      <t>コウシツ</t>
    </rPh>
    <rPh sb="2" eb="3">
      <t>ナイ</t>
    </rPh>
    <rPh sb="11" eb="13">
      <t>セッテイ</t>
    </rPh>
    <phoneticPr fontId="55"/>
  </si>
  <si>
    <t>QK-301ジャケットの温水入バルブ(○311)出バルブ(○310)を開。</t>
    <rPh sb="12" eb="14">
      <t>オンスイ</t>
    </rPh>
    <phoneticPr fontId="55"/>
  </si>
  <si>
    <t>QP-203温水循環Pを80℃に設定。</t>
    <rPh sb="8" eb="10">
      <t>ジュンカン</t>
    </rPh>
    <rPh sb="16" eb="18">
      <t>セッテイ</t>
    </rPh>
    <phoneticPr fontId="55"/>
  </si>
  <si>
    <t>QP-203温水循環Pを起動。</t>
    <rPh sb="12" eb="14">
      <t>キドウ</t>
    </rPh>
    <phoneticPr fontId="55"/>
  </si>
  <si>
    <t>QT-301へ留去されてくる事を確認。</t>
    <rPh sb="7" eb="8">
      <t>リュウ</t>
    </rPh>
    <rPh sb="8" eb="9">
      <t>キョ</t>
    </rPh>
    <rPh sb="14" eb="15">
      <t>コト</t>
    </rPh>
    <rPh sb="16" eb="18">
      <t>カクニン</t>
    </rPh>
    <phoneticPr fontId="55"/>
  </si>
  <si>
    <t>18-6～7</t>
  </si>
  <si>
    <t>QT-301へ留去されてくるアセトンが80kg程度を確認したら、QP-203温水循環Pを25℃に設定。</t>
    <rPh sb="7" eb="8">
      <t>リュウ</t>
    </rPh>
    <rPh sb="8" eb="9">
      <t>キョ</t>
    </rPh>
    <rPh sb="23" eb="25">
      <t>テイド</t>
    </rPh>
    <rPh sb="26" eb="28">
      <t>カクニン</t>
    </rPh>
    <rPh sb="40" eb="42">
      <t>ジュンカン</t>
    </rPh>
    <rPh sb="48" eb="50">
      <t>セッテイ</t>
    </rPh>
    <phoneticPr fontId="55"/>
  </si>
  <si>
    <t>QT-301への留去無しを確認。</t>
    <rPh sb="10" eb="11">
      <t>ナ</t>
    </rPh>
    <rPh sb="13" eb="15">
      <t>カクニン</t>
    </rPh>
    <phoneticPr fontId="55"/>
  </si>
  <si>
    <t>空ドラムを計量器に載せる。</t>
    <rPh sb="5" eb="8">
      <t>ケイリョウキ</t>
    </rPh>
    <rPh sb="9" eb="10">
      <t>ノ</t>
    </rPh>
    <phoneticPr fontId="55"/>
  </si>
  <si>
    <t>耐薬品ゴム手袋、耐有機溶剤防毒マスク着用（操作29～34,40～52)</t>
    <rPh sb="18" eb="20">
      <t>チャクヨウ</t>
    </rPh>
    <rPh sb="21" eb="23">
      <t>ソウサ</t>
    </rPh>
    <phoneticPr fontId="56"/>
  </si>
  <si>
    <t>局所排気での吸引（操作29～34,40～52)</t>
    <rPh sb="0" eb="2">
      <t>キョクショ</t>
    </rPh>
    <rPh sb="2" eb="4">
      <t>ハイキ</t>
    </rPh>
    <rPh sb="6" eb="8">
      <t>キュウイン</t>
    </rPh>
    <phoneticPr fontId="56"/>
  </si>
  <si>
    <t>空ドラムに抜出し・均圧用カプラーを接続。</t>
    <rPh sb="5" eb="7">
      <t>ヌキダシ</t>
    </rPh>
    <rPh sb="9" eb="11">
      <t>キンアツ</t>
    </rPh>
    <rPh sb="11" eb="12">
      <t>ヨウ</t>
    </rPh>
    <rPh sb="17" eb="19">
      <t>セツゾク</t>
    </rPh>
    <phoneticPr fontId="55"/>
  </si>
  <si>
    <t>18-8</t>
  </si>
  <si>
    <t>空ドラムへの抜出は160㎏まで</t>
    <rPh sb="0" eb="1">
      <t>カラ</t>
    </rPh>
    <rPh sb="6" eb="8">
      <t>ヌキダシ</t>
    </rPh>
    <phoneticPr fontId="56"/>
  </si>
  <si>
    <t>QT-301釜底フレキのカプラーを抜出し缶に接続。</t>
    <rPh sb="7" eb="8">
      <t>ソコ</t>
    </rPh>
    <rPh sb="17" eb="19">
      <t>ヌキダシ</t>
    </rPh>
    <rPh sb="20" eb="21">
      <t>カン</t>
    </rPh>
    <rPh sb="22" eb="24">
      <t>セツゾク</t>
    </rPh>
    <phoneticPr fontId="55"/>
  </si>
  <si>
    <t>充填するドラム等は事前に窒素置換。(労働災害RA評価 24参照）</t>
    <rPh sb="0" eb="2">
      <t>ジュウテン</t>
    </rPh>
    <rPh sb="7" eb="8">
      <t>ナド</t>
    </rPh>
    <rPh sb="9" eb="11">
      <t>ジゼン</t>
    </rPh>
    <rPh sb="12" eb="14">
      <t>チッソ</t>
    </rPh>
    <rPh sb="14" eb="16">
      <t>チカン</t>
    </rPh>
    <rPh sb="18" eb="20">
      <t>ロウドウ</t>
    </rPh>
    <rPh sb="20" eb="22">
      <t>サイガイ</t>
    </rPh>
    <rPh sb="24" eb="26">
      <t>ヒョウカ</t>
    </rPh>
    <rPh sb="29" eb="31">
      <t>サンショウ</t>
    </rPh>
    <phoneticPr fontId="55"/>
  </si>
  <si>
    <t>QT-301均圧用フレキのカプラーを空ドラムに接続。</t>
    <rPh sb="6" eb="8">
      <t>キンアツ</t>
    </rPh>
    <rPh sb="8" eb="9">
      <t>ヨウ</t>
    </rPh>
    <phoneticPr fontId="55"/>
  </si>
  <si>
    <t>窒素導入口に局所排気ラインを設置すること。</t>
    <rPh sb="0" eb="2">
      <t>チッソ</t>
    </rPh>
    <rPh sb="2" eb="4">
      <t>ドウニュウ</t>
    </rPh>
    <rPh sb="4" eb="5">
      <t>グチ</t>
    </rPh>
    <rPh sb="6" eb="8">
      <t>キョクショ</t>
    </rPh>
    <rPh sb="8" eb="10">
      <t>ハイキ</t>
    </rPh>
    <rPh sb="14" eb="16">
      <t>セッチ</t>
    </rPh>
    <phoneticPr fontId="56"/>
  </si>
  <si>
    <t>QT-301均圧バルブ(○490)を開。</t>
    <rPh sb="6" eb="8">
      <t>キンアツ</t>
    </rPh>
    <rPh sb="18" eb="19">
      <t>カイ</t>
    </rPh>
    <phoneticPr fontId="55"/>
  </si>
  <si>
    <t>(1Fの窒素流量計ラインとエアー抜きラインを使用。)</t>
    <rPh sb="4" eb="6">
      <t>チッソ</t>
    </rPh>
    <rPh sb="6" eb="9">
      <t>リュウリョウケイ</t>
    </rPh>
    <rPh sb="16" eb="17">
      <t>ヌ</t>
    </rPh>
    <rPh sb="22" eb="24">
      <t>シヨウ</t>
    </rPh>
    <phoneticPr fontId="55"/>
  </si>
  <si>
    <t>QT-301釜底バルブ(○400)を開にして留分を抜き出す。</t>
    <rPh sb="7" eb="8">
      <t>ソコ</t>
    </rPh>
    <rPh sb="25" eb="26">
      <t>ヌ</t>
    </rPh>
    <rPh sb="27" eb="28">
      <t>ダ</t>
    </rPh>
    <phoneticPr fontId="55"/>
  </si>
  <si>
    <t>18-9～10</t>
  </si>
  <si>
    <t>(条件)200Lドラム窒素置換量：窒素置換量3m^3/Hrで5分程度</t>
    <rPh sb="1" eb="3">
      <t>ジョウケン</t>
    </rPh>
    <rPh sb="11" eb="13">
      <t>チッソ</t>
    </rPh>
    <rPh sb="13" eb="15">
      <t>チカン</t>
    </rPh>
    <rPh sb="15" eb="16">
      <t>リョウ</t>
    </rPh>
    <rPh sb="31" eb="32">
      <t>フン</t>
    </rPh>
    <rPh sb="32" eb="34">
      <t>テイド</t>
    </rPh>
    <phoneticPr fontId="55"/>
  </si>
  <si>
    <t>留分抜き出しが完了したら、QT-201釜底バルブ(○400)を閉。</t>
    <rPh sb="7" eb="9">
      <t>カンリョウ</t>
    </rPh>
    <rPh sb="20" eb="21">
      <t>ソコ</t>
    </rPh>
    <rPh sb="31" eb="32">
      <t>ヘイ</t>
    </rPh>
    <phoneticPr fontId="55"/>
  </si>
  <si>
    <t>　　　酸素濃度測定器使用：酸素濃度2%以下を確認。</t>
    <rPh sb="3" eb="5">
      <t>サンソ</t>
    </rPh>
    <rPh sb="5" eb="7">
      <t>ノウド</t>
    </rPh>
    <rPh sb="7" eb="9">
      <t>ソクテイ</t>
    </rPh>
    <rPh sb="9" eb="10">
      <t>キ</t>
    </rPh>
    <rPh sb="10" eb="12">
      <t>シヨウ</t>
    </rPh>
    <rPh sb="13" eb="15">
      <t>サンソ</t>
    </rPh>
    <rPh sb="15" eb="17">
      <t>ノウド</t>
    </rPh>
    <rPh sb="19" eb="21">
      <t>イカ</t>
    </rPh>
    <rPh sb="22" eb="24">
      <t>カクニン</t>
    </rPh>
    <phoneticPr fontId="55"/>
  </si>
  <si>
    <t>QT-301均圧用バルブ(○490)を閉。</t>
    <rPh sb="6" eb="8">
      <t>キンアツ</t>
    </rPh>
    <rPh sb="8" eb="9">
      <t>ヨウ</t>
    </rPh>
    <rPh sb="19" eb="20">
      <t>ヘイ</t>
    </rPh>
    <phoneticPr fontId="55"/>
  </si>
  <si>
    <t>QT-301釜底フレキと均圧用フレキのカプラーをアセトンドラムから取り外す。</t>
    <rPh sb="7" eb="8">
      <t>ソコ</t>
    </rPh>
    <rPh sb="12" eb="14">
      <t>キンアツ</t>
    </rPh>
    <rPh sb="14" eb="15">
      <t>ヨウ</t>
    </rPh>
    <rPh sb="33" eb="34">
      <t>ト</t>
    </rPh>
    <rPh sb="35" eb="36">
      <t>ハズ</t>
    </rPh>
    <phoneticPr fontId="55"/>
  </si>
  <si>
    <t>計量器をQK-301下に移動。</t>
    <rPh sb="0" eb="3">
      <t>ケイリョウキ</t>
    </rPh>
    <rPh sb="10" eb="11">
      <t>シタ</t>
    </rPh>
    <rPh sb="12" eb="14">
      <t>イドウ</t>
    </rPh>
    <phoneticPr fontId="55"/>
  </si>
  <si>
    <t>40.</t>
  </si>
  <si>
    <t>QK-301釜底フレキのカプラーを濾過機のサクションカプラへ接続し、デリベリフレキカプラを80kg程度入ったアセトンドラムに接続。</t>
    <rPh sb="7" eb="8">
      <t>ソコ</t>
    </rPh>
    <rPh sb="17" eb="20">
      <t>ロカキ</t>
    </rPh>
    <rPh sb="30" eb="32">
      <t>セツゾク</t>
    </rPh>
    <rPh sb="49" eb="51">
      <t>テイド</t>
    </rPh>
    <rPh sb="51" eb="52">
      <t>ハイ</t>
    </rPh>
    <rPh sb="62" eb="64">
      <t>セツゾク</t>
    </rPh>
    <phoneticPr fontId="55"/>
  </si>
  <si>
    <t>18-11</t>
  </si>
  <si>
    <t>41.</t>
  </si>
  <si>
    <t>QK-301均圧用フレキのカプラーを接続。</t>
    <rPh sb="6" eb="8">
      <t>キンアツ</t>
    </rPh>
    <rPh sb="8" eb="9">
      <t>ヨウ</t>
    </rPh>
    <phoneticPr fontId="55"/>
  </si>
  <si>
    <t>TI-QK301</t>
    <phoneticPr fontId="7"/>
  </si>
  <si>
    <t>42.</t>
  </si>
  <si>
    <t>QK-301内温が30℃以下を確認。</t>
    <rPh sb="6" eb="8">
      <t>ナイオン</t>
    </rPh>
    <rPh sb="12" eb="14">
      <t>イカ</t>
    </rPh>
    <rPh sb="15" eb="17">
      <t>カクニン</t>
    </rPh>
    <phoneticPr fontId="55"/>
  </si>
  <si>
    <t>43.</t>
  </si>
  <si>
    <t>44.</t>
  </si>
  <si>
    <t>QK-301撹拌を停止。</t>
  </si>
  <si>
    <t>45.</t>
  </si>
  <si>
    <t>46.</t>
  </si>
  <si>
    <t>QK-301釜底バルブ(○301)を開にして留分を抜き出す。</t>
    <rPh sb="7" eb="8">
      <t>ソコ</t>
    </rPh>
    <rPh sb="25" eb="26">
      <t>ヌ</t>
    </rPh>
    <rPh sb="27" eb="28">
      <t>ダ</t>
    </rPh>
    <phoneticPr fontId="55"/>
  </si>
  <si>
    <t>18-12～13</t>
  </si>
  <si>
    <t>47.</t>
  </si>
  <si>
    <t>留分抜き出しが完了したら、QK-301釜底バルブ(○301)を閉。</t>
  </si>
  <si>
    <t>48.</t>
  </si>
  <si>
    <t>49.</t>
  </si>
  <si>
    <t>QT-301ジャケットのチラー水入バルブ(○411)出バルブ(○410)を閉。</t>
    <rPh sb="37" eb="38">
      <t>ヘイ</t>
    </rPh>
    <phoneticPr fontId="55"/>
  </si>
  <si>
    <t>50.</t>
  </si>
  <si>
    <t>アセトンドラムの抜出し専用カプラー付フレキを取り外す。</t>
    <rPh sb="8" eb="10">
      <t>ヌキダシ</t>
    </rPh>
    <rPh sb="22" eb="23">
      <t>ト</t>
    </rPh>
    <rPh sb="24" eb="25">
      <t>ハズ</t>
    </rPh>
    <phoneticPr fontId="55"/>
  </si>
  <si>
    <t>51.</t>
  </si>
  <si>
    <t>52.</t>
  </si>
  <si>
    <t>QK-301釜上窒素バルブ(○366,367)を閉。</t>
    <rPh sb="6" eb="7">
      <t>カマ</t>
    </rPh>
    <rPh sb="7" eb="8">
      <t>ジョウ</t>
    </rPh>
    <rPh sb="8" eb="10">
      <t>チッソ</t>
    </rPh>
    <rPh sb="24" eb="25">
      <t>ヘイ</t>
    </rPh>
    <phoneticPr fontId="55"/>
  </si>
  <si>
    <t>QK-201釜上バルブ(○105,106,140)閉を確認。</t>
    <rPh sb="7" eb="8">
      <t>ウエ</t>
    </rPh>
    <rPh sb="25" eb="26">
      <t>ヘイ</t>
    </rPh>
    <rPh sb="27" eb="29">
      <t>カクニン</t>
    </rPh>
    <phoneticPr fontId="55"/>
  </si>
  <si>
    <t>QT-201釜上バルブ(○062,063)以外の閉を確認。</t>
    <rPh sb="7" eb="8">
      <t>ウエ</t>
    </rPh>
    <rPh sb="21" eb="23">
      <t>イガイ</t>
    </rPh>
    <phoneticPr fontId="55"/>
  </si>
  <si>
    <t>QK-201釜底バルブ(○100,102)の閉を確認。</t>
    <rPh sb="7" eb="8">
      <t>ソコ</t>
    </rPh>
    <rPh sb="22" eb="23">
      <t>ヘイ</t>
    </rPh>
    <rPh sb="24" eb="26">
      <t>カクニン</t>
    </rPh>
    <phoneticPr fontId="55"/>
  </si>
  <si>
    <t>QT-201釜底バルブ(○204)を閉。</t>
    <rPh sb="7" eb="8">
      <t>ソコ</t>
    </rPh>
    <phoneticPr fontId="55"/>
  </si>
  <si>
    <t>QK-301釜上バルブ(○300,304)以外の閉を確認。</t>
    <rPh sb="7" eb="8">
      <t>ウエ</t>
    </rPh>
    <rPh sb="21" eb="23">
      <t>イガイ</t>
    </rPh>
    <rPh sb="24" eb="25">
      <t>ヘイ</t>
    </rPh>
    <rPh sb="26" eb="28">
      <t>カクニン</t>
    </rPh>
    <phoneticPr fontId="55"/>
  </si>
  <si>
    <t>QT-301釜上バルブ(○402)を開、(○403)を開。</t>
    <rPh sb="7" eb="8">
      <t>ウエ</t>
    </rPh>
    <rPh sb="18" eb="19">
      <t>カイ</t>
    </rPh>
    <phoneticPr fontId="55"/>
  </si>
  <si>
    <t>QM-401フィードラインバルブ(○1300)を開</t>
  </si>
  <si>
    <t>QT-202、QN-202、QN-203ブライン入バルブ(○833,835,836)を開。</t>
    <rPh sb="24" eb="25">
      <t>イ</t>
    </rPh>
    <phoneticPr fontId="55"/>
  </si>
  <si>
    <t>ブラインの開度は約2回転</t>
    <rPh sb="5" eb="7">
      <t>カイド</t>
    </rPh>
    <rPh sb="8" eb="9">
      <t>ヤク</t>
    </rPh>
    <rPh sb="10" eb="12">
      <t>カイテン</t>
    </rPh>
    <phoneticPr fontId="55"/>
  </si>
  <si>
    <t>QP-204真空Pの冷却水入バルブ(○631,632,633,634,635,636)を開、流量300L/Hr以上を確認。</t>
    <rPh sb="10" eb="13">
      <t>レイキャクスイ</t>
    </rPh>
    <rPh sb="13" eb="14">
      <t>イ</t>
    </rPh>
    <rPh sb="44" eb="45">
      <t>カイ</t>
    </rPh>
    <rPh sb="46" eb="48">
      <t>リュウリョウ</t>
    </rPh>
    <rPh sb="55" eb="57">
      <t>イジョウ</t>
    </rPh>
    <rPh sb="58" eb="60">
      <t>カクニン</t>
    </rPh>
    <phoneticPr fontId="55"/>
  </si>
  <si>
    <t>ベント切り替え弁を閉。</t>
    <rPh sb="3" eb="4">
      <t>キ</t>
    </rPh>
    <rPh sb="5" eb="6">
      <t>カ</t>
    </rPh>
    <rPh sb="7" eb="8">
      <t>ベン</t>
    </rPh>
    <rPh sb="9" eb="10">
      <t>ヘイ</t>
    </rPh>
    <phoneticPr fontId="55"/>
  </si>
  <si>
    <t>QT-201釜上バルブ(○205)及び、真空バルブ(○068)を開。</t>
    <rPh sb="17" eb="18">
      <t>オヨ</t>
    </rPh>
    <rPh sb="20" eb="22">
      <t>シンクウ</t>
    </rPh>
    <rPh sb="32" eb="33">
      <t>カイ</t>
    </rPh>
    <phoneticPr fontId="55"/>
  </si>
  <si>
    <t>PI-QK201・PI-QK301</t>
    <phoneticPr fontId="7"/>
  </si>
  <si>
    <t>各槽内が減圧になっている事を確認。</t>
    <rPh sb="0" eb="1">
      <t>カク</t>
    </rPh>
    <rPh sb="1" eb="2">
      <t>ソウ</t>
    </rPh>
    <rPh sb="2" eb="3">
      <t>ナイ</t>
    </rPh>
    <rPh sb="4" eb="6">
      <t>ゲンアツ</t>
    </rPh>
    <rPh sb="12" eb="13">
      <t>コト</t>
    </rPh>
    <rPh sb="14" eb="16">
      <t>カクニン</t>
    </rPh>
    <phoneticPr fontId="55"/>
  </si>
  <si>
    <t>2.0Hr経過後､各槽内空を確認。</t>
    <rPh sb="9" eb="10">
      <t>カク</t>
    </rPh>
    <rPh sb="12" eb="13">
      <t>カラ</t>
    </rPh>
    <phoneticPr fontId="55"/>
  </si>
  <si>
    <t>QT-201釜上バルブ(○205)及び、真空バルブ(○068)を閉。</t>
    <rPh sb="17" eb="18">
      <t>オヨ</t>
    </rPh>
    <rPh sb="20" eb="22">
      <t>シンクウ</t>
    </rPh>
    <rPh sb="32" eb="33">
      <t>ヘイ</t>
    </rPh>
    <phoneticPr fontId="55"/>
  </si>
  <si>
    <t>真空バルブ(○660)を閉にしてQP-204真空Pを停止。</t>
    <rPh sb="26" eb="28">
      <t>テイシ</t>
    </rPh>
    <phoneticPr fontId="55"/>
  </si>
  <si>
    <t>ベント切り替え弁を開。</t>
    <rPh sb="3" eb="4">
      <t>キ</t>
    </rPh>
    <rPh sb="5" eb="6">
      <t>カ</t>
    </rPh>
    <rPh sb="7" eb="8">
      <t>ベン</t>
    </rPh>
    <rPh sb="9" eb="10">
      <t>カイ</t>
    </rPh>
    <phoneticPr fontId="55"/>
  </si>
  <si>
    <t>QK-201釜上窒素バルブ(○075,140)を開。</t>
    <rPh sb="7" eb="8">
      <t>ウエ</t>
    </rPh>
    <rPh sb="8" eb="10">
      <t>チッソ</t>
    </rPh>
    <rPh sb="24" eb="25">
      <t>カイ</t>
    </rPh>
    <phoneticPr fontId="55"/>
  </si>
  <si>
    <t>QK-201、QK-301釜上圧力ゲージで系内が常圧になっていることを確認。</t>
    <rPh sb="15" eb="17">
      <t>アツリョク</t>
    </rPh>
    <rPh sb="21" eb="23">
      <t>ケイナイ</t>
    </rPh>
    <rPh sb="24" eb="26">
      <t>ジョウアツ</t>
    </rPh>
    <rPh sb="35" eb="37">
      <t>カクニン</t>
    </rPh>
    <phoneticPr fontId="55"/>
  </si>
  <si>
    <t>QK-201釜上窒素バルブ(○075,140)を閉。</t>
    <rPh sb="7" eb="8">
      <t>ウエ</t>
    </rPh>
    <rPh sb="8" eb="10">
      <t>チッソ</t>
    </rPh>
    <rPh sb="24" eb="25">
      <t>ヘイ</t>
    </rPh>
    <phoneticPr fontId="55"/>
  </si>
  <si>
    <t>QT-201釜上バルブ(○261)を開。</t>
    <rPh sb="7" eb="8">
      <t>ウエ</t>
    </rPh>
    <phoneticPr fontId="55"/>
  </si>
  <si>
    <t>窒素置換が完了したら、QK-201釡上窒素バルブ(○072,073,074,140)を開、流量0.5m3/Hrに調整。（窒素パージ開始）</t>
    <rPh sb="5" eb="7">
      <t>カンリョウ</t>
    </rPh>
    <rPh sb="17" eb="18">
      <t>カマ</t>
    </rPh>
    <rPh sb="18" eb="19">
      <t>ウエ</t>
    </rPh>
    <rPh sb="19" eb="21">
      <t>チッソ</t>
    </rPh>
    <rPh sb="43" eb="44">
      <t>カイ</t>
    </rPh>
    <rPh sb="45" eb="47">
      <t>リュウリョウ</t>
    </rPh>
    <rPh sb="56" eb="58">
      <t>チョウセイ</t>
    </rPh>
    <rPh sb="60" eb="62">
      <t>チッソ</t>
    </rPh>
    <rPh sb="65" eb="67">
      <t>カイシ</t>
    </rPh>
    <phoneticPr fontId="55"/>
  </si>
  <si>
    <t>QT-301釜上バルブ(○403)を開。</t>
    <rPh sb="7" eb="8">
      <t>ウエ</t>
    </rPh>
    <phoneticPr fontId="55"/>
  </si>
  <si>
    <t>QK-301釡上窒素バルブ(○366,367)を開、流量0.5m3/Hrに調整。（窒素パージ開始）</t>
    <rPh sb="26" eb="28">
      <t>リュウリョウ</t>
    </rPh>
    <rPh sb="37" eb="39">
      <t>チョウセイ</t>
    </rPh>
    <phoneticPr fontId="7"/>
  </si>
  <si>
    <t>QK-301釜上バルブ(○300,304)を閉。</t>
    <rPh sb="7" eb="8">
      <t>ウエ</t>
    </rPh>
    <rPh sb="22" eb="23">
      <t>ヘイ</t>
    </rPh>
    <phoneticPr fontId="55"/>
  </si>
  <si>
    <t>QM-401フィードラインバルブ(○1300)を閉。</t>
    <rPh sb="24" eb="25">
      <t>ヘイ</t>
    </rPh>
    <phoneticPr fontId="56"/>
  </si>
  <si>
    <t>初留①</t>
    <rPh sb="0" eb="1">
      <t>ショ</t>
    </rPh>
    <rPh sb="1" eb="2">
      <t>リュウ</t>
    </rPh>
    <phoneticPr fontId="7"/>
  </si>
  <si>
    <t>TIC-QM401</t>
    <phoneticPr fontId="7"/>
  </si>
  <si>
    <t>バルブ(○953)を開にしてQP-308熱媒Pを起動。</t>
    <rPh sb="24" eb="26">
      <t>キドウ</t>
    </rPh>
    <phoneticPr fontId="2"/>
  </si>
  <si>
    <t>QN-401通液バルブ(○1300)開を確認。</t>
    <rPh sb="6" eb="7">
      <t>ツウ</t>
    </rPh>
    <rPh sb="7" eb="8">
      <t>エキ</t>
    </rPh>
    <rPh sb="18" eb="19">
      <t>カイ</t>
    </rPh>
    <rPh sb="20" eb="22">
      <t>カクニン</t>
    </rPh>
    <phoneticPr fontId="2"/>
  </si>
  <si>
    <t>QK-201釜底バルブ(○100,102)、QK-301釜底バルブ(○301)、QT-301釜底バルブ(〇400)を閉。</t>
    <rPh sb="46" eb="47">
      <t>カマ</t>
    </rPh>
    <rPh sb="47" eb="48">
      <t>ソコ</t>
    </rPh>
    <rPh sb="58" eb="59">
      <t>ヘイ</t>
    </rPh>
    <phoneticPr fontId="7"/>
  </si>
  <si>
    <t>ドラムポーターにて粗蒸留留分ドラムを計量器に載せる。</t>
    <rPh sb="9" eb="10">
      <t>ソ</t>
    </rPh>
    <rPh sb="10" eb="12">
      <t>ジョウリュウ</t>
    </rPh>
    <rPh sb="12" eb="14">
      <t>リュウブン</t>
    </rPh>
    <rPh sb="18" eb="21">
      <t>ケイリョウキ</t>
    </rPh>
    <rPh sb="22" eb="23">
      <t>ノ</t>
    </rPh>
    <phoneticPr fontId="2"/>
  </si>
  <si>
    <t>粗蒸留留分ドラムに仕込み専用カプラー付フレキを接続。</t>
    <rPh sb="0" eb="1">
      <t>ソ</t>
    </rPh>
    <rPh sb="1" eb="3">
      <t>ジョウリュウ</t>
    </rPh>
    <rPh sb="3" eb="5">
      <t>リュウブン</t>
    </rPh>
    <phoneticPr fontId="2"/>
  </si>
  <si>
    <t>10-1</t>
  </si>
  <si>
    <t>粗蒸留留分ドラムに均圧専用カプラー付フレキを接続。</t>
    <rPh sb="0" eb="1">
      <t>ソ</t>
    </rPh>
    <rPh sb="1" eb="3">
      <t>ジョウリュウ</t>
    </rPh>
    <rPh sb="3" eb="5">
      <t>リュウブン</t>
    </rPh>
    <rPh sb="9" eb="11">
      <t>キンアツ</t>
    </rPh>
    <phoneticPr fontId="2"/>
  </si>
  <si>
    <t>エアーバルブ開、QP-301を運転して粗蒸留留分を仕込む。</t>
    <rPh sb="15" eb="17">
      <t>ウンテン</t>
    </rPh>
    <rPh sb="25" eb="27">
      <t>シコ</t>
    </rPh>
    <phoneticPr fontId="2"/>
  </si>
  <si>
    <t xml:space="preserve">10-1,10-2 </t>
  </si>
  <si>
    <t>粗蒸留留分ドラムの仕込み専用カプラー付フレキを取り外す。</t>
    <rPh sb="23" eb="24">
      <t>ト</t>
    </rPh>
    <rPh sb="25" eb="26">
      <t>ハズ</t>
    </rPh>
    <phoneticPr fontId="2"/>
  </si>
  <si>
    <t>粗蒸留留分ドラムの均圧専用カプラー付フレキを取り外す。</t>
    <rPh sb="9" eb="11">
      <t>キンアツ</t>
    </rPh>
    <phoneticPr fontId="2"/>
  </si>
  <si>
    <t>QK-301及び、QT-301の減圧が0.3KPa以下を確認。(目標0.1)</t>
    <rPh sb="6" eb="7">
      <t>オヨ</t>
    </rPh>
    <rPh sb="16" eb="18">
      <t>ゲンアツ</t>
    </rPh>
    <rPh sb="25" eb="27">
      <t>イカ</t>
    </rPh>
    <rPh sb="28" eb="30">
      <t>カクニン</t>
    </rPh>
    <rPh sb="32" eb="34">
      <t>モクヒョウ</t>
    </rPh>
    <phoneticPr fontId="2"/>
  </si>
  <si>
    <t>10-3</t>
  </si>
  <si>
    <t>10-3～6</t>
  </si>
  <si>
    <t>10-5～6</t>
  </si>
  <si>
    <t>QK-301及び、QT-301への留去無しを確認。</t>
    <rPh sb="6" eb="7">
      <t>オヨ</t>
    </rPh>
    <rPh sb="17" eb="18">
      <t>リュウ</t>
    </rPh>
    <rPh sb="18" eb="19">
      <t>キョ</t>
    </rPh>
    <rPh sb="19" eb="20">
      <t>ナ</t>
    </rPh>
    <rPh sb="22" eb="24">
      <t>カクニン</t>
    </rPh>
    <phoneticPr fontId="2"/>
  </si>
  <si>
    <t>ヴァンパイアPにゴム栓を付けて、QK-301上部バルブが開放状態に</t>
    <rPh sb="10" eb="11">
      <t>セン</t>
    </rPh>
    <rPh sb="12" eb="13">
      <t>ツ</t>
    </rPh>
    <rPh sb="28" eb="30">
      <t>カイホウ</t>
    </rPh>
    <rPh sb="30" eb="32">
      <t>ジョウタイ</t>
    </rPh>
    <phoneticPr fontId="2"/>
  </si>
  <si>
    <t>ならない様にする。</t>
  </si>
  <si>
    <t>20L抜出し缶に抜出し・均圧用カプラーを接続。</t>
    <rPh sb="8" eb="10">
      <t>ヌキダシ</t>
    </rPh>
    <rPh sb="12" eb="14">
      <t>キンアツ</t>
    </rPh>
    <rPh sb="14" eb="15">
      <t>ヨウ</t>
    </rPh>
    <rPh sb="20" eb="22">
      <t>セツゾク</t>
    </rPh>
    <phoneticPr fontId="2"/>
  </si>
  <si>
    <t>10-10</t>
  </si>
  <si>
    <t>20L抜出し缶を計量器に載せる。</t>
    <rPh sb="8" eb="11">
      <t>ケイリョウキ</t>
    </rPh>
    <rPh sb="12" eb="13">
      <t>ノ</t>
    </rPh>
    <phoneticPr fontId="2"/>
  </si>
  <si>
    <t>10-12,10-13</t>
  </si>
  <si>
    <t>留分の重量を確認。（ドラム表示：初留①留分）</t>
    <rPh sb="0" eb="2">
      <t>リュウブン</t>
    </rPh>
    <rPh sb="19" eb="21">
      <t>リュウブン</t>
    </rPh>
    <phoneticPr fontId="2"/>
  </si>
  <si>
    <t>QK-301の初留①留分=初留は次Bの低沸カットで使用。</t>
    <rPh sb="7" eb="8">
      <t>ショ</t>
    </rPh>
    <rPh sb="8" eb="9">
      <t>リュウ</t>
    </rPh>
    <rPh sb="10" eb="12">
      <t>リュウブン</t>
    </rPh>
    <rPh sb="13" eb="14">
      <t>ショ</t>
    </rPh>
    <rPh sb="14" eb="15">
      <t>リュウ</t>
    </rPh>
    <rPh sb="16" eb="17">
      <t>ジ</t>
    </rPh>
    <rPh sb="19" eb="20">
      <t>テイ</t>
    </rPh>
    <rPh sb="20" eb="21">
      <t>フツ</t>
    </rPh>
    <rPh sb="25" eb="27">
      <t>シヨウ</t>
    </rPh>
    <phoneticPr fontId="2"/>
  </si>
  <si>
    <t>水分測定、GC、GPC分析を実施。</t>
    <rPh sb="0" eb="2">
      <t>スイブン</t>
    </rPh>
    <phoneticPr fontId="2"/>
  </si>
  <si>
    <t xml:space="preserve">水分測定  </t>
    <rPh sb="0" eb="2">
      <t>スイブン</t>
    </rPh>
    <rPh sb="2" eb="4">
      <t>ソクテイ</t>
    </rPh>
    <phoneticPr fontId="2"/>
  </si>
  <si>
    <t>（終点）水分800ppm以下</t>
    <rPh sb="1" eb="3">
      <t>シュウテン</t>
    </rPh>
    <rPh sb="4" eb="6">
      <t>スイブン</t>
    </rPh>
    <rPh sb="12" eb="14">
      <t>イカ</t>
    </rPh>
    <phoneticPr fontId="2"/>
  </si>
  <si>
    <t xml:space="preserve">GC測定  </t>
    <rPh sb="2" eb="4">
      <t>ソクテイ</t>
    </rPh>
    <phoneticPr fontId="2"/>
  </si>
  <si>
    <t>（終点）純度95.5%以上</t>
    <rPh sb="1" eb="3">
      <t>シュウテン</t>
    </rPh>
    <rPh sb="4" eb="6">
      <t>ジュンド</t>
    </rPh>
    <rPh sb="11" eb="13">
      <t>イジョウ</t>
    </rPh>
    <phoneticPr fontId="2"/>
  </si>
  <si>
    <t>（終点）シラノール①0.5%以下、シラノール②1%以下</t>
    <rPh sb="1" eb="3">
      <t>シュウテン</t>
    </rPh>
    <rPh sb="14" eb="16">
      <t>イカ</t>
    </rPh>
    <phoneticPr fontId="2"/>
  </si>
  <si>
    <t>（終点）β/γ比0.140以下</t>
    <rPh sb="1" eb="3">
      <t>シュウテン</t>
    </rPh>
    <phoneticPr fontId="2"/>
  </si>
  <si>
    <t xml:space="preserve">GPC測定  </t>
    <rPh sb="3" eb="5">
      <t>ソクテイ</t>
    </rPh>
    <phoneticPr fontId="2"/>
  </si>
  <si>
    <t>（終点）純度98%以上</t>
    <rPh sb="1" eb="3">
      <t>シュウテン</t>
    </rPh>
    <rPh sb="4" eb="6">
      <t>ジュンド</t>
    </rPh>
    <rPh sb="9" eb="11">
      <t>イジョウ</t>
    </rPh>
    <phoneticPr fontId="2"/>
  </si>
  <si>
    <t>QT-301釜上バルブ(○490)を開。</t>
    <rPh sb="7" eb="8">
      <t>ウエ</t>
    </rPh>
    <rPh sb="18" eb="19">
      <t>カイ</t>
    </rPh>
    <phoneticPr fontId="2"/>
  </si>
  <si>
    <t>耐薬品ゴム手袋、耐有機溶剤防毒マスク着用（操作1～8)</t>
    <rPh sb="18" eb="20">
      <t>チャクヨウ</t>
    </rPh>
    <rPh sb="21" eb="23">
      <t>ソウサ</t>
    </rPh>
    <phoneticPr fontId="2"/>
  </si>
  <si>
    <t>局所排気での吸引(操作1～8)</t>
    <rPh sb="0" eb="2">
      <t>キョクショ</t>
    </rPh>
    <rPh sb="2" eb="4">
      <t>ハイキ</t>
    </rPh>
    <rPh sb="6" eb="8">
      <t>キュウイン</t>
    </rPh>
    <rPh sb="9" eb="11">
      <t>ソウサ</t>
    </rPh>
    <phoneticPr fontId="2"/>
  </si>
  <si>
    <t>10-10,10-11</t>
  </si>
  <si>
    <t>ボトム抜き出しが完了したら、QT-301釜底バルブ(○400)を閉。</t>
    <rPh sb="3" eb="4">
      <t>ヌ</t>
    </rPh>
    <rPh sb="5" eb="6">
      <t>ダ</t>
    </rPh>
    <rPh sb="8" eb="10">
      <t>カンリョウ</t>
    </rPh>
    <rPh sb="21" eb="22">
      <t>ソコ</t>
    </rPh>
    <rPh sb="32" eb="33">
      <t>ヘイ</t>
    </rPh>
    <phoneticPr fontId="2"/>
  </si>
  <si>
    <t>ボトムの重量を確認。（ドラム表示：初留①ボトム）</t>
    <rPh sb="17" eb="18">
      <t>ショ</t>
    </rPh>
    <rPh sb="18" eb="19">
      <t>リュウ</t>
    </rPh>
    <phoneticPr fontId="2"/>
  </si>
  <si>
    <t>トラップ液抜出し</t>
    <rPh sb="4" eb="5">
      <t>エキ</t>
    </rPh>
    <rPh sb="5" eb="7">
      <t>ヌキダ</t>
    </rPh>
    <phoneticPr fontId="7"/>
  </si>
  <si>
    <t>初留②</t>
    <rPh sb="0" eb="1">
      <t>ショ</t>
    </rPh>
    <rPh sb="1" eb="2">
      <t>リュウ</t>
    </rPh>
    <phoneticPr fontId="7"/>
  </si>
  <si>
    <t>ドラムポーターにて初留①ボトムの入ったケミドラムを計量器に載せる。</t>
    <rPh sb="25" eb="28">
      <t>ケイリョウキ</t>
    </rPh>
    <rPh sb="29" eb="30">
      <t>ノ</t>
    </rPh>
    <phoneticPr fontId="2"/>
  </si>
  <si>
    <t>初留①ボトムの入ったドラムにアースクリップを取り付ける。</t>
    <rPh sb="22" eb="23">
      <t>ト</t>
    </rPh>
    <rPh sb="24" eb="25">
      <t>ツ</t>
    </rPh>
    <phoneticPr fontId="2"/>
  </si>
  <si>
    <t>初留①ボトムの入ったケミドラムに仕込み専用カプラー付フレキを接続。</t>
  </si>
  <si>
    <t>初留①ボトムの入ったケミドラムに均圧専用カプラー付フレキを接続。</t>
    <rPh sb="16" eb="18">
      <t>キンアツ</t>
    </rPh>
    <phoneticPr fontId="2"/>
  </si>
  <si>
    <t>10-2</t>
  </si>
  <si>
    <t>エアーバルブ開、QP-301を運転して初留①ボトムを仕込む。</t>
    <rPh sb="15" eb="17">
      <t>ウンテン</t>
    </rPh>
    <rPh sb="26" eb="28">
      <t>シコ</t>
    </rPh>
    <phoneticPr fontId="2"/>
  </si>
  <si>
    <t>10-1,10-2</t>
  </si>
  <si>
    <t>初留①ボトムの入ったケミドラムの仕込み専用カプラー付フレキを取り外す。</t>
    <rPh sb="30" eb="31">
      <t>ト</t>
    </rPh>
    <rPh sb="32" eb="33">
      <t>ハズ</t>
    </rPh>
    <phoneticPr fontId="2"/>
  </si>
  <si>
    <t>初留①ボトムの入ったケミドラムの均圧専用カプラー付フレキを取り外す。</t>
    <rPh sb="16" eb="18">
      <t>キンアツ</t>
    </rPh>
    <phoneticPr fontId="2"/>
  </si>
  <si>
    <t>終点の基準値を満たしたら本留①へ、そうでない場合は工程（初留①前準備～</t>
    <rPh sb="0" eb="2">
      <t>シュウテン</t>
    </rPh>
    <rPh sb="3" eb="6">
      <t>キジュンチ</t>
    </rPh>
    <rPh sb="7" eb="8">
      <t>ミ</t>
    </rPh>
    <rPh sb="12" eb="13">
      <t>ホン</t>
    </rPh>
    <rPh sb="13" eb="14">
      <t>リュウ</t>
    </rPh>
    <rPh sb="22" eb="24">
      <t>バアイ</t>
    </rPh>
    <rPh sb="25" eb="27">
      <t>コウテイ</t>
    </rPh>
    <rPh sb="28" eb="29">
      <t>ショ</t>
    </rPh>
    <rPh sb="29" eb="30">
      <t>リュウ</t>
    </rPh>
    <phoneticPr fontId="2"/>
  </si>
  <si>
    <t>本留①</t>
    <rPh sb="0" eb="1">
      <t>ホン</t>
    </rPh>
    <rPh sb="1" eb="2">
      <t>リュウ</t>
    </rPh>
    <phoneticPr fontId="7"/>
  </si>
  <si>
    <t>QM-401薄膜蒸留コンデンサーのチラー水入りバルブ(○1310)出バルブ(○1311)を開。</t>
    <rPh sb="20" eb="21">
      <t>スイ</t>
    </rPh>
    <rPh sb="21" eb="22">
      <t>イ</t>
    </rPh>
    <rPh sb="45" eb="46">
      <t>カイ</t>
    </rPh>
    <phoneticPr fontId="2"/>
  </si>
  <si>
    <t>耐薬品ゴム手袋、耐有機溶剤防毒マスク着用（操作3～13)</t>
    <rPh sb="18" eb="20">
      <t>チャクヨウ</t>
    </rPh>
    <rPh sb="21" eb="23">
      <t>ソウサ</t>
    </rPh>
    <phoneticPr fontId="2"/>
  </si>
  <si>
    <t>ドラムポーターにて初留ボトムドラムを計量器に載せる。</t>
    <rPh sb="9" eb="10">
      <t>ショ</t>
    </rPh>
    <rPh sb="10" eb="11">
      <t>リュウ</t>
    </rPh>
    <rPh sb="18" eb="21">
      <t>ケイリョウキ</t>
    </rPh>
    <rPh sb="22" eb="23">
      <t>ノ</t>
    </rPh>
    <phoneticPr fontId="2"/>
  </si>
  <si>
    <t>初留ボトムドラムに仕込み専用カプラー付フレキを接続。</t>
  </si>
  <si>
    <t>11-1</t>
  </si>
  <si>
    <t>初留ボトムドラムに均圧専用カプラー付フレキを接続。</t>
    <rPh sb="9" eb="11">
      <t>キンアツ</t>
    </rPh>
    <phoneticPr fontId="2"/>
  </si>
  <si>
    <t>11-2</t>
  </si>
  <si>
    <t>QK-201仕込みバルブ(○106,1100,1101,1102,1103)を開。</t>
    <rPh sb="6" eb="8">
      <t>シコ</t>
    </rPh>
    <phoneticPr fontId="2"/>
  </si>
  <si>
    <t>エアーバルブ開、QP-301を運転して初留ボトムを仕込む。</t>
    <rPh sb="15" eb="17">
      <t>ウンテン</t>
    </rPh>
    <rPh sb="25" eb="27">
      <t>シコ</t>
    </rPh>
    <phoneticPr fontId="2"/>
  </si>
  <si>
    <t xml:space="preserve">11-1,11-2 </t>
  </si>
  <si>
    <t>QK-201仕込みバルブ(○106,1100,1101,1102,1103)を閉。</t>
    <rPh sb="6" eb="8">
      <t>シコ</t>
    </rPh>
    <rPh sb="39" eb="40">
      <t>ヘイ</t>
    </rPh>
    <phoneticPr fontId="2"/>
  </si>
  <si>
    <t>初留ボトムドラムの仕込み専用カプラー付フレキを取り外す。</t>
    <rPh sb="23" eb="24">
      <t>ト</t>
    </rPh>
    <rPh sb="25" eb="26">
      <t>ハズ</t>
    </rPh>
    <phoneticPr fontId="2"/>
  </si>
  <si>
    <t>初留ボトムドラムの均圧専用カプラー付フレキを取り外す。</t>
    <rPh sb="9" eb="11">
      <t>キンアツ</t>
    </rPh>
    <phoneticPr fontId="2"/>
  </si>
  <si>
    <t>QK-301及び、QT-301の減圧が0.3KPa以下を確認。(目標0.1KPa)</t>
    <rPh sb="6" eb="7">
      <t>オヨ</t>
    </rPh>
    <rPh sb="16" eb="18">
      <t>ゲンアツ</t>
    </rPh>
    <rPh sb="25" eb="27">
      <t>イカ</t>
    </rPh>
    <rPh sb="28" eb="30">
      <t>カクニン</t>
    </rPh>
    <rPh sb="32" eb="34">
      <t>モクヒョウ</t>
    </rPh>
    <phoneticPr fontId="2"/>
  </si>
  <si>
    <t>11-3</t>
  </si>
  <si>
    <t>11-3～6</t>
  </si>
  <si>
    <t>11-5～6</t>
  </si>
  <si>
    <t>QK-301釜上窒素バルブ(○366,367)を開（窒素パージ開始）</t>
    <rPh sb="7" eb="8">
      <t>ウエ</t>
    </rPh>
    <rPh sb="8" eb="10">
      <t>チッソ</t>
    </rPh>
    <phoneticPr fontId="2"/>
  </si>
  <si>
    <t>水分1000ppm以下</t>
    <rPh sb="0" eb="2">
      <t>スイブン</t>
    </rPh>
    <rPh sb="9" eb="11">
      <t>イカ</t>
    </rPh>
    <phoneticPr fontId="2"/>
  </si>
  <si>
    <t>回収率　90％以上(終点)</t>
    <rPh sb="0" eb="2">
      <t>カイシュウ</t>
    </rPh>
    <rPh sb="2" eb="3">
      <t>リツ</t>
    </rPh>
    <rPh sb="7" eb="9">
      <t>イジョウ</t>
    </rPh>
    <rPh sb="10" eb="12">
      <t>シュウテン</t>
    </rPh>
    <phoneticPr fontId="2"/>
  </si>
  <si>
    <t>水分値が外れている場合は</t>
    <rPh sb="0" eb="2">
      <t>スイブン</t>
    </rPh>
    <rPh sb="2" eb="3">
      <t>アタイ</t>
    </rPh>
    <rPh sb="4" eb="5">
      <t>ハズ</t>
    </rPh>
    <rPh sb="9" eb="11">
      <t>バアイ</t>
    </rPh>
    <phoneticPr fontId="2"/>
  </si>
  <si>
    <t>次ロットの低沸カット工程へ混合する。(上司の指示を仰ぐ)</t>
    <rPh sb="0" eb="1">
      <t>ツギ</t>
    </rPh>
    <rPh sb="5" eb="6">
      <t>テイ</t>
    </rPh>
    <rPh sb="6" eb="7">
      <t>フツ</t>
    </rPh>
    <rPh sb="10" eb="12">
      <t>コウテイ</t>
    </rPh>
    <rPh sb="13" eb="15">
      <t>コンゴウ</t>
    </rPh>
    <rPh sb="19" eb="21">
      <t>ジョウシ</t>
    </rPh>
    <rPh sb="22" eb="24">
      <t>シジ</t>
    </rPh>
    <rPh sb="25" eb="26">
      <t>アオ</t>
    </rPh>
    <phoneticPr fontId="2"/>
  </si>
  <si>
    <t>11-9</t>
  </si>
  <si>
    <t>11-12,11-13</t>
  </si>
  <si>
    <t>留分の重量を確認。（ドラム表示：本留①留分）</t>
    <rPh sb="0" eb="2">
      <t>リュウブン</t>
    </rPh>
    <rPh sb="16" eb="17">
      <t>ホン</t>
    </rPh>
    <rPh sb="19" eb="21">
      <t>リュウブン</t>
    </rPh>
    <phoneticPr fontId="2"/>
  </si>
  <si>
    <t>QT-301釜底フレキのカプラーをケミドラムに接続。</t>
    <rPh sb="7" eb="8">
      <t>ソコ</t>
    </rPh>
    <rPh sb="23" eb="25">
      <t>セツゾク</t>
    </rPh>
    <phoneticPr fontId="2"/>
  </si>
  <si>
    <t>QT-301均圧フレキのカプラーをケミドラムに接続。</t>
  </si>
  <si>
    <t>11-10,11-11</t>
  </si>
  <si>
    <t>ボトムの重量を確認。（ドラム表示：本留①ボトム）</t>
    <rPh sb="17" eb="18">
      <t>ホン</t>
    </rPh>
    <rPh sb="18" eb="19">
      <t>リュウ</t>
    </rPh>
    <phoneticPr fontId="2"/>
  </si>
  <si>
    <t>本留②</t>
    <rPh sb="0" eb="1">
      <t>ホン</t>
    </rPh>
    <rPh sb="1" eb="2">
      <t>リュウ</t>
    </rPh>
    <phoneticPr fontId="7"/>
  </si>
  <si>
    <t>ドラムポーターにて本留①留分の入ったケミドラムを計量器に載せる。</t>
    <rPh sb="24" eb="27">
      <t>ケイリョウキ</t>
    </rPh>
    <rPh sb="28" eb="29">
      <t>ノ</t>
    </rPh>
    <phoneticPr fontId="2"/>
  </si>
  <si>
    <t>本留①留分の入ったドラムにアースクリップを取り付ける。</t>
    <rPh sb="21" eb="22">
      <t>ト</t>
    </rPh>
    <rPh sb="23" eb="24">
      <t>ツ</t>
    </rPh>
    <phoneticPr fontId="2"/>
  </si>
  <si>
    <t>本留①留分の入ったケミドラムに仕込み専用カプラー付フレキを接続。</t>
    <rPh sb="0" eb="1">
      <t>ホン</t>
    </rPh>
    <rPh sb="3" eb="4">
      <t>リュウ</t>
    </rPh>
    <rPh sb="4" eb="5">
      <t>ブン</t>
    </rPh>
    <phoneticPr fontId="2"/>
  </si>
  <si>
    <t>本留①留分の入ったケミドラムに均圧専用カプラー付フレキを接続。</t>
    <rPh sb="15" eb="17">
      <t>キンアツ</t>
    </rPh>
    <phoneticPr fontId="2"/>
  </si>
  <si>
    <t>QK-201仕込みバルブ(○106,1100,1101,1102,1103)を開。</t>
    <rPh sb="6" eb="8">
      <t>シコ</t>
    </rPh>
    <rPh sb="39" eb="40">
      <t>カイ</t>
    </rPh>
    <phoneticPr fontId="2"/>
  </si>
  <si>
    <t>エアーバルブ開、QP-301を運転して本留①留分を仕込む。</t>
    <rPh sb="15" eb="17">
      <t>ウンテン</t>
    </rPh>
    <rPh sb="25" eb="27">
      <t>シコ</t>
    </rPh>
    <phoneticPr fontId="2"/>
  </si>
  <si>
    <t>本留①留分の入ったケミドラムの仕込み専用カプラー付フレキを取り外す。</t>
    <rPh sb="29" eb="30">
      <t>ト</t>
    </rPh>
    <rPh sb="31" eb="32">
      <t>ハズ</t>
    </rPh>
    <phoneticPr fontId="2"/>
  </si>
  <si>
    <t>本留①留分の入ったケミドラムの均圧専用カプラー付フレキを取り外す。</t>
    <rPh sb="15" eb="17">
      <t>キンアツ</t>
    </rPh>
    <phoneticPr fontId="2"/>
  </si>
  <si>
    <t>終点の基準値を満たしたら混合へ、本留②以降も工程（本留①前準備～トラップ液抜き出しまで)を繰り返す。</t>
    <rPh sb="0" eb="2">
      <t>シュウテン</t>
    </rPh>
    <rPh sb="3" eb="6">
      <t>キジュンチ</t>
    </rPh>
    <rPh sb="7" eb="8">
      <t>ミ</t>
    </rPh>
    <rPh sb="12" eb="14">
      <t>コンゴウ</t>
    </rPh>
    <rPh sb="16" eb="17">
      <t>ホン</t>
    </rPh>
    <rPh sb="17" eb="18">
      <t>リュウ</t>
    </rPh>
    <rPh sb="19" eb="21">
      <t>イコウ</t>
    </rPh>
    <rPh sb="22" eb="24">
      <t>コウテイ</t>
    </rPh>
    <rPh sb="25" eb="26">
      <t>ホン</t>
    </rPh>
    <rPh sb="26" eb="27">
      <t>リュウ</t>
    </rPh>
    <rPh sb="36" eb="37">
      <t>エキ</t>
    </rPh>
    <rPh sb="37" eb="38">
      <t>ヌ</t>
    </rPh>
    <rPh sb="39" eb="40">
      <t>ダ</t>
    </rPh>
    <rPh sb="45" eb="46">
      <t>ク</t>
    </rPh>
    <rPh sb="47" eb="48">
      <t>カエ</t>
    </rPh>
    <phoneticPr fontId="2"/>
  </si>
  <si>
    <t>水分値が外れている留分は次ロットへ混合を行う。</t>
    <rPh sb="0" eb="2">
      <t>スイブン</t>
    </rPh>
    <rPh sb="2" eb="3">
      <t>アタイ</t>
    </rPh>
    <rPh sb="4" eb="5">
      <t>ハズ</t>
    </rPh>
    <rPh sb="9" eb="11">
      <t>リュウブン</t>
    </rPh>
    <rPh sb="12" eb="13">
      <t>ツギ</t>
    </rPh>
    <rPh sb="17" eb="19">
      <t>コンゴウ</t>
    </rPh>
    <rPh sb="20" eb="21">
      <t>オコナ</t>
    </rPh>
    <phoneticPr fontId="2"/>
  </si>
  <si>
    <t>酸価が基準値を満たさない場合は中和処理を実施。</t>
    <rPh sb="15" eb="17">
      <t>チュウワ</t>
    </rPh>
    <rPh sb="17" eb="19">
      <t>ショリ</t>
    </rPh>
    <rPh sb="20" eb="22">
      <t>ジッシ</t>
    </rPh>
    <phoneticPr fontId="2"/>
  </si>
  <si>
    <t>水分が基準値を外れた場合(外部水付着等)に実施</t>
    <rPh sb="0" eb="2">
      <t>スイブン</t>
    </rPh>
    <rPh sb="3" eb="6">
      <t>キジュンチ</t>
    </rPh>
    <rPh sb="7" eb="8">
      <t>ハズ</t>
    </rPh>
    <rPh sb="10" eb="12">
      <t>バアイ</t>
    </rPh>
    <rPh sb="13" eb="15">
      <t>ガイブ</t>
    </rPh>
    <rPh sb="15" eb="16">
      <t>ミズ</t>
    </rPh>
    <rPh sb="16" eb="18">
      <t>フチャク</t>
    </rPh>
    <rPh sb="18" eb="19">
      <t>トウ</t>
    </rPh>
    <rPh sb="21" eb="23">
      <t>ジッシ</t>
    </rPh>
    <phoneticPr fontId="7"/>
  </si>
  <si>
    <t>本留脱水①</t>
    <rPh sb="0" eb="1">
      <t>ホン</t>
    </rPh>
    <rPh sb="1" eb="2">
      <t>リュウ</t>
    </rPh>
    <rPh sb="2" eb="4">
      <t>ダッスイ</t>
    </rPh>
    <phoneticPr fontId="7"/>
  </si>
  <si>
    <t>QM-401薄膜蒸留装置行熱媒温度を205℃に設定。</t>
    <rPh sb="12" eb="13">
      <t>イキ</t>
    </rPh>
    <rPh sb="13" eb="15">
      <t>ネツバイ</t>
    </rPh>
    <rPh sb="15" eb="17">
      <t>オンド</t>
    </rPh>
    <rPh sb="23" eb="25">
      <t>セッテイ</t>
    </rPh>
    <phoneticPr fontId="2"/>
  </si>
  <si>
    <t>QM-401が205℃でコントロールされている事を確認。</t>
    <rPh sb="23" eb="24">
      <t>コト</t>
    </rPh>
    <rPh sb="25" eb="27">
      <t>カクニン</t>
    </rPh>
    <phoneticPr fontId="2"/>
  </si>
  <si>
    <t>QM-401薄膜蒸留コンデンサーの冷却水入バルブ(○1310)出バルブ(○1311)開を確認。</t>
    <rPh sb="17" eb="20">
      <t>レイキャクスイ</t>
    </rPh>
    <rPh sb="20" eb="21">
      <t>イ</t>
    </rPh>
    <rPh sb="42" eb="43">
      <t>カイ</t>
    </rPh>
    <rPh sb="44" eb="46">
      <t>カクニン</t>
    </rPh>
    <phoneticPr fontId="2"/>
  </si>
  <si>
    <t>ドラムポーターにて本留留分ドラムを計量器に載せる。</t>
    <rPh sb="9" eb="10">
      <t>ホン</t>
    </rPh>
    <rPh sb="10" eb="11">
      <t>リュウ</t>
    </rPh>
    <rPh sb="11" eb="13">
      <t>リュウブン</t>
    </rPh>
    <rPh sb="17" eb="20">
      <t>ケイリョウキ</t>
    </rPh>
    <rPh sb="21" eb="22">
      <t>ノ</t>
    </rPh>
    <phoneticPr fontId="2"/>
  </si>
  <si>
    <t>本留留分ドラムに仕込み専用カプラー付フレキを接続。</t>
    <rPh sb="0" eb="1">
      <t>ホン</t>
    </rPh>
    <rPh sb="1" eb="2">
      <t>リュウ</t>
    </rPh>
    <phoneticPr fontId="2"/>
  </si>
  <si>
    <t>12-1</t>
  </si>
  <si>
    <t>本留留分ドラムに均圧専用カプラー付フレキを接続。</t>
    <rPh sb="0" eb="1">
      <t>ホン</t>
    </rPh>
    <rPh sb="1" eb="2">
      <t>リュウ</t>
    </rPh>
    <rPh sb="8" eb="10">
      <t>キンアツ</t>
    </rPh>
    <phoneticPr fontId="2"/>
  </si>
  <si>
    <t>12-2</t>
  </si>
  <si>
    <t>エアーバルブ開、QP-301を運転して本留留分を仕込む。</t>
    <rPh sb="15" eb="17">
      <t>ウンテン</t>
    </rPh>
    <rPh sb="19" eb="20">
      <t>ホン</t>
    </rPh>
    <rPh sb="20" eb="21">
      <t>ドメ</t>
    </rPh>
    <rPh sb="24" eb="26">
      <t>シコ</t>
    </rPh>
    <phoneticPr fontId="2"/>
  </si>
  <si>
    <t>12-1,12-2</t>
  </si>
  <si>
    <t>本留留分ドラムの仕込み専用カプラー付フレキを取り外す。</t>
    <rPh sb="0" eb="1">
      <t>ホン</t>
    </rPh>
    <rPh sb="1" eb="2">
      <t>リュウ</t>
    </rPh>
    <rPh sb="22" eb="23">
      <t>ト</t>
    </rPh>
    <rPh sb="24" eb="25">
      <t>ハズ</t>
    </rPh>
    <phoneticPr fontId="2"/>
  </si>
  <si>
    <t>本留留分ドラムの均圧専用カプラー付フレキを取り外す。</t>
    <rPh sb="0" eb="1">
      <t>ホン</t>
    </rPh>
    <rPh sb="1" eb="2">
      <t>リュウ</t>
    </rPh>
    <rPh sb="8" eb="10">
      <t>キンアツ</t>
    </rPh>
    <phoneticPr fontId="2"/>
  </si>
  <si>
    <t>QK-301及び、QT-301の減圧が0.1KPa以下を確認。</t>
    <rPh sb="6" eb="7">
      <t>オヨ</t>
    </rPh>
    <rPh sb="16" eb="18">
      <t>ゲンアツ</t>
    </rPh>
    <rPh sb="25" eb="27">
      <t>イカ</t>
    </rPh>
    <rPh sb="28" eb="30">
      <t>カクニン</t>
    </rPh>
    <phoneticPr fontId="2"/>
  </si>
  <si>
    <t>12-3</t>
  </si>
  <si>
    <t>12-3～6</t>
  </si>
  <si>
    <t>12-5～6</t>
  </si>
  <si>
    <t>（終点）水分1000ppm以下</t>
    <rPh sb="1" eb="3">
      <t>シュウテン</t>
    </rPh>
    <rPh sb="4" eb="6">
      <t>スイブン</t>
    </rPh>
    <rPh sb="13" eb="15">
      <t>イカ</t>
    </rPh>
    <phoneticPr fontId="2"/>
  </si>
  <si>
    <t>留分の重量を確認。（ドラム表示：本留脱水①留分）</t>
    <rPh sb="0" eb="2">
      <t>リュウブン</t>
    </rPh>
    <rPh sb="16" eb="17">
      <t>ホン</t>
    </rPh>
    <rPh sb="17" eb="18">
      <t>リュウ</t>
    </rPh>
    <rPh sb="18" eb="20">
      <t>ダッスイ</t>
    </rPh>
    <rPh sb="21" eb="23">
      <t>リュウブン</t>
    </rPh>
    <phoneticPr fontId="2"/>
  </si>
  <si>
    <t>ボトムの重量を確認。（ドラム表示：本留脱水①ボトム）</t>
    <rPh sb="17" eb="18">
      <t>ホン</t>
    </rPh>
    <rPh sb="18" eb="19">
      <t>リュウ</t>
    </rPh>
    <rPh sb="19" eb="21">
      <t>ダッスイ</t>
    </rPh>
    <phoneticPr fontId="2"/>
  </si>
  <si>
    <t>ﾄﾗｯﾌﾟ液抜出し</t>
    <rPh sb="5" eb="6">
      <t>エキ</t>
    </rPh>
    <rPh sb="6" eb="8">
      <t>ヌキダ</t>
    </rPh>
    <phoneticPr fontId="7"/>
  </si>
  <si>
    <t>本留脱水②</t>
    <rPh sb="0" eb="1">
      <t>ホン</t>
    </rPh>
    <rPh sb="1" eb="2">
      <t>リュウ</t>
    </rPh>
    <rPh sb="2" eb="4">
      <t>ダッスイ</t>
    </rPh>
    <phoneticPr fontId="7"/>
  </si>
  <si>
    <t>本留脱水①留分の入ったケミドラムに仕込み専用カプラー付フレキを接続。</t>
    <rPh sb="5" eb="7">
      <t>リュウブン</t>
    </rPh>
    <phoneticPr fontId="2"/>
  </si>
  <si>
    <t>本留脱水①留分の入ったケミドラムに均圧専用カプラー付フレキを接続。</t>
    <rPh sb="17" eb="19">
      <t>キンアツ</t>
    </rPh>
    <phoneticPr fontId="2"/>
  </si>
  <si>
    <t>エアーバルブ開、QP-301を運転して本留脱水①留分を仕込む。</t>
    <rPh sb="15" eb="17">
      <t>ウンテン</t>
    </rPh>
    <rPh sb="27" eb="29">
      <t>シコ</t>
    </rPh>
    <phoneticPr fontId="2"/>
  </si>
  <si>
    <t>31,33</t>
  </si>
  <si>
    <t>本留脱水①留分の入ったケミドラムの仕込み専用カプラー付フレキを取り外す。</t>
    <rPh sb="31" eb="32">
      <t>ト</t>
    </rPh>
    <rPh sb="33" eb="34">
      <t>ハズ</t>
    </rPh>
    <phoneticPr fontId="2"/>
  </si>
  <si>
    <t>本留脱水①留分の入ったケミドラムの均圧専用カプラー付フレキを取り外す。</t>
    <rPh sb="17" eb="19">
      <t>キンアツ</t>
    </rPh>
    <phoneticPr fontId="2"/>
  </si>
  <si>
    <t>終点の基準値を満たしたら混合へ、そうでない場合は工程（本留脱水②前準備～トラップ液抜き出しまで)を繰り返す。</t>
    <rPh sb="0" eb="2">
      <t>シュウテン</t>
    </rPh>
    <rPh sb="3" eb="6">
      <t>キジュンチ</t>
    </rPh>
    <rPh sb="7" eb="8">
      <t>ミ</t>
    </rPh>
    <rPh sb="12" eb="14">
      <t>コンゴウ</t>
    </rPh>
    <rPh sb="21" eb="23">
      <t>バアイ</t>
    </rPh>
    <rPh sb="24" eb="26">
      <t>コウテイ</t>
    </rPh>
    <rPh sb="27" eb="28">
      <t>ホン</t>
    </rPh>
    <rPh sb="28" eb="29">
      <t>リュウ</t>
    </rPh>
    <rPh sb="29" eb="31">
      <t>ダッスイ</t>
    </rPh>
    <rPh sb="40" eb="41">
      <t>エキ</t>
    </rPh>
    <rPh sb="41" eb="42">
      <t>ヌ</t>
    </rPh>
    <rPh sb="43" eb="44">
      <t>ダ</t>
    </rPh>
    <rPh sb="49" eb="50">
      <t>ク</t>
    </rPh>
    <rPh sb="51" eb="52">
      <t>カエ</t>
    </rPh>
    <phoneticPr fontId="2"/>
  </si>
  <si>
    <t>薄膜蒸留設備</t>
    <rPh sb="0" eb="2">
      <t>ハクマク</t>
    </rPh>
    <rPh sb="2" eb="4">
      <t>ジョウリュウ</t>
    </rPh>
    <rPh sb="4" eb="6">
      <t>セツビ</t>
    </rPh>
    <phoneticPr fontId="7"/>
  </si>
  <si>
    <t>QM-401薄膜蒸留装置行熱媒設定温度を30℃に設定。</t>
    <rPh sb="10" eb="12">
      <t>ソウチ</t>
    </rPh>
    <rPh sb="12" eb="13">
      <t>イキ</t>
    </rPh>
    <rPh sb="13" eb="15">
      <t>ネツバイ</t>
    </rPh>
    <rPh sb="15" eb="17">
      <t>セッテイ</t>
    </rPh>
    <rPh sb="17" eb="19">
      <t>オンド</t>
    </rPh>
    <rPh sb="24" eb="26">
      <t>セッテイ</t>
    </rPh>
    <phoneticPr fontId="2"/>
  </si>
  <si>
    <t>QN-401熱媒クーラー冷却水入バルブ(○930)を開。</t>
    <rPh sb="12" eb="15">
      <t>レイキャクスイ</t>
    </rPh>
    <rPh sb="26" eb="27">
      <t>カイ</t>
    </rPh>
    <phoneticPr fontId="2"/>
  </si>
  <si>
    <t>(本留終了後)</t>
    <rPh sb="1" eb="2">
      <t>ホン</t>
    </rPh>
    <rPh sb="2" eb="3">
      <t>リュウ</t>
    </rPh>
    <rPh sb="3" eb="5">
      <t>シュウリョウ</t>
    </rPh>
    <rPh sb="5" eb="6">
      <t>ゴ</t>
    </rPh>
    <phoneticPr fontId="7"/>
  </si>
  <si>
    <t>QN-401熱媒クーラー入バルブ(○954)を開。</t>
    <rPh sb="23" eb="24">
      <t>カイ</t>
    </rPh>
    <phoneticPr fontId="2"/>
  </si>
  <si>
    <t>QM-401薄膜蒸留装置行熱媒入バルブ(○953)の閉を確認。</t>
    <rPh sb="12" eb="13">
      <t>イキ</t>
    </rPh>
    <rPh sb="13" eb="15">
      <t>ネツバイ</t>
    </rPh>
    <rPh sb="15" eb="16">
      <t>イ</t>
    </rPh>
    <rPh sb="26" eb="27">
      <t>ヘイ</t>
    </rPh>
    <rPh sb="28" eb="30">
      <t>カクニン</t>
    </rPh>
    <phoneticPr fontId="2"/>
  </si>
  <si>
    <t>QM-401が30℃になった事を確認。</t>
    <rPh sb="14" eb="15">
      <t>コト</t>
    </rPh>
    <rPh sb="16" eb="18">
      <t>カクニン</t>
    </rPh>
    <phoneticPr fontId="2"/>
  </si>
  <si>
    <t>QP-308熱媒Pを停止。</t>
  </si>
  <si>
    <t>熱媒を停止する際も、事前に関係部場に連絡。</t>
    <rPh sb="0" eb="2">
      <t>ネツバイ</t>
    </rPh>
    <rPh sb="3" eb="5">
      <t>テイシ</t>
    </rPh>
    <rPh sb="7" eb="8">
      <t>サイ</t>
    </rPh>
    <rPh sb="10" eb="12">
      <t>ジゼン</t>
    </rPh>
    <rPh sb="13" eb="15">
      <t>カンケイ</t>
    </rPh>
    <rPh sb="15" eb="16">
      <t>ブ</t>
    </rPh>
    <rPh sb="16" eb="17">
      <t>バ</t>
    </rPh>
    <rPh sb="18" eb="20">
      <t>レンラク</t>
    </rPh>
    <phoneticPr fontId="2"/>
  </si>
  <si>
    <t>QN-401熱媒クーラー入バルブ(○954)を閉。</t>
    <rPh sb="23" eb="24">
      <t>ヘイ</t>
    </rPh>
    <phoneticPr fontId="2"/>
  </si>
  <si>
    <t>QN-401熱媒クーラー冷却水入バルブ(○930)を閉。</t>
    <rPh sb="12" eb="15">
      <t>レイキャクスイ</t>
    </rPh>
    <rPh sb="26" eb="27">
      <t>ヘイ</t>
    </rPh>
    <phoneticPr fontId="2"/>
  </si>
  <si>
    <t>QP-203温水循環Pを停止。</t>
    <rPh sb="6" eb="8">
      <t>オンスイ</t>
    </rPh>
    <rPh sb="8" eb="10">
      <t>ジュンカン</t>
    </rPh>
    <rPh sb="12" eb="14">
      <t>テイシ</t>
    </rPh>
    <phoneticPr fontId="2"/>
  </si>
  <si>
    <t>QM-401薄膜蒸留コンデンサーの冷却水入バルブ(○1310)出バルブ(○1311)を閉。</t>
    <rPh sb="17" eb="20">
      <t>レイキャクスイ</t>
    </rPh>
    <rPh sb="20" eb="21">
      <t>イ</t>
    </rPh>
    <rPh sb="43" eb="44">
      <t>ヘイ</t>
    </rPh>
    <phoneticPr fontId="2"/>
  </si>
  <si>
    <t>QK-301上部バルブ(○305)を開。</t>
    <rPh sb="6" eb="8">
      <t>ジョウブ</t>
    </rPh>
    <rPh sb="18" eb="19">
      <t>カイ</t>
    </rPh>
    <phoneticPr fontId="2"/>
  </si>
  <si>
    <t>QK-301釜上窒素バルブ(○366,367)を開。</t>
    <rPh sb="7" eb="8">
      <t>ウエ</t>
    </rPh>
    <rPh sb="8" eb="10">
      <t>チッソ</t>
    </rPh>
    <rPh sb="24" eb="25">
      <t>カイ</t>
    </rPh>
    <phoneticPr fontId="2"/>
  </si>
  <si>
    <t>QM-401通液バルブ(○1300)を閉。</t>
    <rPh sb="6" eb="7">
      <t>ツウ</t>
    </rPh>
    <rPh sb="7" eb="8">
      <t>エキ</t>
    </rPh>
    <rPh sb="19" eb="20">
      <t>ヘイ</t>
    </rPh>
    <phoneticPr fontId="2"/>
  </si>
  <si>
    <t>QK-301上部バルブ(○304)及び、QT-301上部バルブ(○402)を閉。</t>
    <rPh sb="6" eb="8">
      <t>ジョウブ</t>
    </rPh>
    <rPh sb="17" eb="18">
      <t>オヨ</t>
    </rPh>
    <rPh sb="26" eb="28">
      <t>ジョウブ</t>
    </rPh>
    <rPh sb="38" eb="39">
      <t>ヘイ</t>
    </rPh>
    <phoneticPr fontId="2"/>
  </si>
  <si>
    <t>本留留分混合</t>
    <rPh sb="0" eb="1">
      <t>ホン</t>
    </rPh>
    <rPh sb="1" eb="2">
      <t>リュウ</t>
    </rPh>
    <rPh sb="2" eb="4">
      <t>リュウブン</t>
    </rPh>
    <rPh sb="4" eb="6">
      <t>コンゴウ</t>
    </rPh>
    <phoneticPr fontId="7"/>
  </si>
  <si>
    <t>QK-301釜上バルブ(○305)を閉。</t>
    <rPh sb="7" eb="8">
      <t>ウエ</t>
    </rPh>
    <rPh sb="18" eb="19">
      <t>ヘイ</t>
    </rPh>
    <phoneticPr fontId="2"/>
  </si>
  <si>
    <t>QK-301釜上バルブ(○300)を開。</t>
    <rPh sb="7" eb="8">
      <t>ウエ</t>
    </rPh>
    <rPh sb="18" eb="19">
      <t>カイ</t>
    </rPh>
    <phoneticPr fontId="2"/>
  </si>
  <si>
    <t>QK-301釜上圧力ゲージで系内が10KPa以下になっていることを確認。</t>
    <rPh sb="8" eb="10">
      <t>アツリョク</t>
    </rPh>
    <rPh sb="14" eb="16">
      <t>ケイナイ</t>
    </rPh>
    <rPh sb="22" eb="24">
      <t>イカ</t>
    </rPh>
    <rPh sb="33" eb="35">
      <t>カクニン</t>
    </rPh>
    <phoneticPr fontId="2"/>
  </si>
  <si>
    <t>QT-301釜上バルブ(○403)を閉。</t>
    <rPh sb="7" eb="8">
      <t>ウエ</t>
    </rPh>
    <phoneticPr fontId="2"/>
  </si>
  <si>
    <t>真空Pの冷却水入バルブ(○631,632,633,634,635,636)を閉。</t>
    <rPh sb="4" eb="7">
      <t>レイキャクスイ</t>
    </rPh>
    <rPh sb="7" eb="8">
      <t>イ</t>
    </rPh>
    <rPh sb="38" eb="39">
      <t>ヘイ</t>
    </rPh>
    <phoneticPr fontId="2"/>
  </si>
  <si>
    <t>真ラインバルブ(○404)を開</t>
    <rPh sb="0" eb="1">
      <t>マコト</t>
    </rPh>
    <rPh sb="14" eb="15">
      <t>カイ</t>
    </rPh>
    <phoneticPr fontId="2"/>
  </si>
  <si>
    <t>QK-301釜上バルブ(○403)を開。</t>
    <rPh sb="7" eb="8">
      <t>ウエ</t>
    </rPh>
    <rPh sb="18" eb="19">
      <t>カイ</t>
    </rPh>
    <phoneticPr fontId="2"/>
  </si>
  <si>
    <t>窒素置換が完了した場合は、QK-301釜上窒素バルブ(○366,367)を開、流量0.5m3/Hrに調整。（窒素パージ開始）</t>
    <rPh sb="5" eb="7">
      <t>カンリョウ</t>
    </rPh>
    <rPh sb="9" eb="11">
      <t>バアイ</t>
    </rPh>
    <rPh sb="19" eb="20">
      <t>カマ</t>
    </rPh>
    <rPh sb="20" eb="21">
      <t>ジョウ</t>
    </rPh>
    <rPh sb="21" eb="23">
      <t>チッソ</t>
    </rPh>
    <rPh sb="37" eb="38">
      <t>カイ</t>
    </rPh>
    <rPh sb="39" eb="41">
      <t>リュウリョウ</t>
    </rPh>
    <rPh sb="50" eb="52">
      <t>チョウセイ</t>
    </rPh>
    <rPh sb="54" eb="56">
      <t>チッソ</t>
    </rPh>
    <rPh sb="59" eb="61">
      <t>カイシ</t>
    </rPh>
    <phoneticPr fontId="2"/>
  </si>
  <si>
    <t>真空ラインバルブ（○404)閉、QK-301釜上バルブ(○403)を閉。</t>
    <rPh sb="0" eb="2">
      <t>シンクウ</t>
    </rPh>
    <rPh sb="14" eb="15">
      <t>ヘイ</t>
    </rPh>
    <rPh sb="23" eb="24">
      <t>ウエ</t>
    </rPh>
    <rPh sb="34" eb="35">
      <t>ヘイ</t>
    </rPh>
    <phoneticPr fontId="2"/>
  </si>
  <si>
    <t>QK-301釜上バルブ(○305)を開。</t>
    <rPh sb="7" eb="8">
      <t>ウエ</t>
    </rPh>
    <rPh sb="18" eb="19">
      <t>カイ</t>
    </rPh>
    <phoneticPr fontId="2"/>
  </si>
  <si>
    <t>本留留分①から順に品質を確認。</t>
    <rPh sb="0" eb="1">
      <t>ホン</t>
    </rPh>
    <rPh sb="1" eb="2">
      <t>リュウ</t>
    </rPh>
    <rPh sb="2" eb="3">
      <t>リュウ</t>
    </rPh>
    <rPh sb="3" eb="4">
      <t>ブン</t>
    </rPh>
    <rPh sb="7" eb="8">
      <t>ジュン</t>
    </rPh>
    <rPh sb="9" eb="11">
      <t>ヒンシツ</t>
    </rPh>
    <rPh sb="12" eb="14">
      <t>カクニン</t>
    </rPh>
    <phoneticPr fontId="2"/>
  </si>
  <si>
    <t>耐薬品ゴム手袋、耐有機溶剤防毒マスク着用（操作1～5,8～15)</t>
    <rPh sb="18" eb="20">
      <t>チャクヨウ</t>
    </rPh>
    <rPh sb="21" eb="23">
      <t>ソウサ</t>
    </rPh>
    <phoneticPr fontId="2"/>
  </si>
  <si>
    <t>品質に問題が無い本留留分を準備。</t>
    <rPh sb="0" eb="2">
      <t>ヒンシツ</t>
    </rPh>
    <rPh sb="3" eb="5">
      <t>モンダイ</t>
    </rPh>
    <rPh sb="6" eb="7">
      <t>ナ</t>
    </rPh>
    <rPh sb="8" eb="9">
      <t>ホン</t>
    </rPh>
    <rPh sb="9" eb="10">
      <t>リュウ</t>
    </rPh>
    <rPh sb="10" eb="11">
      <t>リュウ</t>
    </rPh>
    <rPh sb="11" eb="12">
      <t>ブン</t>
    </rPh>
    <rPh sb="13" eb="15">
      <t>ジュンビ</t>
    </rPh>
    <phoneticPr fontId="2"/>
  </si>
  <si>
    <t>局所排気での吸引（操作1～5,8～15)</t>
    <rPh sb="0" eb="2">
      <t>キョクショ</t>
    </rPh>
    <rPh sb="2" eb="4">
      <t>ハイキ</t>
    </rPh>
    <rPh sb="6" eb="8">
      <t>キュウイン</t>
    </rPh>
    <phoneticPr fontId="2"/>
  </si>
  <si>
    <t>本留留分ドラムに仕込み専用カプラー付フレキ及び、均圧専用カプラー付フレキを接続。</t>
    <rPh sb="21" eb="22">
      <t>オヨ</t>
    </rPh>
    <phoneticPr fontId="2"/>
  </si>
  <si>
    <t>QK-301仕込みバルブ(○307,308,390)及び、均圧バルブ(○396)を開。</t>
    <rPh sb="6" eb="8">
      <t>シコ</t>
    </rPh>
    <rPh sb="26" eb="27">
      <t>オヨ</t>
    </rPh>
    <rPh sb="41" eb="42">
      <t>カイ</t>
    </rPh>
    <phoneticPr fontId="2"/>
  </si>
  <si>
    <t>エアーバルブ開、QP-301を運転して本留留分を仕込む。</t>
    <rPh sb="15" eb="17">
      <t>ウンテン</t>
    </rPh>
    <phoneticPr fontId="2"/>
  </si>
  <si>
    <t>11-6</t>
  </si>
  <si>
    <t>QK-301仕込みバルブ(○307,308,390)を閉にして仕込み専用カプラー付フレキを取り外す。</t>
    <rPh sb="6" eb="8">
      <t>シコ</t>
    </rPh>
    <rPh sb="27" eb="28">
      <t>ヘイ</t>
    </rPh>
    <rPh sb="34" eb="36">
      <t>センヨウ</t>
    </rPh>
    <phoneticPr fontId="2"/>
  </si>
  <si>
    <t>QK-301撹拌を0.5Hr起動。</t>
    <rPh sb="6" eb="8">
      <t>カクハン</t>
    </rPh>
    <rPh sb="14" eb="16">
      <t>キドウ</t>
    </rPh>
    <phoneticPr fontId="2"/>
  </si>
  <si>
    <t>QK-301釜上窒素バルブ(○366,367)を閉。</t>
    <rPh sb="24" eb="25">
      <t>ヘイ</t>
    </rPh>
    <phoneticPr fontId="2"/>
  </si>
  <si>
    <t>QK-301上部バルブ(○398)を開。</t>
    <rPh sb="6" eb="8">
      <t>ジョウブ</t>
    </rPh>
    <rPh sb="18" eb="19">
      <t>カイ</t>
    </rPh>
    <phoneticPr fontId="2"/>
  </si>
  <si>
    <t>11-7</t>
  </si>
  <si>
    <t>開放にならない様にする。</t>
  </si>
  <si>
    <t>11-7,11-8</t>
  </si>
  <si>
    <t>ゴム栓付サンプリングチューブを抜き、QK-301上部バルブ(○398)を閉。</t>
    <rPh sb="15" eb="16">
      <t>ヌ</t>
    </rPh>
    <rPh sb="36" eb="37">
      <t>ヘイ</t>
    </rPh>
    <phoneticPr fontId="2"/>
  </si>
  <si>
    <t>品質に問題が無い事を確認。</t>
    <rPh sb="0" eb="2">
      <t>ヒンシツ</t>
    </rPh>
    <rPh sb="3" eb="5">
      <t>モンダイ</t>
    </rPh>
    <rPh sb="6" eb="7">
      <t>ナ</t>
    </rPh>
    <rPh sb="8" eb="9">
      <t>コト</t>
    </rPh>
    <rPh sb="10" eb="12">
      <t>カクニン</t>
    </rPh>
    <phoneticPr fontId="2"/>
  </si>
  <si>
    <t>充填</t>
    <rPh sb="0" eb="2">
      <t>ジュウテン</t>
    </rPh>
    <phoneticPr fontId="7"/>
  </si>
  <si>
    <t>QK-301釜底フレキのノズル先端に200メッシュ金網を取り付ける。</t>
    <rPh sb="15" eb="17">
      <t>センタン</t>
    </rPh>
    <rPh sb="25" eb="27">
      <t>カナアミ</t>
    </rPh>
    <rPh sb="28" eb="29">
      <t>ト</t>
    </rPh>
    <rPh sb="30" eb="31">
      <t>ツ</t>
    </rPh>
    <phoneticPr fontId="2"/>
  </si>
  <si>
    <t>アトロン缶を計量器に載せる。</t>
    <rPh sb="4" eb="5">
      <t>カン</t>
    </rPh>
    <rPh sb="6" eb="9">
      <t>ケイリョウキ</t>
    </rPh>
    <rPh sb="10" eb="11">
      <t>ノ</t>
    </rPh>
    <phoneticPr fontId="2"/>
  </si>
  <si>
    <t>QK-301釜底バルブ(○301)を開。</t>
    <rPh sb="6" eb="7">
      <t>カマ</t>
    </rPh>
    <rPh sb="7" eb="8">
      <t>ソコ</t>
    </rPh>
    <rPh sb="18" eb="19">
      <t>カイ</t>
    </rPh>
    <phoneticPr fontId="2"/>
  </si>
  <si>
    <t>ノズルのバルブを開にして本留を充填する。</t>
    <rPh sb="8" eb="9">
      <t>カイ</t>
    </rPh>
    <rPh sb="12" eb="13">
      <t>ホン</t>
    </rPh>
    <rPh sb="13" eb="14">
      <t>リュウ</t>
    </rPh>
    <rPh sb="15" eb="17">
      <t>ジュウテン</t>
    </rPh>
    <phoneticPr fontId="2"/>
  </si>
  <si>
    <t>QK-301が空になったら、ノズルのバルブ閉。</t>
    <rPh sb="7" eb="8">
      <t>カラ</t>
    </rPh>
    <rPh sb="21" eb="22">
      <t>ヘイ</t>
    </rPh>
    <phoneticPr fontId="2"/>
  </si>
  <si>
    <t>QK-301釜底バルブ(○301)を閉。</t>
    <rPh sb="6" eb="7">
      <t>カマ</t>
    </rPh>
    <rPh sb="7" eb="8">
      <t>ソコ</t>
    </rPh>
    <rPh sb="18" eb="19">
      <t>ヘイ</t>
    </rPh>
    <phoneticPr fontId="2"/>
  </si>
  <si>
    <t>アトロン缶上部蓋を開。</t>
    <rPh sb="5" eb="7">
      <t>ジョウブ</t>
    </rPh>
    <rPh sb="7" eb="8">
      <t>フタ</t>
    </rPh>
    <rPh sb="9" eb="10">
      <t>カイ</t>
    </rPh>
    <phoneticPr fontId="2"/>
  </si>
  <si>
    <t>(製品)</t>
    <rPh sb="1" eb="3">
      <t>セイヒン</t>
    </rPh>
    <phoneticPr fontId="7"/>
  </si>
  <si>
    <t>局所排気での吸引(操作1~5)</t>
    <rPh sb="0" eb="2">
      <t>キョクショ</t>
    </rPh>
    <rPh sb="2" eb="4">
      <t>ハイキ</t>
    </rPh>
    <rPh sb="6" eb="8">
      <t>キュウイン</t>
    </rPh>
    <rPh sb="9" eb="11">
      <t>ソウサ</t>
    </rPh>
    <phoneticPr fontId="2"/>
  </si>
  <si>
    <t>ヴァンパイアPを用いてサンプリングを実施。（200cc×3本）</t>
    <rPh sb="29" eb="30">
      <t>ホン</t>
    </rPh>
    <phoneticPr fontId="2"/>
  </si>
  <si>
    <t>1本は社分、1本は保管</t>
    <rPh sb="1" eb="2">
      <t>ホン</t>
    </rPh>
    <rPh sb="3" eb="4">
      <t>シャ</t>
    </rPh>
    <rPh sb="4" eb="5">
      <t>ブン</t>
    </rPh>
    <rPh sb="7" eb="8">
      <t>ホン</t>
    </rPh>
    <rPh sb="9" eb="11">
      <t>ホカン</t>
    </rPh>
    <phoneticPr fontId="2"/>
  </si>
  <si>
    <t>サンプリングチューブを抜く。</t>
    <rPh sb="11" eb="12">
      <t>ヌ</t>
    </rPh>
    <phoneticPr fontId="2"/>
  </si>
  <si>
    <t>アトロン缶内部を窒素置換。</t>
    <rPh sb="5" eb="7">
      <t>ナイブ</t>
    </rPh>
    <rPh sb="8" eb="10">
      <t>チッソ</t>
    </rPh>
    <rPh sb="10" eb="12">
      <t>チカン</t>
    </rPh>
    <phoneticPr fontId="2"/>
  </si>
  <si>
    <t>アトロン缶上部蓋を密栓する。</t>
    <rPh sb="9" eb="11">
      <t>ミッセン</t>
    </rPh>
    <phoneticPr fontId="2"/>
  </si>
  <si>
    <t>再計量後にラベル表示を行い、４工場冷蔵庫へ移動する。</t>
    <rPh sb="0" eb="3">
      <t>サイケイリョウ</t>
    </rPh>
    <rPh sb="3" eb="4">
      <t>ゴ</t>
    </rPh>
    <rPh sb="8" eb="10">
      <t>ヒョウジ</t>
    </rPh>
    <rPh sb="11" eb="12">
      <t>オコナ</t>
    </rPh>
    <rPh sb="15" eb="17">
      <t>コウジョウ</t>
    </rPh>
    <rPh sb="17" eb="20">
      <t>レイゾウコ</t>
    </rPh>
    <rPh sb="21" eb="23">
      <t>イドウ</t>
    </rPh>
    <phoneticPr fontId="2"/>
  </si>
  <si>
    <t>酸価が基準値を満たさない場合に実施</t>
    <rPh sb="0" eb="2">
      <t>サンカ</t>
    </rPh>
    <rPh sb="3" eb="6">
      <t>キジュンチ</t>
    </rPh>
    <rPh sb="7" eb="8">
      <t>ミ</t>
    </rPh>
    <rPh sb="12" eb="14">
      <t>バアイ</t>
    </rPh>
    <rPh sb="15" eb="17">
      <t>ジッシ</t>
    </rPh>
    <phoneticPr fontId="7"/>
  </si>
  <si>
    <t>中和処理</t>
    <rPh sb="0" eb="2">
      <t>チュウワ</t>
    </rPh>
    <rPh sb="2" eb="4">
      <t>ショリ</t>
    </rPh>
    <phoneticPr fontId="7"/>
  </si>
  <si>
    <t>仕込み原料を容器に予め計量、小分け。</t>
    <rPh sb="0" eb="2">
      <t>シコ</t>
    </rPh>
    <rPh sb="3" eb="5">
      <t>ゲンリョウ</t>
    </rPh>
    <rPh sb="6" eb="8">
      <t>ヨウキ</t>
    </rPh>
    <rPh sb="9" eb="10">
      <t>アラカジ</t>
    </rPh>
    <rPh sb="11" eb="13">
      <t>ケイリョウ</t>
    </rPh>
    <rPh sb="14" eb="16">
      <t>コワ</t>
    </rPh>
    <phoneticPr fontId="2"/>
  </si>
  <si>
    <t>原料仕込み小分け量</t>
    <rPh sb="0" eb="2">
      <t>ゲンリョウ</t>
    </rPh>
    <rPh sb="2" eb="4">
      <t>シコ</t>
    </rPh>
    <rPh sb="8" eb="9">
      <t>リョウ</t>
    </rPh>
    <phoneticPr fontId="2"/>
  </si>
  <si>
    <t>（小分け・仕込み方法）</t>
    <rPh sb="1" eb="3">
      <t>コワ</t>
    </rPh>
    <rPh sb="5" eb="7">
      <t>シコ</t>
    </rPh>
    <rPh sb="8" eb="10">
      <t>ホウホウ</t>
    </rPh>
    <phoneticPr fontId="2"/>
  </si>
  <si>
    <t>本留留分／酸化MｇO</t>
    <rPh sb="0" eb="1">
      <t>ホン</t>
    </rPh>
    <rPh sb="1" eb="2">
      <t>リュウ</t>
    </rPh>
    <rPh sb="2" eb="4">
      <t>リュウブン</t>
    </rPh>
    <rPh sb="5" eb="7">
      <t>サンカ</t>
    </rPh>
    <phoneticPr fontId="2"/>
  </si>
  <si>
    <t>(小分け)</t>
    <rPh sb="1" eb="3">
      <t>コワ</t>
    </rPh>
    <phoneticPr fontId="7"/>
  </si>
  <si>
    <t>①本留①留分10kg*2缶を技開部2F窒素BOXに準備</t>
    <rPh sb="1" eb="2">
      <t>ホン</t>
    </rPh>
    <rPh sb="2" eb="3">
      <t>リュウ</t>
    </rPh>
    <rPh sb="4" eb="6">
      <t>リュウブン</t>
    </rPh>
    <rPh sb="12" eb="13">
      <t>カン</t>
    </rPh>
    <rPh sb="14" eb="15">
      <t>ギ</t>
    </rPh>
    <rPh sb="15" eb="16">
      <t>カイ</t>
    </rPh>
    <rPh sb="16" eb="17">
      <t>ブ</t>
    </rPh>
    <rPh sb="19" eb="21">
      <t>チッソ</t>
    </rPh>
    <rPh sb="25" eb="27">
      <t>ジュンビ</t>
    </rPh>
    <phoneticPr fontId="2"/>
  </si>
  <si>
    <t>No.1~4</t>
    <phoneticPr fontId="7"/>
  </si>
  <si>
    <t>系内の水分が高くなる事を抑える。</t>
    <rPh sb="0" eb="2">
      <t>ケイナイ</t>
    </rPh>
    <rPh sb="3" eb="5">
      <t>スイブン</t>
    </rPh>
    <rPh sb="6" eb="7">
      <t>タカ</t>
    </rPh>
    <rPh sb="10" eb="11">
      <t>コト</t>
    </rPh>
    <rPh sb="12" eb="13">
      <t>オサ</t>
    </rPh>
    <phoneticPr fontId="2"/>
  </si>
  <si>
    <t>②1Lポリ容器に1/10量の酸化マグネシウム入れる。（10本準備）</t>
    <rPh sb="5" eb="7">
      <t>ヨウキ</t>
    </rPh>
    <rPh sb="12" eb="13">
      <t>リョウ</t>
    </rPh>
    <rPh sb="14" eb="16">
      <t>サンカ</t>
    </rPh>
    <rPh sb="22" eb="23">
      <t>イ</t>
    </rPh>
    <rPh sb="29" eb="30">
      <t>ホン</t>
    </rPh>
    <rPh sb="30" eb="32">
      <t>ジュンビ</t>
    </rPh>
    <phoneticPr fontId="2"/>
  </si>
  <si>
    <t>耐薬品ゴム手袋、顔面シールド着用（操作①～⑦</t>
    <rPh sb="14" eb="16">
      <t>チャクヨウ</t>
    </rPh>
    <rPh sb="17" eb="19">
      <t>ソウサ</t>
    </rPh>
    <phoneticPr fontId="2"/>
  </si>
  <si>
    <t>③灯油ポンプで1Lポリ容器の肩口まで入れる。</t>
    <rPh sb="1" eb="3">
      <t>トウユ</t>
    </rPh>
    <rPh sb="14" eb="16">
      <t>カタグチ</t>
    </rPh>
    <rPh sb="18" eb="19">
      <t>イ</t>
    </rPh>
    <phoneticPr fontId="2"/>
  </si>
  <si>
    <t>13-3,13-4</t>
  </si>
  <si>
    <t>ドラフト内での窒素ボックス使用(操作①～③,⑤,⑦)</t>
    <rPh sb="4" eb="5">
      <t>ナイ</t>
    </rPh>
    <rPh sb="7" eb="9">
      <t>チッソ</t>
    </rPh>
    <rPh sb="13" eb="15">
      <t>シヨウ</t>
    </rPh>
    <rPh sb="16" eb="18">
      <t>ソウサ</t>
    </rPh>
    <phoneticPr fontId="2"/>
  </si>
  <si>
    <t>④QK-301へ分散状態にして10本仕込む。(仕込み方法は原料仕込み12～15）</t>
    <rPh sb="8" eb="10">
      <t>ブンサン</t>
    </rPh>
    <rPh sb="10" eb="12">
      <t>ジョウタイ</t>
    </rPh>
    <rPh sb="17" eb="18">
      <t>ホン</t>
    </rPh>
    <rPh sb="18" eb="20">
      <t>シコ</t>
    </rPh>
    <rPh sb="23" eb="25">
      <t>シコ</t>
    </rPh>
    <rPh sb="26" eb="28">
      <t>ホウホウ</t>
    </rPh>
    <rPh sb="29" eb="31">
      <t>ゲンリョウ</t>
    </rPh>
    <rPh sb="31" eb="33">
      <t>シコ</t>
    </rPh>
    <phoneticPr fontId="2"/>
  </si>
  <si>
    <t>13-5,13-6</t>
  </si>
  <si>
    <t>局所排気での吸引(操作④,⑥)</t>
    <rPh sb="0" eb="2">
      <t>キョクショ</t>
    </rPh>
    <rPh sb="2" eb="4">
      <t>ハイキ</t>
    </rPh>
    <rPh sb="6" eb="8">
      <t>キュウイン</t>
    </rPh>
    <rPh sb="9" eb="11">
      <t>ソウサ</t>
    </rPh>
    <phoneticPr fontId="2"/>
  </si>
  <si>
    <t>⑤各1Lポリ容器内部に酸化マグネシウムが付着しているので、窒素BOX内の本留を500cc程度入れる。</t>
    <rPh sb="1" eb="2">
      <t>カク</t>
    </rPh>
    <rPh sb="8" eb="10">
      <t>ナイブ</t>
    </rPh>
    <rPh sb="11" eb="13">
      <t>サンカ</t>
    </rPh>
    <rPh sb="20" eb="22">
      <t>フチャク</t>
    </rPh>
    <rPh sb="34" eb="35">
      <t>ナイ</t>
    </rPh>
    <rPh sb="36" eb="37">
      <t>ホン</t>
    </rPh>
    <rPh sb="37" eb="38">
      <t>リュウ</t>
    </rPh>
    <rPh sb="44" eb="46">
      <t>テイド</t>
    </rPh>
    <rPh sb="46" eb="47">
      <t>イ</t>
    </rPh>
    <phoneticPr fontId="2"/>
  </si>
  <si>
    <t>⑥QK-301へスラリー状態にして10本仕込む。(仕込み方法は原料仕込み12～15）</t>
  </si>
  <si>
    <t>⑦⑤～⑥を計2回繰り返して付着分を仕込む。(仕込み方法は原料仕込み12～15）</t>
    <rPh sb="5" eb="6">
      <t>ケイ</t>
    </rPh>
    <rPh sb="7" eb="8">
      <t>カイ</t>
    </rPh>
    <rPh sb="8" eb="9">
      <t>ク</t>
    </rPh>
    <rPh sb="10" eb="11">
      <t>カエ</t>
    </rPh>
    <rPh sb="13" eb="15">
      <t>フチャク</t>
    </rPh>
    <rPh sb="15" eb="16">
      <t>ブン</t>
    </rPh>
    <rPh sb="17" eb="19">
      <t>シコ</t>
    </rPh>
    <phoneticPr fontId="2"/>
  </si>
  <si>
    <t>分析結果を確認</t>
    <rPh sb="0" eb="2">
      <t>ブンセキ</t>
    </rPh>
    <rPh sb="2" eb="4">
      <t>ケッカ</t>
    </rPh>
    <rPh sb="5" eb="7">
      <t>カクニン</t>
    </rPh>
    <phoneticPr fontId="2"/>
  </si>
  <si>
    <t>酸価以外に問題が無い本留留分を準備。</t>
    <rPh sb="0" eb="2">
      <t>サンカ</t>
    </rPh>
    <rPh sb="2" eb="4">
      <t>イガイ</t>
    </rPh>
    <rPh sb="5" eb="7">
      <t>モンダイ</t>
    </rPh>
    <rPh sb="8" eb="9">
      <t>ナ</t>
    </rPh>
    <rPh sb="10" eb="11">
      <t>ホン</t>
    </rPh>
    <rPh sb="11" eb="12">
      <t>リュウ</t>
    </rPh>
    <rPh sb="12" eb="13">
      <t>リュウ</t>
    </rPh>
    <rPh sb="13" eb="14">
      <t>ブン</t>
    </rPh>
    <rPh sb="15" eb="17">
      <t>ジュンビ</t>
    </rPh>
    <phoneticPr fontId="2"/>
  </si>
  <si>
    <t>13-6</t>
  </si>
  <si>
    <t>本留留分20kgは仕込まずに残しておく。</t>
    <rPh sb="9" eb="11">
      <t>シコ</t>
    </rPh>
    <rPh sb="14" eb="15">
      <t>ノコ</t>
    </rPh>
    <phoneticPr fontId="2"/>
  </si>
  <si>
    <t>（酸化MｇOをスラリー化して仕込む為）</t>
    <rPh sb="11" eb="12">
      <t>カ</t>
    </rPh>
    <rPh sb="14" eb="16">
      <t>シコ</t>
    </rPh>
    <rPh sb="17" eb="18">
      <t>タメ</t>
    </rPh>
    <phoneticPr fontId="2"/>
  </si>
  <si>
    <t>酸化MgO量=本留留分*0.5%</t>
    <rPh sb="5" eb="6">
      <t>リョウ</t>
    </rPh>
    <rPh sb="7" eb="8">
      <t>ホン</t>
    </rPh>
    <rPh sb="8" eb="9">
      <t>リュウ</t>
    </rPh>
    <rPh sb="9" eb="10">
      <t>リュウ</t>
    </rPh>
    <rPh sb="10" eb="11">
      <t>ブン</t>
    </rPh>
    <phoneticPr fontId="2"/>
  </si>
  <si>
    <t>QK-301撹拌を起動。</t>
    <rPh sb="9" eb="11">
      <t>キドウ</t>
    </rPh>
    <phoneticPr fontId="2"/>
  </si>
  <si>
    <t>FRCC-QK301</t>
    <phoneticPr fontId="7"/>
  </si>
  <si>
    <t>QK-301撹拌を40rpmに設定。</t>
    <rPh sb="6" eb="8">
      <t>カクハン</t>
    </rPh>
    <rPh sb="15" eb="17">
      <t>セッテイ</t>
    </rPh>
    <phoneticPr fontId="2"/>
  </si>
  <si>
    <t>局所排気装置のダクトラインを開にして、QK-301上部バルブ(○398)側面にセット。</t>
    <rPh sb="0" eb="2">
      <t>キョクショ</t>
    </rPh>
    <rPh sb="2" eb="4">
      <t>ハイキ</t>
    </rPh>
    <rPh sb="4" eb="6">
      <t>ソウチ</t>
    </rPh>
    <rPh sb="14" eb="15">
      <t>カイ</t>
    </rPh>
    <rPh sb="36" eb="38">
      <t>ソクメン</t>
    </rPh>
    <phoneticPr fontId="2"/>
  </si>
  <si>
    <t>QK-301上部バルブ(○398)を開。</t>
    <rPh sb="18" eb="19">
      <t>カイ</t>
    </rPh>
    <phoneticPr fontId="2"/>
  </si>
  <si>
    <t>ロートを挿入する。</t>
    <rPh sb="4" eb="6">
      <t>ソウニュウ</t>
    </rPh>
    <phoneticPr fontId="2"/>
  </si>
  <si>
    <t>本留留分／酸化MｇOを仕込む。</t>
    <rPh sb="0" eb="1">
      <t>ホン</t>
    </rPh>
    <rPh sb="1" eb="2">
      <t>リュウ</t>
    </rPh>
    <rPh sb="2" eb="4">
      <t>リュウブン</t>
    </rPh>
    <rPh sb="5" eb="7">
      <t>サンカ</t>
    </rPh>
    <rPh sb="11" eb="13">
      <t>シコ</t>
    </rPh>
    <phoneticPr fontId="2"/>
  </si>
  <si>
    <t>13-1～5</t>
  </si>
  <si>
    <t>ロートを抜き、QK-301上部バルブ(○398)を閉。</t>
    <rPh sb="4" eb="5">
      <t>ヌ</t>
    </rPh>
    <phoneticPr fontId="2"/>
  </si>
  <si>
    <t>QK-301釜上窒素バルブ(○366,367)を開、流量0.5m3/Hrに調整。（窒素パージ開始）</t>
    <rPh sb="6" eb="7">
      <t>カマ</t>
    </rPh>
    <rPh sb="7" eb="8">
      <t>ジョウ</t>
    </rPh>
    <rPh sb="8" eb="10">
      <t>チッソ</t>
    </rPh>
    <rPh sb="24" eb="25">
      <t>カイ</t>
    </rPh>
    <rPh sb="26" eb="28">
      <t>リュウリョウ</t>
    </rPh>
    <rPh sb="37" eb="39">
      <t>チョウセイ</t>
    </rPh>
    <rPh sb="41" eb="43">
      <t>チッソ</t>
    </rPh>
    <rPh sb="46" eb="48">
      <t>カイシ</t>
    </rPh>
    <phoneticPr fontId="2"/>
  </si>
  <si>
    <t>QK-301撹拌を105rpmに設定。</t>
    <rPh sb="6" eb="8">
      <t>カクハン</t>
    </rPh>
    <rPh sb="16" eb="18">
      <t>セッテイ</t>
    </rPh>
    <phoneticPr fontId="2"/>
  </si>
  <si>
    <t>QK-301ジャケットの温水入バルブ(○311)出バルブ(○310)を開。</t>
    <rPh sb="12" eb="14">
      <t>オンスイ</t>
    </rPh>
    <rPh sb="14" eb="15">
      <t>イ</t>
    </rPh>
    <rPh sb="24" eb="25">
      <t>デ</t>
    </rPh>
    <rPh sb="35" eb="36">
      <t>カイ</t>
    </rPh>
    <phoneticPr fontId="2"/>
  </si>
  <si>
    <t>TIA-QP203A</t>
    <phoneticPr fontId="7"/>
  </si>
  <si>
    <t>QP-203温水循環Pを運転して温水を40℃に設定。</t>
    <rPh sb="23" eb="25">
      <t>セッテイ</t>
    </rPh>
    <phoneticPr fontId="2"/>
  </si>
  <si>
    <t>QK-301内温が40℃に達したら、中和処理開始。</t>
    <rPh sb="6" eb="8">
      <t>ナイオン</t>
    </rPh>
    <rPh sb="13" eb="14">
      <t>タッ</t>
    </rPh>
    <rPh sb="22" eb="24">
      <t>カイシ</t>
    </rPh>
    <phoneticPr fontId="2"/>
  </si>
  <si>
    <t>中和処理は2Hr実施。</t>
    <rPh sb="8" eb="10">
      <t>ジッシ</t>
    </rPh>
    <phoneticPr fontId="2"/>
  </si>
  <si>
    <t>中和処理2Hr終了を確認。</t>
    <rPh sb="0" eb="2">
      <t>チュウワ</t>
    </rPh>
    <rPh sb="2" eb="4">
      <t>ショリ</t>
    </rPh>
    <rPh sb="7" eb="9">
      <t>シュウリョウ</t>
    </rPh>
    <rPh sb="10" eb="12">
      <t>カクニン</t>
    </rPh>
    <phoneticPr fontId="2"/>
  </si>
  <si>
    <t>耐薬品ゴム手袋、耐有機溶剤防毒マスク着用（操作3～6)</t>
    <rPh sb="18" eb="20">
      <t>チャクヨウ</t>
    </rPh>
    <rPh sb="21" eb="23">
      <t>ソウサ</t>
    </rPh>
    <phoneticPr fontId="2"/>
  </si>
  <si>
    <t>(中和処理液)</t>
    <rPh sb="1" eb="3">
      <t>チュウワ</t>
    </rPh>
    <rPh sb="3" eb="5">
      <t>ショリ</t>
    </rPh>
    <rPh sb="5" eb="6">
      <t>エキ</t>
    </rPh>
    <phoneticPr fontId="7"/>
  </si>
  <si>
    <t>局所排気での吸引（操作3～6)</t>
    <rPh sb="0" eb="2">
      <t>キョクショ</t>
    </rPh>
    <rPh sb="2" eb="4">
      <t>ハイキ</t>
    </rPh>
    <rPh sb="6" eb="8">
      <t>キュウイン</t>
    </rPh>
    <phoneticPr fontId="2"/>
  </si>
  <si>
    <t>13-7</t>
  </si>
  <si>
    <t>GC測定</t>
  </si>
  <si>
    <t>13-7,13-8</t>
  </si>
  <si>
    <t>（終点）純度95.5％以上</t>
    <rPh sb="4" eb="6">
      <t>ジュンド</t>
    </rPh>
    <rPh sb="11" eb="13">
      <t>イジョウ</t>
    </rPh>
    <phoneticPr fontId="2"/>
  </si>
  <si>
    <t>水分値 1000ppm以下</t>
  </si>
  <si>
    <t>（終点）β/γ･･0.140以下</t>
    <rPh sb="14" eb="16">
      <t>イカ</t>
    </rPh>
    <phoneticPr fontId="2"/>
  </si>
  <si>
    <t>酸価測定</t>
  </si>
  <si>
    <t>GPC測定</t>
  </si>
  <si>
    <t xml:space="preserve">        （終点）0.009以下</t>
    <rPh sb="17" eb="19">
      <t>イカ</t>
    </rPh>
    <phoneticPr fontId="2"/>
  </si>
  <si>
    <t>品質を分析。</t>
    <rPh sb="0" eb="2">
      <t>ヒンシツ</t>
    </rPh>
    <rPh sb="3" eb="5">
      <t>ブンセキ</t>
    </rPh>
    <phoneticPr fontId="2"/>
  </si>
  <si>
    <t>（終点）純度99.0％以上</t>
    <rPh sb="4" eb="6">
      <t>ジュンド</t>
    </rPh>
    <rPh sb="11" eb="13">
      <t>イジョウ</t>
    </rPh>
    <phoneticPr fontId="2"/>
  </si>
  <si>
    <t>酸価を測定して基準に満たない場合は時間を延長して、基準を満たすまで処理を継続。</t>
    <rPh sb="0" eb="2">
      <t>サンカ</t>
    </rPh>
    <rPh sb="3" eb="5">
      <t>ソクテイ</t>
    </rPh>
    <rPh sb="7" eb="9">
      <t>キジュン</t>
    </rPh>
    <rPh sb="10" eb="11">
      <t>ミ</t>
    </rPh>
    <rPh sb="14" eb="16">
      <t>バアイ</t>
    </rPh>
    <rPh sb="17" eb="19">
      <t>ジカン</t>
    </rPh>
    <rPh sb="20" eb="22">
      <t>エンチョウ</t>
    </rPh>
    <rPh sb="25" eb="27">
      <t>キジュン</t>
    </rPh>
    <rPh sb="28" eb="29">
      <t>ミ</t>
    </rPh>
    <rPh sb="33" eb="35">
      <t>ショリ</t>
    </rPh>
    <rPh sb="36" eb="38">
      <t>ケイゾク</t>
    </rPh>
    <phoneticPr fontId="2"/>
  </si>
  <si>
    <t>濾過前準備</t>
    <rPh sb="0" eb="2">
      <t>ロカ</t>
    </rPh>
    <rPh sb="2" eb="3">
      <t>マエ</t>
    </rPh>
    <rPh sb="3" eb="5">
      <t>ジュンビ</t>
    </rPh>
    <phoneticPr fontId="7"/>
  </si>
  <si>
    <t>濾過器の上部を開放。</t>
    <rPh sb="0" eb="2">
      <t>ロカ</t>
    </rPh>
    <rPh sb="2" eb="3">
      <t>キ</t>
    </rPh>
    <rPh sb="4" eb="6">
      <t>ジョウブ</t>
    </rPh>
    <rPh sb="7" eb="9">
      <t>カイホウ</t>
    </rPh>
    <phoneticPr fontId="2"/>
  </si>
  <si>
    <t>濾材を取り付ける。</t>
    <rPh sb="0" eb="2">
      <t>ロザイ</t>
    </rPh>
    <rPh sb="3" eb="4">
      <t>ト</t>
    </rPh>
    <rPh sb="5" eb="6">
      <t>ツ</t>
    </rPh>
    <phoneticPr fontId="2"/>
  </si>
  <si>
    <t>濾材： 濾布1枚    (PS-9)</t>
    <rPh sb="7" eb="8">
      <t>マイ</t>
    </rPh>
    <phoneticPr fontId="2"/>
  </si>
  <si>
    <t>濾過器の上部を取り付ける。</t>
    <rPh sb="4" eb="6">
      <t>ジョウブ</t>
    </rPh>
    <rPh sb="7" eb="8">
      <t>ト</t>
    </rPh>
    <rPh sb="9" eb="10">
      <t>ツ</t>
    </rPh>
    <phoneticPr fontId="2"/>
  </si>
  <si>
    <t xml:space="preserve">          濾紙2枚    ( 3μm)－直径45cm　</t>
    <rPh sb="10" eb="12">
      <t>ロシ</t>
    </rPh>
    <rPh sb="13" eb="14">
      <t>マイ</t>
    </rPh>
    <rPh sb="25" eb="27">
      <t>チョッケイ</t>
    </rPh>
    <phoneticPr fontId="2"/>
  </si>
  <si>
    <t>QK-301釜底フレキのカプラーにQF-303濾過器上部のラインを接続。</t>
    <rPh sb="26" eb="28">
      <t>ジョウブ</t>
    </rPh>
    <rPh sb="33" eb="35">
      <t>セツゾク</t>
    </rPh>
    <phoneticPr fontId="2"/>
  </si>
  <si>
    <t>空のキャニスター缶を計量器に載せる。</t>
    <rPh sb="0" eb="1">
      <t>カラ</t>
    </rPh>
    <rPh sb="8" eb="9">
      <t>カン</t>
    </rPh>
    <rPh sb="10" eb="13">
      <t>ケイリョウキ</t>
    </rPh>
    <rPh sb="14" eb="15">
      <t>ノ</t>
    </rPh>
    <phoneticPr fontId="2"/>
  </si>
  <si>
    <t>キャニスター缶の風袋を測定。</t>
    <rPh sb="8" eb="10">
      <t>フウタイ</t>
    </rPh>
    <rPh sb="11" eb="13">
      <t>ソクテイ</t>
    </rPh>
    <phoneticPr fontId="2"/>
  </si>
  <si>
    <t>濾過器下部フレキのカプラーをキャニスター缶充填口に接続。</t>
    <rPh sb="3" eb="5">
      <t>カブ</t>
    </rPh>
    <rPh sb="20" eb="21">
      <t>カン</t>
    </rPh>
    <rPh sb="21" eb="23">
      <t>ジュウテン</t>
    </rPh>
    <rPh sb="23" eb="24">
      <t>クチ</t>
    </rPh>
    <rPh sb="25" eb="27">
      <t>セツゾク</t>
    </rPh>
    <phoneticPr fontId="2"/>
  </si>
  <si>
    <t>14-1</t>
  </si>
  <si>
    <t>QK-201釜上均圧フレキのカプラーをキャニスター缶エアー抜き部に接続。</t>
    <rPh sb="8" eb="10">
      <t>キンアツ</t>
    </rPh>
    <rPh sb="29" eb="30">
      <t>ヌ</t>
    </rPh>
    <rPh sb="31" eb="32">
      <t>ブ</t>
    </rPh>
    <rPh sb="33" eb="35">
      <t>セツゾク</t>
    </rPh>
    <phoneticPr fontId="2"/>
  </si>
  <si>
    <t>QK-201釜底バルブ(○100,102)閉を確認。</t>
    <rPh sb="7" eb="8">
      <t>ソコ</t>
    </rPh>
    <phoneticPr fontId="2"/>
  </si>
  <si>
    <t>QT-201釜底バルブ(○203,204)閉を確認。</t>
    <rPh sb="23" eb="25">
      <t>カクニン</t>
    </rPh>
    <phoneticPr fontId="2"/>
  </si>
  <si>
    <t>QT-201釜上バルブ(○261)を閉。</t>
    <rPh sb="18" eb="19">
      <t>ヘイ</t>
    </rPh>
    <phoneticPr fontId="2"/>
  </si>
  <si>
    <t>No.47~50</t>
    <phoneticPr fontId="7"/>
  </si>
  <si>
    <t>真空バルブ(○068)を開。</t>
    <rPh sb="0" eb="2">
      <t>シンクウ</t>
    </rPh>
    <rPh sb="12" eb="13">
      <t>カイ</t>
    </rPh>
    <phoneticPr fontId="2"/>
  </si>
  <si>
    <t>真空バルブ(○068)を閉。</t>
    <rPh sb="0" eb="2">
      <t>シンクウ</t>
    </rPh>
    <rPh sb="12" eb="13">
      <t>ヘイ</t>
    </rPh>
    <phoneticPr fontId="2"/>
  </si>
  <si>
    <t>QF-303濾過器上部のフレキカプラーに窒素ラインカプラーを接続。</t>
    <rPh sb="6" eb="8">
      <t>ロカ</t>
    </rPh>
    <rPh sb="8" eb="9">
      <t>キ</t>
    </rPh>
    <rPh sb="9" eb="11">
      <t>ジョウブ</t>
    </rPh>
    <rPh sb="20" eb="22">
      <t>チッソ</t>
    </rPh>
    <rPh sb="30" eb="32">
      <t>セツゾク</t>
    </rPh>
    <phoneticPr fontId="2"/>
  </si>
  <si>
    <t>窒素ラインバルブ(○1542)を開にして、QF-303、キャニスター缶、QK-201の減圧解除を行う。</t>
    <rPh sb="0" eb="2">
      <t>チッソ</t>
    </rPh>
    <rPh sb="16" eb="17">
      <t>カイ</t>
    </rPh>
    <rPh sb="34" eb="35">
      <t>カン</t>
    </rPh>
    <rPh sb="43" eb="45">
      <t>ゲンアツ</t>
    </rPh>
    <rPh sb="45" eb="47">
      <t>カイジョ</t>
    </rPh>
    <rPh sb="48" eb="49">
      <t>オコナ</t>
    </rPh>
    <phoneticPr fontId="2"/>
  </si>
  <si>
    <t>QF-303の圧力ゲージで常圧を確認する。</t>
    <rPh sb="7" eb="9">
      <t>アツリョク</t>
    </rPh>
    <rPh sb="13" eb="15">
      <t>ジョウアツ</t>
    </rPh>
    <rPh sb="16" eb="18">
      <t>カクニン</t>
    </rPh>
    <phoneticPr fontId="2"/>
  </si>
  <si>
    <t>常圧確認後、窒素ラインバルブ(○1542)を閉。</t>
    <rPh sb="0" eb="2">
      <t>ジョウアツ</t>
    </rPh>
    <rPh sb="2" eb="4">
      <t>カクニン</t>
    </rPh>
    <rPh sb="4" eb="5">
      <t>ゴ</t>
    </rPh>
    <phoneticPr fontId="2"/>
  </si>
  <si>
    <t>QT-301上部バルブ(○403)、真空ラインバルブ(○404)を開にする。</t>
    <rPh sb="33" eb="34">
      <t>カイ</t>
    </rPh>
    <phoneticPr fontId="2"/>
  </si>
  <si>
    <t>窒素バルブ(○1542)を開、流量0.5m3/Hrに調整。(窒素パージ開始)</t>
    <rPh sb="0" eb="2">
      <t>チッソ</t>
    </rPh>
    <rPh sb="13" eb="14">
      <t>カイ</t>
    </rPh>
    <rPh sb="15" eb="17">
      <t>リュウリョウ</t>
    </rPh>
    <rPh sb="26" eb="28">
      <t>チョウセイ</t>
    </rPh>
    <rPh sb="30" eb="32">
      <t>チッソ</t>
    </rPh>
    <rPh sb="35" eb="37">
      <t>カイシ</t>
    </rPh>
    <phoneticPr fontId="2"/>
  </si>
  <si>
    <t>窒素バルブ(○1542)を閉。QF-303濾過器上部のフレキカプラーと窒素ラインカプラを取り外す。</t>
    <rPh sb="0" eb="2">
      <t>チッソ</t>
    </rPh>
    <rPh sb="13" eb="14">
      <t>ヘイ</t>
    </rPh>
    <rPh sb="44" eb="45">
      <t>ト</t>
    </rPh>
    <rPh sb="46" eb="47">
      <t>ハズ</t>
    </rPh>
    <phoneticPr fontId="2"/>
  </si>
  <si>
    <t>QK-301釜底フレキのカプラーにQF-303濾過器を接続。</t>
    <rPh sb="27" eb="29">
      <t>セツゾク</t>
    </rPh>
    <phoneticPr fontId="2"/>
  </si>
  <si>
    <t>真空バルブ(○068)を調整。</t>
    <rPh sb="0" eb="2">
      <t>シンクウ</t>
    </rPh>
    <rPh sb="12" eb="14">
      <t>チョウセイ</t>
    </rPh>
    <phoneticPr fontId="2"/>
  </si>
  <si>
    <t>QK-201釜上圧力ゲージで系内が75±5KPaになっていることを確認。</t>
    <rPh sb="8" eb="10">
      <t>アツリョク</t>
    </rPh>
    <rPh sb="14" eb="16">
      <t>ケイナイ</t>
    </rPh>
    <rPh sb="33" eb="35">
      <t>カクニン</t>
    </rPh>
    <phoneticPr fontId="2"/>
  </si>
  <si>
    <t>ヌッチェ濾過法では70KPa未満で漏れが発生している。(ラボ)</t>
    <rPh sb="14" eb="16">
      <t>ミマン</t>
    </rPh>
    <phoneticPr fontId="2"/>
  </si>
  <si>
    <t>減圧濾過</t>
    <rPh sb="0" eb="2">
      <t>ゲンアツ</t>
    </rPh>
    <rPh sb="2" eb="4">
      <t>ロカ</t>
    </rPh>
    <phoneticPr fontId="7"/>
  </si>
  <si>
    <t>FRC-QK301</t>
    <phoneticPr fontId="7"/>
  </si>
  <si>
    <t>(製品充填)</t>
    <rPh sb="1" eb="3">
      <t>セイヒン</t>
    </rPh>
    <rPh sb="3" eb="5">
      <t>ジュウテン</t>
    </rPh>
    <phoneticPr fontId="7"/>
  </si>
  <si>
    <t>QK-201釜上バルブ(○142)を開。</t>
    <rPh sb="18" eb="19">
      <t>カイ</t>
    </rPh>
    <phoneticPr fontId="2"/>
  </si>
  <si>
    <t>14-2</t>
  </si>
  <si>
    <t>濾過器下部バルブ(○309)を開。</t>
    <rPh sb="3" eb="5">
      <t>カブ</t>
    </rPh>
    <rPh sb="15" eb="16">
      <t>カイ</t>
    </rPh>
    <phoneticPr fontId="2"/>
  </si>
  <si>
    <t>局所排気での吸引（操作5,13)</t>
    <rPh sb="0" eb="2">
      <t>キョクショ</t>
    </rPh>
    <rPh sb="2" eb="4">
      <t>ハイキ</t>
    </rPh>
    <rPh sb="6" eb="8">
      <t>キュウイン</t>
    </rPh>
    <phoneticPr fontId="2"/>
  </si>
  <si>
    <t>QK-301釜底バルブ(○301）、濾過器上部バルブ（○303,397)を開にして濾過を開始。</t>
    <rPh sb="6" eb="7">
      <t>カマ</t>
    </rPh>
    <rPh sb="7" eb="8">
      <t>ソコ</t>
    </rPh>
    <rPh sb="18" eb="20">
      <t>ロカ</t>
    </rPh>
    <rPh sb="20" eb="21">
      <t>キ</t>
    </rPh>
    <rPh sb="21" eb="23">
      <t>ジョウブ</t>
    </rPh>
    <rPh sb="37" eb="38">
      <t>カイ</t>
    </rPh>
    <rPh sb="41" eb="43">
      <t>ロカ</t>
    </rPh>
    <rPh sb="44" eb="46">
      <t>カイシ</t>
    </rPh>
    <phoneticPr fontId="2"/>
  </si>
  <si>
    <t>14-2～4</t>
  </si>
  <si>
    <t>充填が終了したらQK-301の空を確認。</t>
  </si>
  <si>
    <t>QK-201釜上バルブ(○142)を閉。</t>
    <rPh sb="18" eb="19">
      <t>ヘイ</t>
    </rPh>
    <phoneticPr fontId="2"/>
  </si>
  <si>
    <r>
      <t>キャニスター缶は200L容量。</t>
    </r>
    <r>
      <rPr>
        <sz val="9"/>
        <rFont val="メイリオ"/>
        <family val="3"/>
        <charset val="128"/>
      </rPr>
      <t>（減圧専用缶）</t>
    </r>
    <rPh sb="16" eb="18">
      <t>ゲンアツ</t>
    </rPh>
    <rPh sb="18" eb="20">
      <t>センヨウ</t>
    </rPh>
    <rPh sb="20" eb="21">
      <t>カン</t>
    </rPh>
    <phoneticPr fontId="2"/>
  </si>
  <si>
    <t>QK-301釜底バルブ(○301）を閉。</t>
    <rPh sb="18" eb="19">
      <t>ヘイ</t>
    </rPh>
    <phoneticPr fontId="2"/>
  </si>
  <si>
    <t>キャニスター缶は使用前に窒素置換しておく。</t>
    <rPh sb="8" eb="10">
      <t>シヨウ</t>
    </rPh>
    <rPh sb="10" eb="11">
      <t>マエ</t>
    </rPh>
    <rPh sb="12" eb="14">
      <t>チッソ</t>
    </rPh>
    <rPh sb="14" eb="16">
      <t>チカン</t>
    </rPh>
    <phoneticPr fontId="2"/>
  </si>
  <si>
    <t>QF-303濾過器上部と窒素バルブ(○1542)にフレキカプラーを取り付ける。</t>
    <rPh sb="33" eb="34">
      <t>ト</t>
    </rPh>
    <rPh sb="35" eb="36">
      <t>ツ</t>
    </rPh>
    <phoneticPr fontId="2"/>
  </si>
  <si>
    <t>窒素バルブ(○1542)を開にして濾過ライン・濾過器・キャニスター缶の減圧を解除する。</t>
    <rPh sb="13" eb="14">
      <t>カイ</t>
    </rPh>
    <rPh sb="17" eb="19">
      <t>ロカ</t>
    </rPh>
    <rPh sb="23" eb="25">
      <t>ロカ</t>
    </rPh>
    <rPh sb="25" eb="26">
      <t>キ</t>
    </rPh>
    <rPh sb="33" eb="34">
      <t>カン</t>
    </rPh>
    <rPh sb="35" eb="37">
      <t>ゲンアツ</t>
    </rPh>
    <rPh sb="38" eb="40">
      <t>カイジョ</t>
    </rPh>
    <phoneticPr fontId="2"/>
  </si>
  <si>
    <t>窒素バルブ(○1542)を閉にする。</t>
    <rPh sb="13" eb="14">
      <t>ヘイ</t>
    </rPh>
    <phoneticPr fontId="2"/>
  </si>
  <si>
    <t>QF-303濾過器上部と窒素バルブ(○1542)のフレキカプラーを取り外す。</t>
    <rPh sb="33" eb="34">
      <t>ト</t>
    </rPh>
    <rPh sb="35" eb="36">
      <t>ハズ</t>
    </rPh>
    <phoneticPr fontId="2"/>
  </si>
  <si>
    <t>取り外したキャニスター缶の計量を行う。</t>
    <rPh sb="0" eb="1">
      <t>ト</t>
    </rPh>
    <rPh sb="2" eb="3">
      <t>ハズ</t>
    </rPh>
    <rPh sb="11" eb="12">
      <t>カン</t>
    </rPh>
    <rPh sb="13" eb="15">
      <t>ケイリョウ</t>
    </rPh>
    <rPh sb="16" eb="17">
      <t>オコナ</t>
    </rPh>
    <phoneticPr fontId="2"/>
  </si>
  <si>
    <t>空のキャニスター缶を計量器に載せてカプラー付フレキを取り付ける。</t>
    <rPh sb="0" eb="1">
      <t>カラ</t>
    </rPh>
    <rPh sb="10" eb="13">
      <t>ケイリョウキ</t>
    </rPh>
    <rPh sb="14" eb="15">
      <t>ノ</t>
    </rPh>
    <rPh sb="26" eb="27">
      <t>ト</t>
    </rPh>
    <rPh sb="28" eb="29">
      <t>ツ</t>
    </rPh>
    <phoneticPr fontId="2"/>
  </si>
  <si>
    <t>QK-301釜底バルブ(○301）、濾過器上部バルブ（○303)を閉。</t>
    <rPh sb="6" eb="7">
      <t>カマ</t>
    </rPh>
    <rPh sb="7" eb="8">
      <t>ソコ</t>
    </rPh>
    <rPh sb="18" eb="20">
      <t>ロカ</t>
    </rPh>
    <rPh sb="20" eb="21">
      <t>キ</t>
    </rPh>
    <rPh sb="21" eb="23">
      <t>ジョウブ</t>
    </rPh>
    <rPh sb="33" eb="34">
      <t>ヘイ</t>
    </rPh>
    <phoneticPr fontId="2"/>
  </si>
  <si>
    <t>表示を確実に実施。（FM-4401　Lot No.○○○   ○○.○○ kg）</t>
    <rPh sb="0" eb="2">
      <t>ヒョウジ</t>
    </rPh>
    <rPh sb="3" eb="5">
      <t>カクジツ</t>
    </rPh>
    <rPh sb="6" eb="8">
      <t>ジッシ</t>
    </rPh>
    <phoneticPr fontId="2"/>
  </si>
  <si>
    <t>QT-201釜上バルブ(○205)を閉。</t>
    <rPh sb="7" eb="8">
      <t>ウエ</t>
    </rPh>
    <phoneticPr fontId="2"/>
  </si>
  <si>
    <t>QK-201釜上窒素バルブ(○075,140)を開。</t>
    <rPh sb="7" eb="8">
      <t>ウエ</t>
    </rPh>
    <rPh sb="8" eb="10">
      <t>チッソ</t>
    </rPh>
    <rPh sb="24" eb="25">
      <t>カイ</t>
    </rPh>
    <phoneticPr fontId="2"/>
  </si>
  <si>
    <t>QK-201釜上窒素バルブ(○075,140)を閉。</t>
    <rPh sb="7" eb="8">
      <t>ウエ</t>
    </rPh>
    <rPh sb="8" eb="10">
      <t>チッソ</t>
    </rPh>
    <rPh sb="24" eb="25">
      <t>ヘイ</t>
    </rPh>
    <phoneticPr fontId="2"/>
  </si>
  <si>
    <t>QT-201釜上バルブ(○261)を開。</t>
    <rPh sb="7" eb="8">
      <t>ウエ</t>
    </rPh>
    <rPh sb="18" eb="19">
      <t>カイ</t>
    </rPh>
    <phoneticPr fontId="2"/>
  </si>
  <si>
    <t>キャニスター缶上部の均圧バルブ及び、濾過器下部バルブ(○309)を閉。</t>
    <rPh sb="7" eb="9">
      <t>ジョウブ</t>
    </rPh>
    <rPh sb="10" eb="12">
      <t>キンアツ</t>
    </rPh>
    <rPh sb="15" eb="16">
      <t>オヨ</t>
    </rPh>
    <phoneticPr fontId="2"/>
  </si>
  <si>
    <t>QK-301釜底バルブ(○301）、濾過器上部バルブ（○303,397)を閉。</t>
    <rPh sb="6" eb="7">
      <t>カマ</t>
    </rPh>
    <rPh sb="7" eb="8">
      <t>ソコ</t>
    </rPh>
    <rPh sb="18" eb="20">
      <t>ロカ</t>
    </rPh>
    <rPh sb="20" eb="21">
      <t>キ</t>
    </rPh>
    <rPh sb="21" eb="23">
      <t>ジョウブ</t>
    </rPh>
    <rPh sb="37" eb="38">
      <t>ヘイ</t>
    </rPh>
    <phoneticPr fontId="2"/>
  </si>
  <si>
    <t>14-4</t>
  </si>
  <si>
    <t>キャニスター缶からカプラー付フレキを取り外して計量する。</t>
    <rPh sb="13" eb="14">
      <t>ツキ</t>
    </rPh>
    <rPh sb="18" eb="19">
      <t>ト</t>
    </rPh>
    <rPh sb="20" eb="21">
      <t>ハズ</t>
    </rPh>
    <phoneticPr fontId="2"/>
  </si>
  <si>
    <t>キャニスター缶上部バルブを開。</t>
    <rPh sb="7" eb="9">
      <t>ジョウブ</t>
    </rPh>
    <rPh sb="13" eb="14">
      <t>カイ</t>
    </rPh>
    <phoneticPr fontId="2"/>
  </si>
  <si>
    <t>ヴァンパイアPを用いてサンプリングを実施。（200cc×2本）</t>
    <rPh sb="29" eb="30">
      <t>ホン</t>
    </rPh>
    <phoneticPr fontId="2"/>
  </si>
  <si>
    <t>サンプリングチューブを抜き、キャニスター缶上部バルブを閉。</t>
    <rPh sb="11" eb="12">
      <t>ヌ</t>
    </rPh>
    <rPh sb="27" eb="28">
      <t>ヘイ</t>
    </rPh>
    <phoneticPr fontId="2"/>
  </si>
  <si>
    <t>キャニスター缶内部を窒素置換。</t>
    <rPh sb="7" eb="9">
      <t>ナイブ</t>
    </rPh>
    <rPh sb="10" eb="12">
      <t>チッソ</t>
    </rPh>
    <rPh sb="12" eb="14">
      <t>チカン</t>
    </rPh>
    <phoneticPr fontId="2"/>
  </si>
  <si>
    <t>(1Fの窒素流量計ラインとエアー抜きラインを使用。)</t>
  </si>
  <si>
    <t>(条件)200Lドラム窒素置換量：窒素置換量3m^3/Hrで5分程度</t>
  </si>
  <si>
    <t>濾過器内部</t>
    <rPh sb="0" eb="2">
      <t>ロカ</t>
    </rPh>
    <rPh sb="2" eb="3">
      <t>キ</t>
    </rPh>
    <rPh sb="3" eb="5">
      <t>ナイブ</t>
    </rPh>
    <phoneticPr fontId="7"/>
  </si>
  <si>
    <t>QK-301上部のハンドホールを開放。</t>
    <rPh sb="6" eb="8">
      <t>ジョウブ</t>
    </rPh>
    <rPh sb="16" eb="18">
      <t>カイホウ</t>
    </rPh>
    <phoneticPr fontId="2"/>
  </si>
  <si>
    <t>洗浄</t>
    <rPh sb="0" eb="2">
      <t>センジョウ</t>
    </rPh>
    <phoneticPr fontId="7"/>
  </si>
  <si>
    <t>局所排気装置のダクトラインを開にして、ハンドホール側面に取り付ける。</t>
    <rPh sb="0" eb="2">
      <t>キョクショ</t>
    </rPh>
    <rPh sb="2" eb="4">
      <t>ハイキ</t>
    </rPh>
    <rPh sb="4" eb="6">
      <t>ソウチ</t>
    </rPh>
    <rPh sb="14" eb="15">
      <t>カイ</t>
    </rPh>
    <rPh sb="25" eb="27">
      <t>ソクメン</t>
    </rPh>
    <rPh sb="28" eb="29">
      <t>ト</t>
    </rPh>
    <rPh sb="30" eb="31">
      <t>ツ</t>
    </rPh>
    <phoneticPr fontId="2"/>
  </si>
  <si>
    <t>(濾過終了後)</t>
    <rPh sb="1" eb="3">
      <t>ロカ</t>
    </rPh>
    <rPh sb="3" eb="5">
      <t>シュウリョウ</t>
    </rPh>
    <rPh sb="5" eb="6">
      <t>ゴ</t>
    </rPh>
    <phoneticPr fontId="7"/>
  </si>
  <si>
    <t>精製水を100kg仕込む。</t>
    <rPh sb="0" eb="3">
      <t>セイセイスイ</t>
    </rPh>
    <rPh sb="9" eb="11">
      <t>シコ</t>
    </rPh>
    <phoneticPr fontId="2"/>
  </si>
  <si>
    <t xml:space="preserve">15-1,15-2 </t>
  </si>
  <si>
    <t>釡天板や壁面への振り掛け洗浄を実施（酸化マグネシウム除去）</t>
    <rPh sb="15" eb="17">
      <t>ジッシ</t>
    </rPh>
    <rPh sb="18" eb="20">
      <t>サンカ</t>
    </rPh>
    <rPh sb="26" eb="28">
      <t>ジョキョ</t>
    </rPh>
    <phoneticPr fontId="2"/>
  </si>
  <si>
    <t>QK-301上部のハンドホールを閉。</t>
    <rPh sb="6" eb="8">
      <t>ジョウブ</t>
    </rPh>
    <rPh sb="16" eb="17">
      <t>ヘイ</t>
    </rPh>
    <phoneticPr fontId="2"/>
  </si>
  <si>
    <t>QK-301撹拌を80rpmに設定して起動。</t>
    <rPh sb="6" eb="8">
      <t>カクハン</t>
    </rPh>
    <rPh sb="15" eb="17">
      <t>セッテイ</t>
    </rPh>
    <rPh sb="19" eb="21">
      <t>キドウ</t>
    </rPh>
    <phoneticPr fontId="2"/>
  </si>
  <si>
    <t>0.5Hr経過後、QK-301撹拌を40rpmに設定。</t>
    <rPh sb="5" eb="7">
      <t>ケイカ</t>
    </rPh>
    <rPh sb="7" eb="8">
      <t>ゴ</t>
    </rPh>
    <rPh sb="15" eb="17">
      <t>カクハン</t>
    </rPh>
    <rPh sb="24" eb="26">
      <t>セッテイ</t>
    </rPh>
    <phoneticPr fontId="2"/>
  </si>
  <si>
    <t xml:space="preserve">No.69,70 </t>
    <phoneticPr fontId="7"/>
  </si>
  <si>
    <t>No.69,70</t>
    <phoneticPr fontId="7"/>
  </si>
  <si>
    <t>15-3</t>
  </si>
  <si>
    <t>QK-301釜底バルブ(○301）、濾過器上部バルブ（○303)を開にして濾過器洗浄を開始。</t>
    <rPh sb="6" eb="7">
      <t>カマ</t>
    </rPh>
    <rPh sb="7" eb="8">
      <t>ソコ</t>
    </rPh>
    <rPh sb="18" eb="20">
      <t>ロカ</t>
    </rPh>
    <rPh sb="20" eb="21">
      <t>キ</t>
    </rPh>
    <rPh sb="21" eb="23">
      <t>ジョウブ</t>
    </rPh>
    <rPh sb="33" eb="34">
      <t>カイ</t>
    </rPh>
    <rPh sb="37" eb="39">
      <t>ロカ</t>
    </rPh>
    <rPh sb="39" eb="40">
      <t>キ</t>
    </rPh>
    <rPh sb="40" eb="42">
      <t>センジョウ</t>
    </rPh>
    <rPh sb="43" eb="45">
      <t>カイシ</t>
    </rPh>
    <phoneticPr fontId="2"/>
  </si>
  <si>
    <t>15-3～5</t>
  </si>
  <si>
    <t>QK-301釜底バルブ(○301）、濾過器上部バルブ（○303)、濾過器下部バルブ(○309)を閉。</t>
  </si>
  <si>
    <t>キャニスター缶からカプラー付フレキを取り外して計量器から降ろす。</t>
    <rPh sb="13" eb="14">
      <t>ツキ</t>
    </rPh>
    <rPh sb="18" eb="19">
      <t>ト</t>
    </rPh>
    <rPh sb="20" eb="21">
      <t>ハズ</t>
    </rPh>
    <rPh sb="28" eb="29">
      <t>オ</t>
    </rPh>
    <phoneticPr fontId="2"/>
  </si>
  <si>
    <t>濾過器内部洗浄</t>
    <rPh sb="0" eb="2">
      <t>ロカ</t>
    </rPh>
    <rPh sb="2" eb="3">
      <t>キ</t>
    </rPh>
    <rPh sb="3" eb="5">
      <t>ナイブ</t>
    </rPh>
    <rPh sb="5" eb="7">
      <t>センジョウ</t>
    </rPh>
    <phoneticPr fontId="7"/>
  </si>
  <si>
    <t>QT-201釜上バルブ(○205)及び、真空バルブ(○068)を閉。</t>
    <rPh sb="17" eb="18">
      <t>オヨ</t>
    </rPh>
    <rPh sb="20" eb="22">
      <t>シンクウ</t>
    </rPh>
    <rPh sb="32" eb="33">
      <t>ヘイ</t>
    </rPh>
    <phoneticPr fontId="2"/>
  </si>
  <si>
    <t>QT-201釜上バルブ(○261)を開。</t>
    <rPh sb="7" eb="8">
      <t>ウエ</t>
    </rPh>
    <phoneticPr fontId="2"/>
  </si>
  <si>
    <t>耐薬品ゴム手袋、耐有機溶剤防毒マスク着用（操作28～30)</t>
    <rPh sb="18" eb="20">
      <t>チャクヨウ</t>
    </rPh>
    <rPh sb="21" eb="23">
      <t>ソウサ</t>
    </rPh>
    <phoneticPr fontId="2"/>
  </si>
  <si>
    <t>濾過器の上蓋を開放。</t>
    <rPh sb="0" eb="2">
      <t>ロカ</t>
    </rPh>
    <rPh sb="2" eb="3">
      <t>キ</t>
    </rPh>
    <rPh sb="4" eb="6">
      <t>ウワブタ</t>
    </rPh>
    <rPh sb="7" eb="9">
      <t>カイホウ</t>
    </rPh>
    <phoneticPr fontId="2"/>
  </si>
  <si>
    <t>No.71,72</t>
    <phoneticPr fontId="7"/>
  </si>
  <si>
    <t>15-6</t>
  </si>
  <si>
    <t>局所排気での吸引（操作28～30)</t>
    <rPh sb="0" eb="2">
      <t>キョクショ</t>
    </rPh>
    <rPh sb="2" eb="4">
      <t>ハイキ</t>
    </rPh>
    <rPh sb="6" eb="8">
      <t>キュウイン</t>
    </rPh>
    <rPh sb="9" eb="11">
      <t>ソウサ</t>
    </rPh>
    <phoneticPr fontId="2"/>
  </si>
  <si>
    <t>濾材を濾過残毎取り外す。</t>
    <rPh sb="0" eb="2">
      <t>ロザイ</t>
    </rPh>
    <rPh sb="3" eb="5">
      <t>ロカ</t>
    </rPh>
    <rPh sb="5" eb="6">
      <t>ザン</t>
    </rPh>
    <rPh sb="6" eb="7">
      <t>ゴト</t>
    </rPh>
    <rPh sb="7" eb="8">
      <t>ト</t>
    </rPh>
    <rPh sb="9" eb="10">
      <t>ハズ</t>
    </rPh>
    <phoneticPr fontId="2"/>
  </si>
  <si>
    <t>濾過残は汚泥処理。</t>
    <rPh sb="0" eb="2">
      <t>ロカ</t>
    </rPh>
    <rPh sb="2" eb="3">
      <t>ザン</t>
    </rPh>
    <rPh sb="4" eb="6">
      <t>オデイ</t>
    </rPh>
    <rPh sb="6" eb="8">
      <t>ショリ</t>
    </rPh>
    <phoneticPr fontId="2"/>
  </si>
  <si>
    <t>濾紙交換</t>
    <rPh sb="0" eb="2">
      <t>ロシ</t>
    </rPh>
    <rPh sb="2" eb="4">
      <t>コウカン</t>
    </rPh>
    <phoneticPr fontId="7"/>
  </si>
  <si>
    <t>濾過器に新しい濾紙2枚をセット。</t>
    <rPh sb="0" eb="2">
      <t>ロカ</t>
    </rPh>
    <rPh sb="2" eb="3">
      <t>キ</t>
    </rPh>
    <rPh sb="4" eb="5">
      <t>アタラ</t>
    </rPh>
    <rPh sb="7" eb="9">
      <t>ロシ</t>
    </rPh>
    <rPh sb="10" eb="11">
      <t>マイ</t>
    </rPh>
    <phoneticPr fontId="2"/>
  </si>
  <si>
    <t>洗浄後の濾布を上に載せてセット。</t>
    <rPh sb="0" eb="2">
      <t>センジョウ</t>
    </rPh>
    <rPh sb="2" eb="3">
      <t>ゴ</t>
    </rPh>
    <rPh sb="4" eb="6">
      <t>ロフ</t>
    </rPh>
    <rPh sb="7" eb="8">
      <t>ウエ</t>
    </rPh>
    <rPh sb="9" eb="10">
      <t>ノ</t>
    </rPh>
    <phoneticPr fontId="2"/>
  </si>
  <si>
    <t>濾過器の上蓋を閉。</t>
    <rPh sb="0" eb="2">
      <t>ロカ</t>
    </rPh>
    <rPh sb="2" eb="3">
      <t>キ</t>
    </rPh>
    <rPh sb="4" eb="5">
      <t>ウエ</t>
    </rPh>
    <rPh sb="5" eb="6">
      <t>フタ</t>
    </rPh>
    <rPh sb="7" eb="8">
      <t>シ</t>
    </rPh>
    <phoneticPr fontId="2"/>
  </si>
  <si>
    <t>濾過器内部を窒素置換。</t>
    <rPh sb="3" eb="5">
      <t>ナイブ</t>
    </rPh>
    <rPh sb="6" eb="8">
      <t>チッソ</t>
    </rPh>
    <rPh sb="8" eb="10">
      <t>チカン</t>
    </rPh>
    <phoneticPr fontId="2"/>
  </si>
  <si>
    <t>バッチ間洗浄(全工程終了後に実施-酸マグ処理無)</t>
    <rPh sb="3" eb="4">
      <t>カン</t>
    </rPh>
    <rPh sb="4" eb="6">
      <t>センジョウ</t>
    </rPh>
    <rPh sb="7" eb="8">
      <t>ゼン</t>
    </rPh>
    <rPh sb="8" eb="10">
      <t>コウテイ</t>
    </rPh>
    <rPh sb="10" eb="12">
      <t>シュウリョウ</t>
    </rPh>
    <rPh sb="12" eb="13">
      <t>ゴ</t>
    </rPh>
    <rPh sb="14" eb="16">
      <t>ジッシ</t>
    </rPh>
    <rPh sb="17" eb="18">
      <t>サン</t>
    </rPh>
    <rPh sb="20" eb="22">
      <t>ショリ</t>
    </rPh>
    <rPh sb="22" eb="23">
      <t>ナシ</t>
    </rPh>
    <phoneticPr fontId="7"/>
  </si>
  <si>
    <t>バッチ間洗浄</t>
    <rPh sb="3" eb="4">
      <t>カン</t>
    </rPh>
    <rPh sb="4" eb="6">
      <t>センジョウ</t>
    </rPh>
    <phoneticPr fontId="7"/>
  </si>
  <si>
    <t>QN-201コンデンサー下部バルブ(○061)を開、(○062,063)を閉にする。</t>
    <rPh sb="12" eb="14">
      <t>カブ</t>
    </rPh>
    <rPh sb="24" eb="25">
      <t>カイ</t>
    </rPh>
    <rPh sb="37" eb="38">
      <t>ヘイ</t>
    </rPh>
    <phoneticPr fontId="2"/>
  </si>
  <si>
    <t>真空バルブ(○066,068)を開。</t>
    <rPh sb="0" eb="2">
      <t>シンクウ</t>
    </rPh>
    <rPh sb="16" eb="17">
      <t>カイ</t>
    </rPh>
    <phoneticPr fontId="2"/>
  </si>
  <si>
    <t>真空バルブ(○066,068)を閉。</t>
    <rPh sb="0" eb="2">
      <t>シンクウ</t>
    </rPh>
    <rPh sb="16" eb="17">
      <t>ヘイ</t>
    </rPh>
    <phoneticPr fontId="2"/>
  </si>
  <si>
    <t>15-1</t>
  </si>
  <si>
    <t>窒素バルブ(○072,073,074,140)を開、流量0.5m3/Hrに調整。（窒素パージ開始）</t>
    <rPh sb="0" eb="2">
      <t>チッソ</t>
    </rPh>
    <rPh sb="24" eb="25">
      <t>カイ</t>
    </rPh>
    <rPh sb="26" eb="28">
      <t>リュウリョウ</t>
    </rPh>
    <rPh sb="37" eb="39">
      <t>チョウセイ</t>
    </rPh>
    <rPh sb="41" eb="43">
      <t>チッソ</t>
    </rPh>
    <rPh sb="46" eb="48">
      <t>カイシ</t>
    </rPh>
    <phoneticPr fontId="2"/>
  </si>
  <si>
    <t>15-2</t>
  </si>
  <si>
    <t>仕込みバルブ(○106,1102,1103)及び、QP-301サクションバルブ(○1100)デリベリバルブ(〇1101)を開。</t>
    <rPh sb="0" eb="2">
      <t>シコ</t>
    </rPh>
    <rPh sb="22" eb="23">
      <t>オヨ</t>
    </rPh>
    <rPh sb="61" eb="62">
      <t>カイ</t>
    </rPh>
    <phoneticPr fontId="2"/>
  </si>
  <si>
    <t>15-2,15-3</t>
  </si>
  <si>
    <t>仕込みバルブ(○106,1102,1103)及び、QP-301サクションバルブ(○1100)デリベリバルブ(〇1101)を閉。</t>
    <rPh sb="0" eb="2">
      <t>シコ</t>
    </rPh>
    <rPh sb="22" eb="23">
      <t>オヨ</t>
    </rPh>
    <rPh sb="61" eb="62">
      <t>ヘイ</t>
    </rPh>
    <phoneticPr fontId="2"/>
  </si>
  <si>
    <t xml:space="preserve">15-5,15-6 </t>
  </si>
  <si>
    <t>QT-202、QN-202、QN-203ブライン入バルブ(○833,835,836)を開、流量300L/Hr以上を確認。</t>
    <rPh sb="24" eb="25">
      <t>イ</t>
    </rPh>
    <rPh sb="43" eb="44">
      <t>カイ</t>
    </rPh>
    <rPh sb="45" eb="47">
      <t>リュウリョウ</t>
    </rPh>
    <rPh sb="54" eb="56">
      <t>イジョウ</t>
    </rPh>
    <rPh sb="57" eb="59">
      <t>カクニン</t>
    </rPh>
    <phoneticPr fontId="2"/>
  </si>
  <si>
    <t>QK-301釜底バルブ(○301)QT-301釜底バルブ(○400)を閉。</t>
    <rPh sb="35" eb="36">
      <t>ヘイ</t>
    </rPh>
    <phoneticPr fontId="2"/>
  </si>
  <si>
    <t>QK-301釜上バルブ(○304)QT-301釜上バルブ(○402)を開。</t>
    <rPh sb="6" eb="7">
      <t>カマ</t>
    </rPh>
    <rPh sb="7" eb="8">
      <t>ウエ</t>
    </rPh>
    <rPh sb="35" eb="36">
      <t>カイ</t>
    </rPh>
    <phoneticPr fontId="2"/>
  </si>
  <si>
    <t>耐薬品ゴム手袋、耐有機溶剤防毒マスク着用（操作1～14)</t>
    <rPh sb="18" eb="20">
      <t>チャクヨウ</t>
    </rPh>
    <rPh sb="21" eb="23">
      <t>ソウサ</t>
    </rPh>
    <phoneticPr fontId="2"/>
  </si>
  <si>
    <t>局所排気での吸引(操作3～6,9～14)</t>
    <rPh sb="0" eb="2">
      <t>キョクショ</t>
    </rPh>
    <rPh sb="2" eb="4">
      <t>ハイキ</t>
    </rPh>
    <rPh sb="6" eb="8">
      <t>キュウイン</t>
    </rPh>
    <rPh sb="9" eb="11">
      <t>ソウサ</t>
    </rPh>
    <phoneticPr fontId="2"/>
  </si>
  <si>
    <t>QP-204真空Pの冷却水入バルブ(○631,632,633,634,635,636)を開。</t>
    <rPh sb="44" eb="45">
      <t>カイ</t>
    </rPh>
    <phoneticPr fontId="55"/>
  </si>
  <si>
    <t>FIS-QP204A</t>
    <phoneticPr fontId="7"/>
  </si>
  <si>
    <t>QP-204真空Pを起動して真空バルブ(○660)を開、流量300L/Hr以上を確認。</t>
    <rPh sb="14" eb="16">
      <t>シンクウ</t>
    </rPh>
    <rPh sb="28" eb="30">
      <t>リュウリョウ</t>
    </rPh>
    <rPh sb="37" eb="39">
      <t>イジョウ</t>
    </rPh>
    <rPh sb="40" eb="42">
      <t>カクニン</t>
    </rPh>
    <phoneticPr fontId="55"/>
  </si>
  <si>
    <t>仕込みバルブ(○390)及び、QP-301サクションバルブ(○308)デリベリバルブ(〇307)を閉。</t>
    <rPh sb="0" eb="2">
      <t>シコ</t>
    </rPh>
    <rPh sb="12" eb="13">
      <t>オヨ</t>
    </rPh>
    <rPh sb="49" eb="50">
      <t>ヘイ</t>
    </rPh>
    <phoneticPr fontId="55"/>
  </si>
  <si>
    <t>・</t>
    <phoneticPr fontId="56"/>
  </si>
  <si>
    <t>QT-301へ1Hr留去されたら、QP-203温水循環Pを25℃に設定。</t>
    <rPh sb="10" eb="11">
      <t>リュウ</t>
    </rPh>
    <rPh sb="11" eb="12">
      <t>キョ</t>
    </rPh>
    <rPh sb="25" eb="27">
      <t>ジュンカン</t>
    </rPh>
    <rPh sb="33" eb="35">
      <t>セッテイ</t>
    </rPh>
    <phoneticPr fontId="55"/>
  </si>
  <si>
    <t>QK-301釜底フレキのカプラーを濾過機のサクションカプラへ接続し、</t>
    <rPh sb="7" eb="8">
      <t>ソコ</t>
    </rPh>
    <rPh sb="17" eb="20">
      <t>ロカキ</t>
    </rPh>
    <rPh sb="30" eb="32">
      <t>セツゾク</t>
    </rPh>
    <phoneticPr fontId="55"/>
  </si>
  <si>
    <t>デリベリフレキカプラを80kg程度入ったアセトンドラムに接続。</t>
  </si>
  <si>
    <t>QK-301内温が35℃以下を確認。</t>
    <rPh sb="6" eb="8">
      <t>ナイオン</t>
    </rPh>
    <rPh sb="12" eb="14">
      <t>イカ</t>
    </rPh>
    <rPh sb="15" eb="17">
      <t>カクニン</t>
    </rPh>
    <phoneticPr fontId="55"/>
  </si>
  <si>
    <t>アセトン洗浄⑤</t>
    <rPh sb="4" eb="6">
      <t>センジョウ</t>
    </rPh>
    <phoneticPr fontId="7"/>
  </si>
  <si>
    <t>仕込みバルブ(○390)及び、QP-301サクションバルブ(○308)デリベリバルブ(〇307)を閉。</t>
    <rPh sb="49" eb="50">
      <t>ヘイ</t>
    </rPh>
    <phoneticPr fontId="7"/>
  </si>
  <si>
    <t>QN-201下部バルブ(○061)以外の閉を確認。</t>
    <rPh sb="6" eb="8">
      <t>カブ</t>
    </rPh>
    <rPh sb="17" eb="19">
      <t>イガイ</t>
    </rPh>
    <phoneticPr fontId="55"/>
  </si>
  <si>
    <r>
      <t>QT-301釜上バルブ(○402</t>
    </r>
    <r>
      <rPr>
        <sz val="9"/>
        <color indexed="8"/>
        <rFont val="メイリオ"/>
        <family val="3"/>
        <charset val="128"/>
      </rPr>
      <t>,403)を開。</t>
    </r>
    <rPh sb="7" eb="8">
      <t>ウエ</t>
    </rPh>
    <phoneticPr fontId="55"/>
  </si>
  <si>
    <r>
      <t>真空バルブ(○</t>
    </r>
    <r>
      <rPr>
        <sz val="9"/>
        <color rgb="FF000000"/>
        <rFont val="ＭＳ Ｐ明朝"/>
        <family val="1"/>
        <charset val="128"/>
      </rPr>
      <t>066,068)を開。</t>
    </r>
    <rPh sb="0" eb="2">
      <t>シンクウ</t>
    </rPh>
    <rPh sb="16" eb="17">
      <t>カイ</t>
    </rPh>
    <phoneticPr fontId="55"/>
  </si>
  <si>
    <r>
      <t>真空バルブ(○066,</t>
    </r>
    <r>
      <rPr>
        <sz val="9"/>
        <color indexed="8"/>
        <rFont val="ＭＳ Ｐ明朝"/>
        <family val="1"/>
        <charset val="128"/>
      </rPr>
      <t>068)を閉。</t>
    </r>
    <rPh sb="0" eb="2">
      <t>シンクウ</t>
    </rPh>
    <rPh sb="16" eb="17">
      <t>ヘイ</t>
    </rPh>
    <phoneticPr fontId="55"/>
  </si>
  <si>
    <t>バッチ間洗浄(全工程終了後に実施-酸マグ処理有)</t>
    <rPh sb="3" eb="4">
      <t>カン</t>
    </rPh>
    <rPh sb="4" eb="6">
      <t>センジョウ</t>
    </rPh>
    <rPh sb="7" eb="8">
      <t>ゼン</t>
    </rPh>
    <rPh sb="8" eb="10">
      <t>コウテイ</t>
    </rPh>
    <rPh sb="10" eb="12">
      <t>シュウリョウ</t>
    </rPh>
    <rPh sb="12" eb="13">
      <t>ゴ</t>
    </rPh>
    <rPh sb="14" eb="16">
      <t>ジッシ</t>
    </rPh>
    <rPh sb="17" eb="18">
      <t>サン</t>
    </rPh>
    <rPh sb="20" eb="22">
      <t>ショリ</t>
    </rPh>
    <rPh sb="22" eb="23">
      <t>アリ</t>
    </rPh>
    <phoneticPr fontId="7"/>
  </si>
  <si>
    <t>64~68</t>
  </si>
  <si>
    <t>移送</t>
    <rPh sb="0" eb="2">
      <t>イソウ</t>
    </rPh>
    <phoneticPr fontId="7"/>
  </si>
  <si>
    <t>QK-301釜底フレキのカプラーを80kg程度入ったアセトンドラムへ接続する。</t>
    <rPh sb="7" eb="8">
      <t>ソコ</t>
    </rPh>
    <rPh sb="21" eb="23">
      <t>テイド</t>
    </rPh>
    <rPh sb="23" eb="24">
      <t>ハイ</t>
    </rPh>
    <rPh sb="34" eb="36">
      <t>セツゾク</t>
    </rPh>
    <phoneticPr fontId="55"/>
  </si>
  <si>
    <t>QT-301釜底バルブ(○400)閉を確認。</t>
    <rPh sb="17" eb="18">
      <t>ヘイ</t>
    </rPh>
    <rPh sb="19" eb="21">
      <t>カクニン</t>
    </rPh>
    <phoneticPr fontId="55"/>
  </si>
  <si>
    <t>QK-301釜底バルブ(○301)を開。</t>
    <rPh sb="18" eb="19">
      <t>カイ</t>
    </rPh>
    <phoneticPr fontId="2"/>
  </si>
  <si>
    <t>QT-301釜上バルブ(○402)を開、(○403)を閉。</t>
    <rPh sb="7" eb="8">
      <t>ウエ</t>
    </rPh>
    <rPh sb="18" eb="19">
      <t>カイ</t>
    </rPh>
    <rPh sb="27" eb="28">
      <t>ヘイ</t>
    </rPh>
    <phoneticPr fontId="55"/>
  </si>
  <si>
    <t>1.0Hr経過後､各槽内空を確認。</t>
    <rPh sb="9" eb="10">
      <t>カク</t>
    </rPh>
    <rPh sb="12" eb="13">
      <t>カラ</t>
    </rPh>
    <phoneticPr fontId="55"/>
  </si>
  <si>
    <t>QK-301釜底バルブ(○301)を閉。</t>
  </si>
  <si>
    <t>QK-301仕込みバルブ(○390)を開。</t>
    <rPh sb="6" eb="8">
      <t>シコ</t>
    </rPh>
    <phoneticPr fontId="2"/>
  </si>
  <si>
    <t>エアーバルブ開、QP-301を運転して精製水500Lを仕込む。</t>
    <rPh sb="15" eb="17">
      <t>ウンテン</t>
    </rPh>
    <rPh sb="19" eb="21">
      <t>セイセイ</t>
    </rPh>
    <rPh sb="21" eb="22">
      <t>スイ</t>
    </rPh>
    <rPh sb="27" eb="29">
      <t>シコ</t>
    </rPh>
    <phoneticPr fontId="2"/>
  </si>
  <si>
    <t>QN-204コンデンサー冷却水入バルブ(○415)出バルブ(○416)開を確認。</t>
    <rPh sb="12" eb="14">
      <t>レイキャク</t>
    </rPh>
    <rPh sb="14" eb="15">
      <t>スイ</t>
    </rPh>
    <rPh sb="15" eb="16">
      <t>イ</t>
    </rPh>
    <rPh sb="35" eb="36">
      <t>カイ</t>
    </rPh>
    <phoneticPr fontId="2"/>
  </si>
  <si>
    <t>QK-301撹拌を起動。</t>
    <rPh sb="6" eb="8">
      <t>カクハン</t>
    </rPh>
    <rPh sb="9" eb="11">
      <t>キドウ</t>
    </rPh>
    <phoneticPr fontId="2"/>
  </si>
  <si>
    <t>QK-301撹拌を80rpmに設定。</t>
    <rPh sb="6" eb="8">
      <t>カクハン</t>
    </rPh>
    <rPh sb="15" eb="17">
      <t>セッテイ</t>
    </rPh>
    <phoneticPr fontId="2"/>
  </si>
  <si>
    <t>TIC-QP203</t>
    <phoneticPr fontId="7"/>
  </si>
  <si>
    <t>QK-301内温が50℃になったら、ベント切り替え弁を閉。</t>
    <rPh sb="6" eb="8">
      <t>ナイオン</t>
    </rPh>
    <phoneticPr fontId="2"/>
  </si>
  <si>
    <t>QT-301へ留去されてくる事を確認。</t>
    <rPh sb="7" eb="8">
      <t>リュウ</t>
    </rPh>
    <rPh sb="8" eb="9">
      <t>キョ</t>
    </rPh>
    <rPh sb="14" eb="15">
      <t>コト</t>
    </rPh>
    <rPh sb="16" eb="18">
      <t>カクニン</t>
    </rPh>
    <phoneticPr fontId="2"/>
  </si>
  <si>
    <t>QT-301へ1Hr留去されたら、QP-203温水循環Pを25℃に設定。</t>
    <rPh sb="10" eb="11">
      <t>リュウ</t>
    </rPh>
    <rPh sb="11" eb="12">
      <t>キョ</t>
    </rPh>
    <rPh sb="25" eb="27">
      <t>ジュンカン</t>
    </rPh>
    <rPh sb="33" eb="35">
      <t>セッテイ</t>
    </rPh>
    <phoneticPr fontId="2"/>
  </si>
  <si>
    <t>QT-301釜底バルブ(○400)を開にして、洗浄水を排水。</t>
    <rPh sb="7" eb="8">
      <t>ソコ</t>
    </rPh>
    <rPh sb="23" eb="25">
      <t>センジョウ</t>
    </rPh>
    <rPh sb="25" eb="26">
      <t>スイ</t>
    </rPh>
    <rPh sb="27" eb="29">
      <t>ハイスイ</t>
    </rPh>
    <phoneticPr fontId="2"/>
  </si>
  <si>
    <t>洗浄水排水が完了したら、QT-301釜底バルブ(○400)を閉。</t>
    <rPh sb="0" eb="2">
      <t>センジョウ</t>
    </rPh>
    <rPh sb="2" eb="3">
      <t>スイ</t>
    </rPh>
    <rPh sb="6" eb="8">
      <t>カンリョウ</t>
    </rPh>
    <rPh sb="19" eb="20">
      <t>ソコ</t>
    </rPh>
    <rPh sb="30" eb="31">
      <t>ヘイ</t>
    </rPh>
    <phoneticPr fontId="2"/>
  </si>
  <si>
    <t>QK-301内温が35℃以下を確認。</t>
    <rPh sb="6" eb="8">
      <t>ナイオン</t>
    </rPh>
    <rPh sb="12" eb="14">
      <t>イカ</t>
    </rPh>
    <rPh sb="15" eb="17">
      <t>カクニン</t>
    </rPh>
    <phoneticPr fontId="2"/>
  </si>
  <si>
    <t>QK-301釜底バルブ(○301)を開にしてQF-303経由で洗浄水を排水。</t>
    <rPh sb="7" eb="8">
      <t>ソコ</t>
    </rPh>
    <rPh sb="28" eb="30">
      <t>ケイユ</t>
    </rPh>
    <rPh sb="31" eb="33">
      <t>センジョウ</t>
    </rPh>
    <rPh sb="33" eb="34">
      <t>スイ</t>
    </rPh>
    <rPh sb="35" eb="37">
      <t>ハイスイ</t>
    </rPh>
    <phoneticPr fontId="2"/>
  </si>
  <si>
    <t>洗浄水排水が完了したら、QK-301撹拌を停止。</t>
    <rPh sb="0" eb="2">
      <t>センジョウ</t>
    </rPh>
    <rPh sb="2" eb="3">
      <t>スイ</t>
    </rPh>
    <rPh sb="6" eb="8">
      <t>カンリョウ</t>
    </rPh>
    <phoneticPr fontId="2"/>
  </si>
  <si>
    <t>QK-301釜底バルブ(○301)QF-303バルブ(○303,309)を閉。</t>
  </si>
  <si>
    <r>
      <t>Q</t>
    </r>
    <r>
      <rPr>
        <sz val="9"/>
        <color indexed="8"/>
        <rFont val="メイリオ"/>
        <family val="3"/>
        <charset val="128"/>
      </rPr>
      <t>N-201下部バルブ(○061)以外の閉を確認。</t>
    </r>
    <rPh sb="6" eb="8">
      <t>カブ</t>
    </rPh>
    <rPh sb="17" eb="19">
      <t>イガイ</t>
    </rPh>
    <phoneticPr fontId="55"/>
  </si>
  <si>
    <r>
      <t>真空バルブ(○</t>
    </r>
    <r>
      <rPr>
        <sz val="9"/>
        <color indexed="8"/>
        <rFont val="ＭＳ Ｐ明朝"/>
        <family val="1"/>
        <charset val="128"/>
      </rPr>
      <t>066,068)を開。</t>
    </r>
    <rPh sb="0" eb="2">
      <t>シンクウ</t>
    </rPh>
    <rPh sb="16" eb="17">
      <t>カイ</t>
    </rPh>
    <phoneticPr fontId="55"/>
  </si>
  <si>
    <t>FM-4401　薄膜濃縮条件表</t>
    <rPh sb="8" eb="10">
      <t>ハクマク</t>
    </rPh>
    <rPh sb="10" eb="12">
      <t>ノウシュク</t>
    </rPh>
    <rPh sb="12" eb="14">
      <t>ジョウケン</t>
    </rPh>
    <rPh sb="14" eb="15">
      <t>ヒョウ</t>
    </rPh>
    <phoneticPr fontId="7"/>
  </si>
  <si>
    <t>No.30,83</t>
    <phoneticPr fontId="2"/>
  </si>
  <si>
    <t>4-3</t>
    <phoneticPr fontId="2"/>
  </si>
  <si>
    <t>No.64~68</t>
    <phoneticPr fontId="2"/>
  </si>
  <si>
    <t>16-1</t>
    <phoneticPr fontId="2"/>
  </si>
  <si>
    <t>QP-203温水循環Pを80℃に設定。</t>
    <rPh sb="8" eb="10">
      <t>ジュンカン</t>
    </rPh>
    <rPh sb="16" eb="18">
      <t>セッテイ</t>
    </rPh>
    <phoneticPr fontId="7"/>
  </si>
  <si>
    <t>QP-203温水循環Pを起動。</t>
    <rPh sb="12" eb="14">
      <t>キドウ</t>
    </rPh>
    <phoneticPr fontId="7"/>
  </si>
  <si>
    <t>QK-201に還流されている事を確認。</t>
    <rPh sb="7" eb="9">
      <t>カンリュウ</t>
    </rPh>
    <rPh sb="14" eb="15">
      <t>コト</t>
    </rPh>
    <rPh sb="16" eb="18">
      <t>カクニン</t>
    </rPh>
    <phoneticPr fontId="7"/>
  </si>
  <si>
    <t xml:space="preserve">16-5,16-6 </t>
    <phoneticPr fontId="2"/>
  </si>
  <si>
    <t>QP-203温水循環Pを停止。</t>
    <phoneticPr fontId="2"/>
  </si>
  <si>
    <t>*引火爆発視点：6L/minをどのようにして計測しているのか？（中島20220903）</t>
    <rPh sb="1" eb="3">
      <t>インカ</t>
    </rPh>
    <rPh sb="3" eb="5">
      <t>バクハツ</t>
    </rPh>
    <rPh sb="5" eb="7">
      <t>シテン</t>
    </rPh>
    <rPh sb="22" eb="24">
      <t>ケイソク</t>
    </rPh>
    <rPh sb="32" eb="34">
      <t>ナカシマ</t>
    </rPh>
    <phoneticPr fontId="2"/>
  </si>
  <si>
    <r>
      <rPr>
        <b/>
        <u/>
        <sz val="9"/>
        <color rgb="FFFF0000"/>
        <rFont val="ＭＳ Ｐ明朝"/>
        <family val="1"/>
        <charset val="128"/>
      </rPr>
      <t>窒素ボックス内</t>
    </r>
    <r>
      <rPr>
        <sz val="9"/>
        <rFont val="ＭＳ Ｐ明朝"/>
        <family val="1"/>
        <charset val="128"/>
      </rPr>
      <t>で白金／キシレン溶液を分液ロートに小分け計量。</t>
    </r>
    <rPh sb="0" eb="2">
      <t>チッソ</t>
    </rPh>
    <rPh sb="6" eb="7">
      <t>ナイ</t>
    </rPh>
    <rPh sb="18" eb="20">
      <t>ブンエキ</t>
    </rPh>
    <rPh sb="24" eb="26">
      <t>コワ</t>
    </rPh>
    <rPh sb="27" eb="29">
      <t>ケイリョウ</t>
    </rPh>
    <phoneticPr fontId="2"/>
  </si>
  <si>
    <r>
      <rPr>
        <b/>
        <u/>
        <sz val="9"/>
        <color rgb="FFFF0000"/>
        <rFont val="ＭＳ Ｐ明朝"/>
        <family val="1"/>
        <charset val="128"/>
      </rPr>
      <t>QK-201内温50℃以</t>
    </r>
    <r>
      <rPr>
        <sz val="9"/>
        <rFont val="ＭＳ Ｐ明朝"/>
        <family val="1"/>
        <charset val="128"/>
      </rPr>
      <t>上で反応開始。</t>
    </r>
    <rPh sb="6" eb="8">
      <t>ナイオン</t>
    </rPh>
    <rPh sb="11" eb="13">
      <t>イジョウ</t>
    </rPh>
    <rPh sb="14" eb="16">
      <t>ハンノウ</t>
    </rPh>
    <rPh sb="16" eb="18">
      <t>カイシ</t>
    </rPh>
    <phoneticPr fontId="7"/>
  </si>
  <si>
    <r>
      <rPr>
        <b/>
        <u/>
        <sz val="9"/>
        <color rgb="FFFF0000"/>
        <rFont val="ＭＳ Ｐ明朝"/>
        <family val="1"/>
        <charset val="128"/>
      </rPr>
      <t>窒素ボックス内</t>
    </r>
    <r>
      <rPr>
        <sz val="9"/>
        <rFont val="ＭＳ Ｐ明朝"/>
        <family val="1"/>
        <charset val="128"/>
      </rPr>
      <t>でアセトニトリルを分液ロートに小分け計量。</t>
    </r>
    <rPh sb="0" eb="2">
      <t>チッソ</t>
    </rPh>
    <rPh sb="6" eb="7">
      <t>ナイ</t>
    </rPh>
    <rPh sb="16" eb="18">
      <t>ブンエキ</t>
    </rPh>
    <rPh sb="22" eb="24">
      <t>コワ</t>
    </rPh>
    <rPh sb="25" eb="27">
      <t>ケイリョウ</t>
    </rPh>
    <phoneticPr fontId="2"/>
  </si>
  <si>
    <r>
      <t>QK-201内温が</t>
    </r>
    <r>
      <rPr>
        <b/>
        <u/>
        <sz val="9"/>
        <color rgb="FFFF0000"/>
        <rFont val="ＭＳ Ｐ明朝"/>
        <family val="1"/>
        <charset val="128"/>
      </rPr>
      <t>50℃以下</t>
    </r>
    <r>
      <rPr>
        <sz val="9"/>
        <rFont val="ＭＳ Ｐ明朝"/>
        <family val="1"/>
        <charset val="128"/>
      </rPr>
      <t>を確認。</t>
    </r>
    <rPh sb="6" eb="8">
      <t>ナイオン</t>
    </rPh>
    <rPh sb="12" eb="14">
      <t>イカ</t>
    </rPh>
    <rPh sb="15" eb="17">
      <t>カクニン</t>
    </rPh>
    <phoneticPr fontId="2"/>
  </si>
  <si>
    <r>
      <t>QK-201の</t>
    </r>
    <r>
      <rPr>
        <b/>
        <u/>
        <sz val="9"/>
        <color rgb="FFFF0000"/>
        <rFont val="ＭＳ Ｐ明朝"/>
        <family val="1"/>
        <charset val="128"/>
      </rPr>
      <t>内温が40±1℃</t>
    </r>
    <r>
      <rPr>
        <sz val="9"/>
        <rFont val="ＭＳ Ｐ明朝"/>
        <family val="1"/>
        <charset val="128"/>
      </rPr>
      <t>を確認。</t>
    </r>
    <rPh sb="7" eb="9">
      <t>ナイオン</t>
    </rPh>
    <rPh sb="16" eb="18">
      <t>カクニン</t>
    </rPh>
    <phoneticPr fontId="2"/>
  </si>
  <si>
    <r>
      <t>静電気対策のため</t>
    </r>
    <r>
      <rPr>
        <b/>
        <u/>
        <sz val="9"/>
        <color rgb="FFFF0000"/>
        <rFont val="ＭＳ Ｐ明朝"/>
        <family val="1"/>
        <charset val="128"/>
      </rPr>
      <t>15分以上かけて</t>
    </r>
    <r>
      <rPr>
        <b/>
        <u/>
        <sz val="9"/>
        <rFont val="ＭＳ Ｐ明朝"/>
        <family val="1"/>
        <charset val="128"/>
      </rPr>
      <t>仕込む</t>
    </r>
    <r>
      <rPr>
        <sz val="9"/>
        <rFont val="ＭＳ Ｐ明朝"/>
        <family val="1"/>
        <charset val="128"/>
      </rPr>
      <t>(操作2~6)</t>
    </r>
    <rPh sb="0" eb="3">
      <t>セイデンキ</t>
    </rPh>
    <rPh sb="3" eb="5">
      <t>タイサク</t>
    </rPh>
    <rPh sb="10" eb="11">
      <t>プン</t>
    </rPh>
    <rPh sb="11" eb="13">
      <t>イジョウ</t>
    </rPh>
    <rPh sb="16" eb="18">
      <t>シコ</t>
    </rPh>
    <rPh sb="20" eb="22">
      <t>ソウサ</t>
    </rPh>
    <phoneticPr fontId="2"/>
  </si>
  <si>
    <r>
      <rPr>
        <b/>
        <u/>
        <sz val="9"/>
        <color rgb="FFFF0000"/>
        <rFont val="ＭＳ Ｐ明朝"/>
        <family val="1"/>
        <charset val="128"/>
      </rPr>
      <t>TMDS滴下温度の逸脱</t>
    </r>
    <r>
      <rPr>
        <sz val="9"/>
        <rFont val="ＭＳ Ｐ明朝"/>
        <family val="1"/>
        <charset val="128"/>
      </rPr>
      <t>が懸念される場合は、滴下を中断するか温水設定を下げる。</t>
    </r>
    <rPh sb="6" eb="8">
      <t>オンド</t>
    </rPh>
    <rPh sb="9" eb="11">
      <t>イツダツ</t>
    </rPh>
    <rPh sb="12" eb="14">
      <t>ケネン</t>
    </rPh>
    <rPh sb="17" eb="19">
      <t>バアイ</t>
    </rPh>
    <rPh sb="21" eb="23">
      <t>テキカ</t>
    </rPh>
    <rPh sb="24" eb="26">
      <t>チュウダン</t>
    </rPh>
    <rPh sb="29" eb="31">
      <t>オンスイ</t>
    </rPh>
    <rPh sb="31" eb="33">
      <t>セッテイ</t>
    </rPh>
    <rPh sb="34" eb="35">
      <t>サ</t>
    </rPh>
    <phoneticPr fontId="2"/>
  </si>
  <si>
    <r>
      <t>TMDS滴下中に内温が最高温度よりも下がってない場合は、</t>
    </r>
    <r>
      <rPr>
        <b/>
        <u/>
        <sz val="9"/>
        <color rgb="FFFF0000"/>
        <rFont val="ＭＳ Ｐ明朝"/>
        <family val="1"/>
        <charset val="128"/>
      </rPr>
      <t>内温58℃以下</t>
    </r>
    <r>
      <rPr>
        <sz val="9"/>
        <rFont val="ＭＳ Ｐ明朝"/>
        <family val="1"/>
        <charset val="128"/>
      </rPr>
      <t>に下がってから</t>
    </r>
    <rPh sb="4" eb="6">
      <t>テキカ</t>
    </rPh>
    <rPh sb="6" eb="7">
      <t>チュウ</t>
    </rPh>
    <rPh sb="8" eb="10">
      <t>ナイオン</t>
    </rPh>
    <rPh sb="11" eb="13">
      <t>サイコウ</t>
    </rPh>
    <rPh sb="13" eb="15">
      <t>オンド</t>
    </rPh>
    <rPh sb="18" eb="19">
      <t>サ</t>
    </rPh>
    <rPh sb="24" eb="26">
      <t>バアイ</t>
    </rPh>
    <rPh sb="28" eb="30">
      <t>ナイオン</t>
    </rPh>
    <rPh sb="33" eb="35">
      <t>イカ</t>
    </rPh>
    <rPh sb="36" eb="37">
      <t>サ</t>
    </rPh>
    <phoneticPr fontId="2"/>
  </si>
  <si>
    <r>
      <t>QK-301が流量</t>
    </r>
    <r>
      <rPr>
        <b/>
        <u/>
        <sz val="9"/>
        <color rgb="FFFF0000"/>
        <rFont val="ＭＳ Ｐ明朝"/>
        <family val="1"/>
        <charset val="128"/>
      </rPr>
      <t>0.5m3/Hrで窒素パージ</t>
    </r>
    <r>
      <rPr>
        <sz val="9"/>
        <rFont val="ＭＳ Ｐ明朝"/>
        <family val="1"/>
        <charset val="128"/>
      </rPr>
      <t>されている事を確認。</t>
    </r>
    <rPh sb="7" eb="9">
      <t>リュウリョウ</t>
    </rPh>
    <rPh sb="18" eb="20">
      <t>チッソ</t>
    </rPh>
    <rPh sb="28" eb="29">
      <t>コト</t>
    </rPh>
    <rPh sb="30" eb="32">
      <t>カクニン</t>
    </rPh>
    <phoneticPr fontId="2"/>
  </si>
  <si>
    <r>
      <t>温水温度設定を</t>
    </r>
    <r>
      <rPr>
        <b/>
        <u/>
        <sz val="9"/>
        <color rgb="FFFF0000"/>
        <rFont val="ＭＳ Ｐ明朝"/>
        <family val="1"/>
        <charset val="128"/>
      </rPr>
      <t>40℃～60℃へ変更</t>
    </r>
    <r>
      <rPr>
        <sz val="9"/>
        <rFont val="ＭＳ Ｐ明朝"/>
        <family val="1"/>
        <charset val="128"/>
      </rPr>
      <t>する。</t>
    </r>
    <rPh sb="0" eb="2">
      <t>オンスイ</t>
    </rPh>
    <rPh sb="2" eb="4">
      <t>オンド</t>
    </rPh>
    <rPh sb="4" eb="6">
      <t>セッテイ</t>
    </rPh>
    <rPh sb="15" eb="17">
      <t>ヘンコウ</t>
    </rPh>
    <phoneticPr fontId="2"/>
  </si>
  <si>
    <r>
      <rPr>
        <b/>
        <u/>
        <sz val="9"/>
        <color rgb="FFFF0000"/>
        <rFont val="ＭＳ Ｐ明朝"/>
        <family val="1"/>
        <charset val="128"/>
      </rPr>
      <t>反応1.5Hr</t>
    </r>
    <r>
      <rPr>
        <sz val="9"/>
        <rFont val="ＭＳ Ｐ明朝"/>
        <family val="1"/>
        <charset val="128"/>
      </rPr>
      <t>終了を確認。</t>
    </r>
    <rPh sb="0" eb="2">
      <t>ハンノウ</t>
    </rPh>
    <rPh sb="7" eb="9">
      <t>シュウリョウ</t>
    </rPh>
    <rPh sb="10" eb="12">
      <t>カクニン</t>
    </rPh>
    <phoneticPr fontId="2"/>
  </si>
  <si>
    <r>
      <rPr>
        <b/>
        <u/>
        <sz val="9"/>
        <color rgb="FFFF0000"/>
        <rFont val="ＭＳ Ｐ明朝"/>
        <family val="1"/>
        <charset val="128"/>
      </rPr>
      <t>反応2.5Hr終了後</t>
    </r>
    <r>
      <rPr>
        <sz val="9"/>
        <rFont val="ＭＳ Ｐ明朝"/>
        <family val="1"/>
        <charset val="128"/>
      </rPr>
      <t>にサンプリングNO.2～7を繰り返す。</t>
    </r>
    <rPh sb="0" eb="2">
      <t>ハンノウ</t>
    </rPh>
    <rPh sb="7" eb="9">
      <t>シュウリョウ</t>
    </rPh>
    <rPh sb="9" eb="10">
      <t>ゴ</t>
    </rPh>
    <phoneticPr fontId="2"/>
  </si>
  <si>
    <t>　ＦＭ４４０１　製造フロー</t>
    <rPh sb="8" eb="10">
      <t>セイゾウ</t>
    </rPh>
    <phoneticPr fontId="9"/>
  </si>
  <si>
    <t>内容量</t>
    <rPh sb="0" eb="3">
      <t>ナイヨウリョウ</t>
    </rPh>
    <phoneticPr fontId="9"/>
  </si>
  <si>
    <t>QK-201　（GL)</t>
    <phoneticPr fontId="9"/>
  </si>
  <si>
    <t>容量：</t>
    <rPh sb="0" eb="2">
      <t>ヨウリョウ</t>
    </rPh>
    <phoneticPr fontId="9"/>
  </si>
  <si>
    <t>EGMAE</t>
    <phoneticPr fontId="9"/>
  </si>
  <si>
    <t>仕込み</t>
    <rPh sb="0" eb="2">
      <t>シコミ</t>
    </rPh>
    <phoneticPr fontId="9"/>
  </si>
  <si>
    <t>当量</t>
    <rPh sb="0" eb="2">
      <t>トウリョウ</t>
    </rPh>
    <phoneticPr fontId="9"/>
  </si>
  <si>
    <t>倍モル　（TMDSに対して）</t>
    <rPh sb="0" eb="1">
      <t>バイ</t>
    </rPh>
    <phoneticPr fontId="9"/>
  </si>
  <si>
    <t>BHT</t>
    <phoneticPr fontId="9"/>
  </si>
  <si>
    <t>添加</t>
    <rPh sb="0" eb="2">
      <t>テンカ</t>
    </rPh>
    <phoneticPr fontId="9"/>
  </si>
  <si>
    <t>ppm</t>
    <phoneticPr fontId="9"/>
  </si>
  <si>
    <t>（TMDS+EGMAEに対して）</t>
    <rPh sb="12" eb="13">
      <t>タイ</t>
    </rPh>
    <phoneticPr fontId="9"/>
  </si>
  <si>
    <t>トルエン</t>
    <phoneticPr fontId="9"/>
  </si>
  <si>
    <t>濃度</t>
    <rPh sb="0" eb="2">
      <t>ノウド</t>
    </rPh>
    <phoneticPr fontId="9"/>
  </si>
  <si>
    <t>昇温</t>
    <rPh sb="0" eb="1">
      <t>ノボル</t>
    </rPh>
    <rPh sb="1" eb="2">
      <t>アツシ</t>
    </rPh>
    <phoneticPr fontId="9"/>
  </si>
  <si>
    <t>40℃</t>
    <phoneticPr fontId="9"/>
  </si>
  <si>
    <t>±1℃</t>
    <phoneticPr fontId="9"/>
  </si>
  <si>
    <t>Pt /xylene</t>
    <phoneticPr fontId="9"/>
  </si>
  <si>
    <t>mol％　（TMDSに対して)</t>
    <rPh sb="11" eb="12">
      <t>タイ</t>
    </rPh>
    <phoneticPr fontId="9"/>
  </si>
  <si>
    <t>白金</t>
    <rPh sb="0" eb="2">
      <t>ハッキン</t>
    </rPh>
    <phoneticPr fontId="9"/>
  </si>
  <si>
    <t>配位子</t>
    <rPh sb="0" eb="3">
      <t>ハイイシ</t>
    </rPh>
    <phoneticPr fontId="9"/>
  </si>
  <si>
    <t>白金含量</t>
    <rPh sb="0" eb="2">
      <t>ハッキン</t>
    </rPh>
    <rPh sb="2" eb="4">
      <t>ガンリョウ</t>
    </rPh>
    <phoneticPr fontId="9"/>
  </si>
  <si>
    <t>TMDS</t>
    <phoneticPr fontId="9"/>
  </si>
  <si>
    <t>滴下</t>
    <rPh sb="0" eb="2">
      <t>テキカ</t>
    </rPh>
    <phoneticPr fontId="9"/>
  </si>
  <si>
    <t>発熱あり（内温制御）</t>
    <rPh sb="0" eb="2">
      <t>ハツネツ</t>
    </rPh>
    <rPh sb="5" eb="7">
      <t>ナイオン</t>
    </rPh>
    <rPh sb="7" eb="9">
      <t>セイギョ</t>
    </rPh>
    <phoneticPr fontId="9"/>
  </si>
  <si>
    <t>開始温度</t>
    <rPh sb="0" eb="2">
      <t>カイシ</t>
    </rPh>
    <rPh sb="2" eb="4">
      <t>オンド</t>
    </rPh>
    <phoneticPr fontId="9"/>
  </si>
  <si>
    <t>40±1℃</t>
    <phoneticPr fontId="9"/>
  </si>
  <si>
    <t>1.5時間</t>
    <rPh sb="3" eb="5">
      <t>ジカン</t>
    </rPh>
    <phoneticPr fontId="9"/>
  </si>
  <si>
    <t>ポンプ能力</t>
    <rPh sb="3" eb="5">
      <t>ノウリョク</t>
    </rPh>
    <phoneticPr fontId="9"/>
  </si>
  <si>
    <t>ｈｒ</t>
    <phoneticPr fontId="9"/>
  </si>
  <si>
    <t>滴下時間</t>
    <rPh sb="0" eb="2">
      <t>テキカ</t>
    </rPh>
    <rPh sb="2" eb="4">
      <t>ジカン</t>
    </rPh>
    <phoneticPr fontId="9"/>
  </si>
  <si>
    <t>TMDS ：　1.5Hr</t>
    <phoneticPr fontId="9"/>
  </si>
  <si>
    <t>kg/hr</t>
    <phoneticPr fontId="9"/>
  </si>
  <si>
    <t>TMDSのみ</t>
    <phoneticPr fontId="9"/>
  </si>
  <si>
    <t>後押し</t>
    <rPh sb="0" eb="2">
      <t>アトオ</t>
    </rPh>
    <phoneticPr fontId="9"/>
  </si>
  <si>
    <t>トルエン　：　0.25Hr</t>
    <phoneticPr fontId="9"/>
  </si>
  <si>
    <t>トルエン込</t>
    <rPh sb="4" eb="5">
      <t>コミ</t>
    </rPh>
    <phoneticPr fontId="9"/>
  </si>
  <si>
    <t>　（10Kg/hｒ）</t>
    <phoneticPr fontId="9"/>
  </si>
  <si>
    <t>配管に残る量により変更します</t>
    <rPh sb="0" eb="2">
      <t>ハイカン</t>
    </rPh>
    <rPh sb="3" eb="4">
      <t>ノコ</t>
    </rPh>
    <rPh sb="5" eb="6">
      <t>リョウ</t>
    </rPh>
    <rPh sb="9" eb="11">
      <t>ヘンコウ</t>
    </rPh>
    <phoneticPr fontId="9"/>
  </si>
  <si>
    <t>60-63℃</t>
    <phoneticPr fontId="9"/>
  </si>
  <si>
    <t>1.5Hr</t>
    <phoneticPr fontId="9"/>
  </si>
  <si>
    <t>後GC確認</t>
    <rPh sb="0" eb="1">
      <t>アト</t>
    </rPh>
    <rPh sb="3" eb="5">
      <t>カクニン</t>
    </rPh>
    <phoneticPr fontId="9"/>
  </si>
  <si>
    <t>反応収率</t>
    <rPh sb="0" eb="2">
      <t>ハンノウ</t>
    </rPh>
    <rPh sb="2" eb="4">
      <t>シュウリツ</t>
    </rPh>
    <phoneticPr fontId="9"/>
  </si>
  <si>
    <t>冷却</t>
    <rPh sb="0" eb="2">
      <t>レイキャク</t>
    </rPh>
    <phoneticPr fontId="9"/>
  </si>
  <si>
    <t>サンプリング　：　GC測定</t>
    <rPh sb="11" eb="13">
      <t>ソクテイ</t>
    </rPh>
    <phoneticPr fontId="9"/>
  </si>
  <si>
    <t>アセトニトリル</t>
    <phoneticPr fontId="9"/>
  </si>
  <si>
    <t>wt％　（TMDSに対して）</t>
    <rPh sb="10" eb="11">
      <t>タイ</t>
    </rPh>
    <phoneticPr fontId="9"/>
  </si>
  <si>
    <t>濃縮</t>
    <rPh sb="0" eb="2">
      <t>ノウシュク</t>
    </rPh>
    <phoneticPr fontId="9"/>
  </si>
  <si>
    <t>溶媒</t>
    <rPh sb="0" eb="2">
      <t>ヨウバイ</t>
    </rPh>
    <phoneticPr fontId="9"/>
  </si>
  <si>
    <t>トルエン　1％以下</t>
    <rPh sb="7" eb="9">
      <t>イカ</t>
    </rPh>
    <phoneticPr fontId="9"/>
  </si>
  <si>
    <t>　粗FM-4401</t>
    <rPh sb="1" eb="2">
      <t>ソ</t>
    </rPh>
    <phoneticPr fontId="9"/>
  </si>
  <si>
    <t>含量</t>
    <rPh sb="0" eb="2">
      <t>ガンリョウ</t>
    </rPh>
    <phoneticPr fontId="9"/>
  </si>
  <si>
    <t>mol</t>
    <phoneticPr fontId="9"/>
  </si>
  <si>
    <t>サンプリング　：　GC、GPC測定</t>
    <rPh sb="15" eb="17">
      <t>ソクテイ</t>
    </rPh>
    <phoneticPr fontId="9"/>
  </si>
  <si>
    <t>　粗FM-4401　３B分混合</t>
    <rPh sb="1" eb="2">
      <t>ソ</t>
    </rPh>
    <rPh sb="12" eb="13">
      <t>ブン</t>
    </rPh>
    <rPh sb="13" eb="15">
      <t>コンゴウ</t>
    </rPh>
    <phoneticPr fontId="9"/>
  </si>
  <si>
    <t>室温</t>
    <rPh sb="0" eb="2">
      <t>シツオン</t>
    </rPh>
    <phoneticPr fontId="9"/>
  </si>
  <si>
    <t>メタノール</t>
    <phoneticPr fontId="9"/>
  </si>
  <si>
    <t>濃縮液に対して</t>
    <rPh sb="0" eb="3">
      <t>ノウシュクエキ</t>
    </rPh>
    <rPh sb="4" eb="5">
      <t>タイ</t>
    </rPh>
    <phoneticPr fontId="9"/>
  </si>
  <si>
    <t>精製水</t>
    <rPh sb="0" eb="3">
      <t>セイセイスイ</t>
    </rPh>
    <phoneticPr fontId="9"/>
  </si>
  <si>
    <t>24Hr</t>
    <phoneticPr fontId="9"/>
  </si>
  <si>
    <t>5%重曹水</t>
    <rPh sb="2" eb="4">
      <t>ジュウソウ</t>
    </rPh>
    <rPh sb="4" eb="5">
      <t>スイ</t>
    </rPh>
    <phoneticPr fontId="9"/>
  </si>
  <si>
    <t>ｇ</t>
    <phoneticPr fontId="9"/>
  </si>
  <si>
    <t>（薄膜）</t>
    <rPh sb="1" eb="3">
      <t>ハクマク</t>
    </rPh>
    <phoneticPr fontId="9"/>
  </si>
  <si>
    <t>留分</t>
    <rPh sb="0" eb="2">
      <t>リュウブン</t>
    </rPh>
    <phoneticPr fontId="9"/>
  </si>
  <si>
    <t>薄膜蒸留温度と圧力は通液前の設定値</t>
    <rPh sb="0" eb="2">
      <t>ハクマク</t>
    </rPh>
    <rPh sb="2" eb="4">
      <t>ジョウリュウ</t>
    </rPh>
    <rPh sb="4" eb="6">
      <t>オンド</t>
    </rPh>
    <rPh sb="7" eb="9">
      <t>アツリョク</t>
    </rPh>
    <rPh sb="10" eb="11">
      <t>ツウ</t>
    </rPh>
    <rPh sb="11" eb="12">
      <t>エキ</t>
    </rPh>
    <rPh sb="12" eb="13">
      <t>マエ</t>
    </rPh>
    <rPh sb="14" eb="16">
      <t>セッテイ</t>
    </rPh>
    <rPh sb="16" eb="17">
      <t>アタイ</t>
    </rPh>
    <phoneticPr fontId="9"/>
  </si>
  <si>
    <t>80℃、6kPa</t>
    <phoneticPr fontId="9"/>
  </si>
  <si>
    <t>(15Kg/hr)</t>
    <phoneticPr fontId="9"/>
  </si>
  <si>
    <t>前バッチ初留</t>
    <rPh sb="0" eb="1">
      <t>マエ</t>
    </rPh>
    <rPh sb="4" eb="5">
      <t>ショ</t>
    </rPh>
    <rPh sb="5" eb="6">
      <t>リュウ</t>
    </rPh>
    <phoneticPr fontId="9"/>
  </si>
  <si>
    <t>低沸カット</t>
    <rPh sb="0" eb="1">
      <t>テイ</t>
    </rPh>
    <rPh sb="1" eb="2">
      <t>フツ</t>
    </rPh>
    <phoneticPr fontId="9"/>
  </si>
  <si>
    <t>150℃、0.1kPa</t>
    <phoneticPr fontId="9"/>
  </si>
  <si>
    <t>(20Kg/hr)</t>
    <phoneticPr fontId="9"/>
  </si>
  <si>
    <t>粗蒸留</t>
    <rPh sb="0" eb="1">
      <t>ソ</t>
    </rPh>
    <rPh sb="1" eb="3">
      <t>ジョウリュウ</t>
    </rPh>
    <phoneticPr fontId="9"/>
  </si>
  <si>
    <t>ボトム</t>
    <phoneticPr fontId="9"/>
  </si>
  <si>
    <t>175℃、0.1kPa</t>
    <phoneticPr fontId="9"/>
  </si>
  <si>
    <t>初留</t>
    <rPh sb="0" eb="1">
      <t>ショ</t>
    </rPh>
    <rPh sb="1" eb="2">
      <t>リュウ</t>
    </rPh>
    <phoneticPr fontId="9"/>
  </si>
  <si>
    <t>サンプリング　：　GC、GPC、水分測定</t>
    <rPh sb="16" eb="18">
      <t>スイブン</t>
    </rPh>
    <rPh sb="18" eb="20">
      <t>ソクテイ</t>
    </rPh>
    <phoneticPr fontId="9"/>
  </si>
  <si>
    <t>本留</t>
    <rPh sb="0" eb="1">
      <t>ホン</t>
    </rPh>
    <rPh sb="1" eb="2">
      <t>リュウ</t>
    </rPh>
    <phoneticPr fontId="9"/>
  </si>
  <si>
    <t>残渣</t>
    <rPh sb="0" eb="2">
      <t>ザンサ</t>
    </rPh>
    <phoneticPr fontId="9"/>
  </si>
  <si>
    <t>FM-4401</t>
    <phoneticPr fontId="9"/>
  </si>
  <si>
    <t>蒸留回収率</t>
    <rPh sb="0" eb="2">
      <t>ジョウリュウ</t>
    </rPh>
    <rPh sb="2" eb="4">
      <t>カイシュウ</t>
    </rPh>
    <rPh sb="4" eb="5">
      <t>リツ</t>
    </rPh>
    <phoneticPr fontId="9"/>
  </si>
  <si>
    <t>収率</t>
    <rPh sb="0" eb="2">
      <t>シュウリツ</t>
    </rPh>
    <phoneticPr fontId="9"/>
  </si>
  <si>
    <t>%</t>
    <phoneticPr fontId="9"/>
  </si>
  <si>
    <t>スラリー化して仕込む</t>
    <rPh sb="4" eb="5">
      <t>カ</t>
    </rPh>
    <rPh sb="7" eb="9">
      <t>シコ</t>
    </rPh>
    <phoneticPr fontId="9"/>
  </si>
  <si>
    <t>純度</t>
    <rPh sb="0" eb="2">
      <t>ジュンド</t>
    </rPh>
    <phoneticPr fontId="9"/>
  </si>
  <si>
    <t>酸化マグネシウム</t>
    <rPh sb="0" eb="2">
      <t>サンカ</t>
    </rPh>
    <phoneticPr fontId="9"/>
  </si>
  <si>
    <t>中和</t>
    <rPh sb="0" eb="2">
      <t>チュウワ</t>
    </rPh>
    <phoneticPr fontId="9"/>
  </si>
  <si>
    <t>サンプリング　：　酸価測定</t>
    <rPh sb="9" eb="11">
      <t>サンカ</t>
    </rPh>
    <rPh sb="11" eb="13">
      <t>ソクテイ</t>
    </rPh>
    <phoneticPr fontId="9"/>
  </si>
  <si>
    <t>濾過</t>
    <rPh sb="0" eb="2">
      <t>ロカ</t>
    </rPh>
    <phoneticPr fontId="9"/>
  </si>
  <si>
    <t>脱水工程</t>
    <rPh sb="0" eb="2">
      <t>ダッスイ</t>
    </rPh>
    <rPh sb="2" eb="4">
      <t>コウテイ</t>
    </rPh>
    <phoneticPr fontId="9"/>
  </si>
  <si>
    <t>205℃、0.1kPa</t>
    <phoneticPr fontId="9"/>
  </si>
  <si>
    <t>FM4401</t>
    <phoneticPr fontId="9"/>
  </si>
  <si>
    <t>工程</t>
    <rPh sb="0" eb="2">
      <t>コウテイ</t>
    </rPh>
    <phoneticPr fontId="9"/>
  </si>
  <si>
    <t>ランク</t>
    <phoneticPr fontId="9"/>
  </si>
  <si>
    <t>条　件　基　準</t>
  </si>
  <si>
    <t>背　景　お　よ　び　注　意　事　項</t>
    <rPh sb="0" eb="1">
      <t>セ</t>
    </rPh>
    <rPh sb="2" eb="3">
      <t>カゲ</t>
    </rPh>
    <rPh sb="10" eb="11">
      <t>チュウ</t>
    </rPh>
    <rPh sb="12" eb="13">
      <t>イ</t>
    </rPh>
    <rPh sb="14" eb="15">
      <t>コト</t>
    </rPh>
    <rPh sb="16" eb="17">
      <t>コウ</t>
    </rPh>
    <phoneticPr fontId="9"/>
  </si>
  <si>
    <t>関係データ</t>
    <rPh sb="0" eb="2">
      <t>カンケイ</t>
    </rPh>
    <phoneticPr fontId="9"/>
  </si>
  <si>
    <t>準</t>
    <rPh sb="0" eb="1">
      <t>ジュン</t>
    </rPh>
    <phoneticPr fontId="9"/>
  </si>
  <si>
    <t>使用設備</t>
    <rPh sb="0" eb="2">
      <t>シヨウ</t>
    </rPh>
    <rPh sb="2" eb="4">
      <t>セツビ</t>
    </rPh>
    <phoneticPr fontId="9"/>
  </si>
  <si>
    <t>備</t>
    <rPh sb="0" eb="1">
      <t>ソナエ</t>
    </rPh>
    <phoneticPr fontId="9"/>
  </si>
  <si>
    <t>反応槽</t>
    <rPh sb="0" eb="2">
      <t>ハンノウ</t>
    </rPh>
    <rPh sb="2" eb="3">
      <t>ソウ</t>
    </rPh>
    <phoneticPr fontId="9"/>
  </si>
  <si>
    <t>QK-201</t>
    <phoneticPr fontId="9"/>
  </si>
  <si>
    <t>・使用前に反応槽内に異物や着色がないか目視で</t>
    <phoneticPr fontId="9"/>
  </si>
  <si>
    <t>受け槽</t>
    <rPh sb="0" eb="1">
      <t>ウ</t>
    </rPh>
    <rPh sb="2" eb="3">
      <t>ソウ</t>
    </rPh>
    <phoneticPr fontId="9"/>
  </si>
  <si>
    <t>QT-201</t>
    <phoneticPr fontId="9"/>
  </si>
  <si>
    <t>　確認し，減圧乾燥する</t>
    <phoneticPr fontId="9"/>
  </si>
  <si>
    <t>フィードポンプ</t>
    <phoneticPr fontId="71"/>
  </si>
  <si>
    <t>QP-206</t>
    <phoneticPr fontId="9"/>
  </si>
  <si>
    <t>薄膜蒸留機</t>
    <rPh sb="0" eb="2">
      <t>ハクマク</t>
    </rPh>
    <rPh sb="2" eb="4">
      <t>ジョウリュウ</t>
    </rPh>
    <rPh sb="4" eb="5">
      <t>キ</t>
    </rPh>
    <phoneticPr fontId="9"/>
  </si>
  <si>
    <t>QM-401</t>
    <phoneticPr fontId="9"/>
  </si>
  <si>
    <t>留分受け槽</t>
    <rPh sb="0" eb="2">
      <t>リュウブン</t>
    </rPh>
    <rPh sb="2" eb="3">
      <t>ウ</t>
    </rPh>
    <rPh sb="4" eb="5">
      <t>ソウ</t>
    </rPh>
    <phoneticPr fontId="9"/>
  </si>
  <si>
    <t>QK-301</t>
    <phoneticPr fontId="9"/>
  </si>
  <si>
    <t>ボトム受け槽</t>
    <rPh sb="3" eb="4">
      <t>ウ</t>
    </rPh>
    <rPh sb="5" eb="6">
      <t>ソウ</t>
    </rPh>
    <phoneticPr fontId="9"/>
  </si>
  <si>
    <t>QT-301</t>
    <phoneticPr fontId="9"/>
  </si>
  <si>
    <t>仕</t>
    <rPh sb="0" eb="1">
      <t>ツコウ</t>
    </rPh>
    <phoneticPr fontId="9"/>
  </si>
  <si>
    <t>原料　（番号順に仕込むこと）</t>
    <rPh sb="0" eb="2">
      <t>ゲンリョウ</t>
    </rPh>
    <rPh sb="4" eb="6">
      <t>バンゴウ</t>
    </rPh>
    <rPh sb="6" eb="7">
      <t>ジュン</t>
    </rPh>
    <rPh sb="8" eb="10">
      <t>シコ</t>
    </rPh>
    <phoneticPr fontId="9"/>
  </si>
  <si>
    <t>込</t>
    <rPh sb="0" eb="1">
      <t>コ</t>
    </rPh>
    <phoneticPr fontId="9"/>
  </si>
  <si>
    <t>仕込み量の管理幅</t>
    <rPh sb="0" eb="2">
      <t>シコ</t>
    </rPh>
    <rPh sb="3" eb="4">
      <t>リョウ</t>
    </rPh>
    <rPh sb="5" eb="7">
      <t>カンリ</t>
    </rPh>
    <rPh sb="7" eb="8">
      <t>ハバ</t>
    </rPh>
    <phoneticPr fontId="9"/>
  </si>
  <si>
    <t>±5</t>
    <phoneticPr fontId="9"/>
  </si>
  <si>
    <t>％以内</t>
    <rPh sb="1" eb="3">
      <t>イナイ</t>
    </rPh>
    <phoneticPr fontId="9"/>
  </si>
  <si>
    <t>み</t>
    <phoneticPr fontId="9"/>
  </si>
  <si>
    <t>①EGMAE</t>
    <phoneticPr fontId="9"/>
  </si>
  <si>
    <t>Kg</t>
    <phoneticPr fontId="9"/>
  </si>
  <si>
    <t>TMDSの2.4倍モルとする。</t>
    <rPh sb="8" eb="9">
      <t>バイ</t>
    </rPh>
    <phoneticPr fontId="9"/>
  </si>
  <si>
    <t>Mw:</t>
    <phoneticPr fontId="9"/>
  </si>
  <si>
    <t>mol:</t>
    <phoneticPr fontId="9"/>
  </si>
  <si>
    <t>②BHT</t>
    <phoneticPr fontId="9"/>
  </si>
  <si>
    <t>g</t>
    <phoneticPr fontId="9"/>
  </si>
  <si>
    <t>BHTはあらかじめEGMAE(100g)に溶解して仕込む</t>
    <rPh sb="21" eb="23">
      <t>ヨウカイ</t>
    </rPh>
    <rPh sb="25" eb="27">
      <t>シコ</t>
    </rPh>
    <phoneticPr fontId="9"/>
  </si>
  <si>
    <t>③トルエン</t>
    <phoneticPr fontId="9"/>
  </si>
  <si>
    <t>反応濃度を20％とする。</t>
    <rPh sb="0" eb="2">
      <t>ハンノウ</t>
    </rPh>
    <rPh sb="2" eb="4">
      <t>ノウド</t>
    </rPh>
    <phoneticPr fontId="9"/>
  </si>
  <si>
    <t>①②　：　ハンドホールより仕込む</t>
    <rPh sb="13" eb="15">
      <t>シコ</t>
    </rPh>
    <phoneticPr fontId="9"/>
  </si>
  <si>
    <t>③を仕込む前に槽内を窒素置換する</t>
    <rPh sb="2" eb="4">
      <t>シコ</t>
    </rPh>
    <rPh sb="5" eb="6">
      <t>マエ</t>
    </rPh>
    <rPh sb="7" eb="8">
      <t>ソウ</t>
    </rPh>
    <rPh sb="8" eb="9">
      <t>ナイ</t>
    </rPh>
    <rPh sb="10" eb="12">
      <t>チッソ</t>
    </rPh>
    <rPh sb="12" eb="14">
      <t>チカン</t>
    </rPh>
    <phoneticPr fontId="9"/>
  </si>
  <si>
    <t>③　：　ポンプにて仕込む</t>
    <rPh sb="9" eb="11">
      <t>シコ</t>
    </rPh>
    <phoneticPr fontId="9"/>
  </si>
  <si>
    <t>攪拌</t>
    <rPh sb="0" eb="2">
      <t>カクハン</t>
    </rPh>
    <phoneticPr fontId="9"/>
  </si>
  <si>
    <t>①②仕込後攪拌を開始する。</t>
    <rPh sb="2" eb="4">
      <t>シコミ</t>
    </rPh>
    <rPh sb="4" eb="5">
      <t>ゴ</t>
    </rPh>
    <rPh sb="5" eb="7">
      <t>カクハン</t>
    </rPh>
    <rPh sb="8" eb="10">
      <t>カイシ</t>
    </rPh>
    <phoneticPr fontId="9"/>
  </si>
  <si>
    <t>攪拌速度</t>
    <rPh sb="0" eb="2">
      <t>カクハン</t>
    </rPh>
    <rPh sb="2" eb="4">
      <t>ソクド</t>
    </rPh>
    <phoneticPr fontId="9"/>
  </si>
  <si>
    <t>rpm</t>
    <phoneticPr fontId="9"/>
  </si>
  <si>
    <t>窒</t>
    <rPh sb="0" eb="1">
      <t>チツ</t>
    </rPh>
    <phoneticPr fontId="9"/>
  </si>
  <si>
    <t>槽内減圧</t>
    <rPh sb="0" eb="1">
      <t>ソウ</t>
    </rPh>
    <rPh sb="1" eb="2">
      <t>ナイ</t>
    </rPh>
    <rPh sb="2" eb="4">
      <t>ゲンアツ</t>
    </rPh>
    <phoneticPr fontId="9"/>
  </si>
  <si>
    <t>素</t>
    <rPh sb="0" eb="1">
      <t>ス</t>
    </rPh>
    <phoneticPr fontId="9"/>
  </si>
  <si>
    <t>kPa以下</t>
    <rPh sb="3" eb="5">
      <t>イカ</t>
    </rPh>
    <phoneticPr fontId="9"/>
  </si>
  <si>
    <t>酸素濃度を2％以下とする</t>
    <rPh sb="0" eb="2">
      <t>サンソ</t>
    </rPh>
    <rPh sb="2" eb="4">
      <t>ノウド</t>
    </rPh>
    <rPh sb="7" eb="9">
      <t>イカ</t>
    </rPh>
    <phoneticPr fontId="9"/>
  </si>
  <si>
    <t>置</t>
    <rPh sb="0" eb="1">
      <t>チ</t>
    </rPh>
    <phoneticPr fontId="9"/>
  </si>
  <si>
    <t>減圧停止、窒素で減圧解除</t>
    <rPh sb="0" eb="2">
      <t>ゲンアツ</t>
    </rPh>
    <rPh sb="2" eb="4">
      <t>テイシ</t>
    </rPh>
    <rPh sb="5" eb="7">
      <t>チッソ</t>
    </rPh>
    <rPh sb="8" eb="10">
      <t>ゲンアツ</t>
    </rPh>
    <rPh sb="10" eb="12">
      <t>カイジョ</t>
    </rPh>
    <phoneticPr fontId="9"/>
  </si>
  <si>
    <t>換</t>
    <rPh sb="0" eb="1">
      <t>カン</t>
    </rPh>
    <phoneticPr fontId="9"/>
  </si>
  <si>
    <t>酸素濃度計確認</t>
    <rPh sb="0" eb="2">
      <t>サンソ</t>
    </rPh>
    <rPh sb="2" eb="4">
      <t>ノウド</t>
    </rPh>
    <rPh sb="4" eb="5">
      <t>ケイ</t>
    </rPh>
    <rPh sb="5" eb="7">
      <t>カクニン</t>
    </rPh>
    <phoneticPr fontId="9"/>
  </si>
  <si>
    <t>酸素濃度</t>
    <rPh sb="0" eb="2">
      <t>サンソ</t>
    </rPh>
    <rPh sb="2" eb="4">
      <t>ノウド</t>
    </rPh>
    <phoneticPr fontId="9"/>
  </si>
  <si>
    <t>％以下</t>
    <rPh sb="1" eb="3">
      <t>イカ</t>
    </rPh>
    <phoneticPr fontId="9"/>
  </si>
  <si>
    <t>昇</t>
    <rPh sb="0" eb="1">
      <t>ノボル</t>
    </rPh>
    <phoneticPr fontId="9"/>
  </si>
  <si>
    <t>窒素流量変更</t>
    <rPh sb="0" eb="2">
      <t>チッソ</t>
    </rPh>
    <rPh sb="2" eb="4">
      <t>リュウリョウ</t>
    </rPh>
    <rPh sb="4" eb="6">
      <t>ヘンコウ</t>
    </rPh>
    <phoneticPr fontId="9"/>
  </si>
  <si>
    <t>温</t>
    <rPh sb="0" eb="1">
      <t>アツシ</t>
    </rPh>
    <phoneticPr fontId="9"/>
  </si>
  <si>
    <t>流量：</t>
    <rPh sb="0" eb="2">
      <t>リュウリョウ</t>
    </rPh>
    <phoneticPr fontId="9"/>
  </si>
  <si>
    <t>0.5m^3/h</t>
  </si>
  <si>
    <t>濃縮開始前まで通気する</t>
    <rPh sb="0" eb="2">
      <t>ノウシュク</t>
    </rPh>
    <rPh sb="2" eb="5">
      <t>カイシマエ</t>
    </rPh>
    <rPh sb="7" eb="9">
      <t>ツウキ</t>
    </rPh>
    <phoneticPr fontId="9"/>
  </si>
  <si>
    <t>・窒素流量が多いと溶媒が揮発し、反応濃度が変化する。</t>
    <rPh sb="1" eb="3">
      <t>チッソ</t>
    </rPh>
    <rPh sb="3" eb="5">
      <t>リュウリョウ</t>
    </rPh>
    <rPh sb="6" eb="7">
      <t>オオ</t>
    </rPh>
    <rPh sb="9" eb="11">
      <t>ヨウバイ</t>
    </rPh>
    <rPh sb="12" eb="14">
      <t>キハツ</t>
    </rPh>
    <rPh sb="16" eb="18">
      <t>ハンノウ</t>
    </rPh>
    <rPh sb="18" eb="20">
      <t>ノウド</t>
    </rPh>
    <rPh sb="21" eb="23">
      <t>ヘンカ</t>
    </rPh>
    <phoneticPr fontId="9"/>
  </si>
  <si>
    <t>冷却水循環</t>
    <rPh sb="0" eb="2">
      <t>レイキャク</t>
    </rPh>
    <rPh sb="2" eb="3">
      <t>スイ</t>
    </rPh>
    <rPh sb="3" eb="5">
      <t>ジュンカン</t>
    </rPh>
    <phoneticPr fontId="9"/>
  </si>
  <si>
    <t>冷却水設定</t>
    <rPh sb="0" eb="2">
      <t>レイキャク</t>
    </rPh>
    <rPh sb="2" eb="3">
      <t>スイ</t>
    </rPh>
    <rPh sb="3" eb="5">
      <t>セッテイ</t>
    </rPh>
    <phoneticPr fontId="9"/>
  </si>
  <si>
    <t>℃</t>
    <phoneticPr fontId="9"/>
  </si>
  <si>
    <t>昇温</t>
    <rPh sb="0" eb="1">
      <t>ショウ</t>
    </rPh>
    <rPh sb="1" eb="2">
      <t>オン</t>
    </rPh>
    <phoneticPr fontId="9"/>
  </si>
  <si>
    <t>温水設定</t>
    <rPh sb="0" eb="2">
      <t>オンスイ</t>
    </rPh>
    <rPh sb="2" eb="4">
      <t>セッテイ</t>
    </rPh>
    <phoneticPr fontId="9"/>
  </si>
  <si>
    <t>温水温度が低いと反応開始までの誘導時間が長くなり</t>
    <rPh sb="0" eb="2">
      <t>オンスイ</t>
    </rPh>
    <rPh sb="2" eb="4">
      <t>オンド</t>
    </rPh>
    <rPh sb="5" eb="6">
      <t>ヒク</t>
    </rPh>
    <rPh sb="8" eb="10">
      <t>ハンノウ</t>
    </rPh>
    <rPh sb="10" eb="12">
      <t>カイシ</t>
    </rPh>
    <rPh sb="15" eb="17">
      <t>ユウドウ</t>
    </rPh>
    <rPh sb="17" eb="19">
      <t>ジカン</t>
    </rPh>
    <rPh sb="20" eb="21">
      <t>ナガ</t>
    </rPh>
    <phoneticPr fontId="9"/>
  </si>
  <si>
    <t>内温</t>
    <rPh sb="0" eb="2">
      <t>ナイオン</t>
    </rPh>
    <phoneticPr fontId="9"/>
  </si>
  <si>
    <t>滴下中の発熱により反応温度を超える恐れがある。</t>
    <rPh sb="0" eb="2">
      <t>テキカ</t>
    </rPh>
    <rPh sb="2" eb="3">
      <t>チュウ</t>
    </rPh>
    <rPh sb="4" eb="6">
      <t>ハツネツ</t>
    </rPh>
    <rPh sb="9" eb="11">
      <t>ハンノウ</t>
    </rPh>
    <rPh sb="11" eb="13">
      <t>オンド</t>
    </rPh>
    <rPh sb="14" eb="15">
      <t>コ</t>
    </rPh>
    <rPh sb="17" eb="18">
      <t>オソ</t>
    </rPh>
    <phoneticPr fontId="9"/>
  </si>
  <si>
    <t>反</t>
    <rPh sb="0" eb="1">
      <t>ハン</t>
    </rPh>
    <phoneticPr fontId="9"/>
  </si>
  <si>
    <t>原料</t>
    <rPh sb="0" eb="2">
      <t>ゲンリョウ</t>
    </rPh>
    <phoneticPr fontId="9"/>
  </si>
  <si>
    <t>※白金は感作性物質である</t>
    <rPh sb="1" eb="3">
      <t>ハッキン</t>
    </rPh>
    <rPh sb="4" eb="6">
      <t>カンサ</t>
    </rPh>
    <rPh sb="6" eb="7">
      <t>セイ</t>
    </rPh>
    <rPh sb="7" eb="9">
      <t>ブッシツ</t>
    </rPh>
    <phoneticPr fontId="33"/>
  </si>
  <si>
    <t>EGMAEの異性化を抑制するため白金触媒は</t>
    <rPh sb="6" eb="9">
      <t>イセイカ</t>
    </rPh>
    <rPh sb="10" eb="12">
      <t>ヨクセイ</t>
    </rPh>
    <rPh sb="16" eb="18">
      <t>ハッキン</t>
    </rPh>
    <rPh sb="18" eb="20">
      <t>ショクバイ</t>
    </rPh>
    <phoneticPr fontId="9"/>
  </si>
  <si>
    <t>応</t>
    <rPh sb="0" eb="1">
      <t>オウ</t>
    </rPh>
    <phoneticPr fontId="9"/>
  </si>
  <si>
    <t>　　耐溶剤性手袋を使用し、使用前に敗れなどが</t>
    <rPh sb="2" eb="3">
      <t>タイ</t>
    </rPh>
    <rPh sb="3" eb="5">
      <t>ヨウザイ</t>
    </rPh>
    <rPh sb="5" eb="6">
      <t>セイ</t>
    </rPh>
    <rPh sb="6" eb="8">
      <t>テブクロ</t>
    </rPh>
    <rPh sb="9" eb="11">
      <t>シヨウ</t>
    </rPh>
    <rPh sb="13" eb="15">
      <t>シヨウ</t>
    </rPh>
    <rPh sb="15" eb="16">
      <t>マエ</t>
    </rPh>
    <rPh sb="17" eb="18">
      <t>ヤブ</t>
    </rPh>
    <phoneticPr fontId="33"/>
  </si>
  <si>
    <t>昇温後に投入する。</t>
  </si>
  <si>
    <t>①karsted触媒</t>
    <rPh sb="8" eb="10">
      <t>ショクバイ</t>
    </rPh>
    <phoneticPr fontId="9"/>
  </si>
  <si>
    <t>　　無いことを確認すること。</t>
    <rPh sb="2" eb="3">
      <t>ナ</t>
    </rPh>
    <rPh sb="7" eb="9">
      <t>カクニン</t>
    </rPh>
    <phoneticPr fontId="33"/>
  </si>
  <si>
    <t>　　白金を取り扱った後の手袋をしたまま</t>
    <rPh sb="2" eb="4">
      <t>ハッキン</t>
    </rPh>
    <rPh sb="5" eb="6">
      <t>ト</t>
    </rPh>
    <rPh sb="7" eb="8">
      <t>アツカ</t>
    </rPh>
    <rPh sb="10" eb="11">
      <t>アト</t>
    </rPh>
    <rPh sb="12" eb="14">
      <t>テブクロ</t>
    </rPh>
    <phoneticPr fontId="33"/>
  </si>
  <si>
    <t>　　むやみにドアノブなどに触れないこと、</t>
    <rPh sb="13" eb="14">
      <t>フ</t>
    </rPh>
    <phoneticPr fontId="33"/>
  </si>
  <si>
    <t>　　取扱い後の手袋は必ず洗ってから脱ぐこと。</t>
    <rPh sb="2" eb="4">
      <t>トリアツカ</t>
    </rPh>
    <rPh sb="5" eb="6">
      <t>ゴ</t>
    </rPh>
    <rPh sb="7" eb="9">
      <t>テブクロ</t>
    </rPh>
    <rPh sb="10" eb="11">
      <t>カナラ</t>
    </rPh>
    <rPh sb="12" eb="13">
      <t>アラ</t>
    </rPh>
    <rPh sb="17" eb="18">
      <t>ヌ</t>
    </rPh>
    <phoneticPr fontId="33"/>
  </si>
  <si>
    <t>白金触媒はTMDSの0.01％とする</t>
    <rPh sb="0" eb="2">
      <t>ハッキン</t>
    </rPh>
    <rPh sb="2" eb="4">
      <t>ショクバイ</t>
    </rPh>
    <phoneticPr fontId="9"/>
  </si>
  <si>
    <t>発熱量　＝　</t>
    <rPh sb="0" eb="2">
      <t>ハツネツ</t>
    </rPh>
    <rPh sb="2" eb="3">
      <t>リョウ</t>
    </rPh>
    <phoneticPr fontId="9"/>
  </si>
  <si>
    <t>J/g　（スーパーCRC測定より）</t>
    <phoneticPr fontId="9"/>
  </si>
  <si>
    <t>②TMDS</t>
  </si>
  <si>
    <t>白金投入後ジャケットを６０℃とする</t>
    <rPh sb="0" eb="2">
      <t>ハッキン</t>
    </rPh>
    <rPh sb="2" eb="4">
      <t>トウニュウ</t>
    </rPh>
    <rPh sb="4" eb="5">
      <t>ゴ</t>
    </rPh>
    <phoneticPr fontId="9"/>
  </si>
  <si>
    <t>トルエンの比熱</t>
    <rPh sb="5" eb="7">
      <t>ヒネツ</t>
    </rPh>
    <phoneticPr fontId="9"/>
  </si>
  <si>
    <t>J/g・℃</t>
    <phoneticPr fontId="9"/>
  </si>
  <si>
    <t>発熱の全てが溶媒の温度上昇に使われたと仮定すると、</t>
    <phoneticPr fontId="9"/>
  </si>
  <si>
    <t>断熱上昇温度は</t>
  </si>
  <si>
    <t>℃　となり、</t>
    <phoneticPr fontId="9"/>
  </si>
  <si>
    <t>配管に残ったTMDSを反応槽にすべて移送するため</t>
    <rPh sb="0" eb="2">
      <t>ハイカン</t>
    </rPh>
    <rPh sb="3" eb="4">
      <t>ノコ</t>
    </rPh>
    <rPh sb="11" eb="13">
      <t>ハンノウ</t>
    </rPh>
    <rPh sb="13" eb="14">
      <t>ソウ</t>
    </rPh>
    <rPh sb="18" eb="20">
      <t>イソウ</t>
    </rPh>
    <phoneticPr fontId="9"/>
  </si>
  <si>
    <t>60℃で反応した場合溶媒の沸点には達しない。</t>
    <rPh sb="4" eb="6">
      <t>ハンノウ</t>
    </rPh>
    <rPh sb="8" eb="10">
      <t>バアイ</t>
    </rPh>
    <rPh sb="10" eb="12">
      <t>ヨウバイ</t>
    </rPh>
    <rPh sb="13" eb="15">
      <t>フッテン</t>
    </rPh>
    <rPh sb="17" eb="18">
      <t>タッ</t>
    </rPh>
    <phoneticPr fontId="9"/>
  </si>
  <si>
    <t>トルエンで後押しする。</t>
    <rPh sb="5" eb="7">
      <t>アトオ</t>
    </rPh>
    <phoneticPr fontId="9"/>
  </si>
  <si>
    <t>滴下開始温度（内温）</t>
    <rPh sb="0" eb="2">
      <t>テキカ</t>
    </rPh>
    <rPh sb="2" eb="4">
      <t>カイシ</t>
    </rPh>
    <rPh sb="4" eb="6">
      <t>オンド</t>
    </rPh>
    <rPh sb="7" eb="9">
      <t>ナイオン</t>
    </rPh>
    <phoneticPr fontId="9"/>
  </si>
  <si>
    <t>・TMDSは揮発防止のため(bp=71℃)、ディップで仕込む．</t>
    <rPh sb="6" eb="8">
      <t>キハツ</t>
    </rPh>
    <rPh sb="8" eb="10">
      <t>ボウシ</t>
    </rPh>
    <phoneticPr fontId="9"/>
  </si>
  <si>
    <t>時間</t>
    <rPh sb="0" eb="2">
      <t>ジカン</t>
    </rPh>
    <phoneticPr fontId="9"/>
  </si>
  <si>
    <t>・滴下時間が長いとβ体を多く生成する</t>
    <rPh sb="1" eb="3">
      <t>テキカ</t>
    </rPh>
    <rPh sb="3" eb="5">
      <t>ジカン</t>
    </rPh>
    <rPh sb="6" eb="7">
      <t>ナガ</t>
    </rPh>
    <rPh sb="10" eb="11">
      <t>タイ</t>
    </rPh>
    <rPh sb="12" eb="13">
      <t>オオ</t>
    </rPh>
    <rPh sb="14" eb="16">
      <t>セイセイ</t>
    </rPh>
    <phoneticPr fontId="9"/>
  </si>
  <si>
    <t>・TMDS滴下終了を反応開始とする．</t>
    <rPh sb="5" eb="7">
      <t>テキカ</t>
    </rPh>
    <rPh sb="7" eb="9">
      <t>シュウリョウ</t>
    </rPh>
    <rPh sb="10" eb="12">
      <t>ハンノウ</t>
    </rPh>
    <rPh sb="12" eb="14">
      <t>カイシ</t>
    </rPh>
    <phoneticPr fontId="9"/>
  </si>
  <si>
    <t>反応時間</t>
    <rPh sb="0" eb="2">
      <t>ハンノウ</t>
    </rPh>
    <rPh sb="2" eb="4">
      <t>ジカン</t>
    </rPh>
    <phoneticPr fontId="9"/>
  </si>
  <si>
    <t>約</t>
    <rPh sb="0" eb="1">
      <t>ヤク</t>
    </rPh>
    <phoneticPr fontId="9"/>
  </si>
  <si>
    <t>・1.5時間後サンプリングを実施し、終点を確認してから</t>
    <rPh sb="4" eb="7">
      <t>ジカンゴ</t>
    </rPh>
    <rPh sb="14" eb="16">
      <t>ジッシ</t>
    </rPh>
    <rPh sb="18" eb="20">
      <t>シュウテン</t>
    </rPh>
    <rPh sb="21" eb="23">
      <t>カクニン</t>
    </rPh>
    <phoneticPr fontId="9"/>
  </si>
  <si>
    <t>反応温度</t>
    <rPh sb="0" eb="2">
      <t>ハンノウ</t>
    </rPh>
    <rPh sb="2" eb="4">
      <t>オンド</t>
    </rPh>
    <phoneticPr fontId="9"/>
  </si>
  <si>
    <t>55-65</t>
    <phoneticPr fontId="9"/>
  </si>
  <si>
    <t>　反応を停止する。</t>
    <rPh sb="1" eb="3">
      <t>ハンノウ</t>
    </rPh>
    <rPh sb="4" eb="6">
      <t>テイシ</t>
    </rPh>
    <phoneticPr fontId="9"/>
  </si>
  <si>
    <t>　終点確認で基準を満たさない場合は反応を継続し、</t>
    <rPh sb="1" eb="3">
      <t>シュウテン</t>
    </rPh>
    <rPh sb="3" eb="5">
      <t>カクニン</t>
    </rPh>
    <rPh sb="6" eb="8">
      <t>キジュン</t>
    </rPh>
    <rPh sb="9" eb="10">
      <t>ミ</t>
    </rPh>
    <rPh sb="14" eb="16">
      <t>バアイ</t>
    </rPh>
    <rPh sb="17" eb="19">
      <t>ハンノウ</t>
    </rPh>
    <rPh sb="20" eb="22">
      <t>ケイゾク</t>
    </rPh>
    <phoneticPr fontId="9"/>
  </si>
  <si>
    <t>終点確認</t>
    <rPh sb="0" eb="2">
      <t>シュウテン</t>
    </rPh>
    <rPh sb="2" eb="4">
      <t>カクニン</t>
    </rPh>
    <phoneticPr fontId="9"/>
  </si>
  <si>
    <t>　1時間毎にサンプリングし、終点の基準を満足するまで</t>
    <rPh sb="2" eb="4">
      <t>ジカン</t>
    </rPh>
    <rPh sb="4" eb="5">
      <t>ゴト</t>
    </rPh>
    <rPh sb="14" eb="16">
      <t>シュウテン</t>
    </rPh>
    <rPh sb="17" eb="19">
      <t>キジュン</t>
    </rPh>
    <rPh sb="20" eb="22">
      <t>マンゾク</t>
    </rPh>
    <phoneticPr fontId="9"/>
  </si>
  <si>
    <t>GCチェック</t>
    <phoneticPr fontId="9"/>
  </si>
  <si>
    <t>　反応を継続する。</t>
    <rPh sb="1" eb="3">
      <t>ハンノウ</t>
    </rPh>
    <rPh sb="4" eb="6">
      <t>ケイゾク</t>
    </rPh>
    <phoneticPr fontId="9"/>
  </si>
  <si>
    <t>①</t>
    <phoneticPr fontId="9"/>
  </si>
  <si>
    <t>TMDSのピーク無</t>
    <rPh sb="8" eb="9">
      <t>ナシ</t>
    </rPh>
    <phoneticPr fontId="9"/>
  </si>
  <si>
    <t>反応収率50～70％</t>
    <rPh sb="0" eb="2">
      <t>ハンノウ</t>
    </rPh>
    <rPh sb="2" eb="4">
      <t>シュウリツ</t>
    </rPh>
    <phoneticPr fontId="9"/>
  </si>
  <si>
    <t>②</t>
    <phoneticPr fontId="9"/>
  </si>
  <si>
    <t>モノ付加体のピーク無</t>
    <rPh sb="2" eb="4">
      <t>フカ</t>
    </rPh>
    <rPh sb="4" eb="5">
      <t>タイ</t>
    </rPh>
    <rPh sb="9" eb="10">
      <t>ナシ</t>
    </rPh>
    <phoneticPr fontId="9"/>
  </si>
  <si>
    <t>※</t>
    <phoneticPr fontId="9"/>
  </si>
  <si>
    <t>GCにてFM-4401の生成率を定量し、</t>
    <rPh sb="12" eb="14">
      <t>セイセイ</t>
    </rPh>
    <rPh sb="14" eb="15">
      <t>リツ</t>
    </rPh>
    <rPh sb="16" eb="18">
      <t>テイリョウ</t>
    </rPh>
    <phoneticPr fontId="9"/>
  </si>
  <si>
    <t>β/γ比率（好ましくは0.144以下）を確認しておく</t>
    <rPh sb="3" eb="5">
      <t>ヒリツ</t>
    </rPh>
    <rPh sb="6" eb="7">
      <t>コノ</t>
    </rPh>
    <rPh sb="16" eb="18">
      <t>イカ</t>
    </rPh>
    <rPh sb="20" eb="22">
      <t>カクニン</t>
    </rPh>
    <phoneticPr fontId="9"/>
  </si>
  <si>
    <t>反応温度は80℃付近が最大となるが、β/γ比は温度が高くなる</t>
    <rPh sb="0" eb="2">
      <t>ハンノウ</t>
    </rPh>
    <rPh sb="2" eb="4">
      <t>オンド</t>
    </rPh>
    <rPh sb="8" eb="10">
      <t>フキン</t>
    </rPh>
    <rPh sb="11" eb="13">
      <t>サイダイ</t>
    </rPh>
    <phoneticPr fontId="9"/>
  </si>
  <si>
    <t>につれて高くなるため、規格を満たせるのは60℃での反応となる。</t>
    <phoneticPr fontId="9"/>
  </si>
  <si>
    <t>失</t>
    <rPh sb="0" eb="1">
      <t>シッ</t>
    </rPh>
    <phoneticPr fontId="9"/>
  </si>
  <si>
    <t>活</t>
    <rPh sb="0" eb="1">
      <t>カツ</t>
    </rPh>
    <phoneticPr fontId="9"/>
  </si>
  <si>
    <t>冷却温度</t>
    <rPh sb="0" eb="2">
      <t>レイキャク</t>
    </rPh>
    <rPh sb="2" eb="4">
      <t>オンド</t>
    </rPh>
    <phoneticPr fontId="9"/>
  </si>
  <si>
    <t>℃以下</t>
    <rPh sb="1" eb="3">
      <t>イカ</t>
    </rPh>
    <phoneticPr fontId="9"/>
  </si>
  <si>
    <t>・白金の活性を消失するために添加する。</t>
    <rPh sb="1" eb="3">
      <t>ハッキン</t>
    </rPh>
    <rPh sb="4" eb="6">
      <t>カッセイ</t>
    </rPh>
    <rPh sb="7" eb="9">
      <t>ショウシツ</t>
    </rPh>
    <rPh sb="14" eb="16">
      <t>テンカ</t>
    </rPh>
    <phoneticPr fontId="9"/>
  </si>
  <si>
    <t>アセトニトリルb.p 82℃</t>
    <phoneticPr fontId="9"/>
  </si>
  <si>
    <t>アセトニトリルの三重結合が白金に配位し、</t>
    <rPh sb="8" eb="10">
      <t>サンジュウ</t>
    </rPh>
    <rPh sb="10" eb="12">
      <t>ケツゴウ</t>
    </rPh>
    <rPh sb="13" eb="15">
      <t>ハッキン</t>
    </rPh>
    <rPh sb="16" eb="18">
      <t>ハイイ</t>
    </rPh>
    <phoneticPr fontId="9"/>
  </si>
  <si>
    <t>触媒活性を落とす</t>
  </si>
  <si>
    <t>仕込</t>
    <rPh sb="0" eb="2">
      <t>シコミ</t>
    </rPh>
    <phoneticPr fontId="9"/>
  </si>
  <si>
    <t>仕込み温度</t>
    <rPh sb="0" eb="2">
      <t>シコ</t>
    </rPh>
    <rPh sb="3" eb="5">
      <t>オンド</t>
    </rPh>
    <phoneticPr fontId="9"/>
  </si>
  <si>
    <t>攪拌時間</t>
    <rPh sb="0" eb="2">
      <t>カクハン</t>
    </rPh>
    <rPh sb="2" eb="4">
      <t>ジカン</t>
    </rPh>
    <phoneticPr fontId="9"/>
  </si>
  <si>
    <t>時間以上</t>
    <rPh sb="0" eb="2">
      <t>ジカン</t>
    </rPh>
    <rPh sb="2" eb="4">
      <t>イジョウ</t>
    </rPh>
    <phoneticPr fontId="9"/>
  </si>
  <si>
    <t>濃</t>
    <rPh sb="0" eb="1">
      <t>ノウ</t>
    </rPh>
    <phoneticPr fontId="9"/>
  </si>
  <si>
    <t>縮</t>
    <rPh sb="0" eb="1">
      <t>チヂミ</t>
    </rPh>
    <phoneticPr fontId="9"/>
  </si>
  <si>
    <t>反応失活液</t>
    <rPh sb="0" eb="2">
      <t>ハンノウ</t>
    </rPh>
    <rPh sb="2" eb="4">
      <t>シッカツ</t>
    </rPh>
    <rPh sb="4" eb="5">
      <t>エキ</t>
    </rPh>
    <phoneticPr fontId="9"/>
  </si>
  <si>
    <t>減圧濃縮</t>
    <rPh sb="0" eb="2">
      <t>ゲンアツ</t>
    </rPh>
    <rPh sb="2" eb="4">
      <t>ノウシュク</t>
    </rPh>
    <phoneticPr fontId="9"/>
  </si>
  <si>
    <t>減圧開始</t>
    <rPh sb="0" eb="2">
      <t>ゲンアツ</t>
    </rPh>
    <rPh sb="2" eb="4">
      <t>カイシ</t>
    </rPh>
    <phoneticPr fontId="9"/>
  </si>
  <si>
    <t>温水設定後</t>
    <rPh sb="0" eb="2">
      <t>オンスイ</t>
    </rPh>
    <rPh sb="2" eb="4">
      <t>セッテイ</t>
    </rPh>
    <rPh sb="4" eb="5">
      <t>ゴ</t>
    </rPh>
    <phoneticPr fontId="9"/>
  </si>
  <si>
    <t>・濃縮時の発泡に注意し、徐々に減圧度を上げること。</t>
    <rPh sb="3" eb="4">
      <t>ジ</t>
    </rPh>
    <rPh sb="12" eb="14">
      <t>ジョジョ</t>
    </rPh>
    <rPh sb="15" eb="17">
      <t>ゲンアツ</t>
    </rPh>
    <rPh sb="17" eb="18">
      <t>ド</t>
    </rPh>
    <rPh sb="19" eb="20">
      <t>ア</t>
    </rPh>
    <phoneticPr fontId="9"/>
  </si>
  <si>
    <t>減圧度</t>
    <rPh sb="0" eb="2">
      <t>ゲンアツ</t>
    </rPh>
    <rPh sb="2" eb="3">
      <t>ド</t>
    </rPh>
    <phoneticPr fontId="9"/>
  </si>
  <si>
    <t>17.4±0.5</t>
    <phoneticPr fontId="9"/>
  </si>
  <si>
    <t>Kpa以下</t>
    <rPh sb="3" eb="5">
      <t>イカ</t>
    </rPh>
    <phoneticPr fontId="9"/>
  </si>
  <si>
    <t>　（10kPa以下になると急に突沸することがある）</t>
    <rPh sb="7" eb="9">
      <t>イカ</t>
    </rPh>
    <rPh sb="13" eb="14">
      <t>キュウ</t>
    </rPh>
    <rPh sb="15" eb="17">
      <t>トップツ</t>
    </rPh>
    <phoneticPr fontId="9"/>
  </si>
  <si>
    <t>徐々に 1KPa とする。</t>
    <rPh sb="0" eb="2">
      <t>ジョジョ</t>
    </rPh>
    <phoneticPr fontId="9"/>
  </si>
  <si>
    <t>昇温</t>
    <rPh sb="0" eb="2">
      <t>ショウオン</t>
    </rPh>
    <phoneticPr fontId="9"/>
  </si>
  <si>
    <t>昇温開始</t>
    <rPh sb="0" eb="2">
      <t>ショウオン</t>
    </rPh>
    <rPh sb="2" eb="4">
      <t>カイシ</t>
    </rPh>
    <phoneticPr fontId="9"/>
  </si>
  <si>
    <t>留去なしを確認後</t>
    <rPh sb="0" eb="1">
      <t>リュウ</t>
    </rPh>
    <rPh sb="1" eb="2">
      <t>キョ</t>
    </rPh>
    <rPh sb="5" eb="7">
      <t>カクニン</t>
    </rPh>
    <rPh sb="7" eb="8">
      <t>ゴ</t>
    </rPh>
    <phoneticPr fontId="9"/>
  </si>
  <si>
    <t>キープ</t>
    <phoneticPr fontId="9"/>
  </si>
  <si>
    <t>キープ内温</t>
    <rPh sb="3" eb="4">
      <t>ナイ</t>
    </rPh>
    <phoneticPr fontId="9"/>
  </si>
  <si>
    <t>℃以上</t>
    <rPh sb="1" eb="3">
      <t>イジョウ</t>
    </rPh>
    <phoneticPr fontId="9"/>
  </si>
  <si>
    <t>キープ時間</t>
    <rPh sb="3" eb="5">
      <t>ジカン</t>
    </rPh>
    <phoneticPr fontId="9"/>
  </si>
  <si>
    <t>・終点の基準を満たさない場合はさらに1時間継続し、</t>
    <rPh sb="1" eb="3">
      <t>シュウテン</t>
    </rPh>
    <rPh sb="4" eb="6">
      <t>キジュン</t>
    </rPh>
    <rPh sb="7" eb="8">
      <t>ミ</t>
    </rPh>
    <rPh sb="12" eb="14">
      <t>バアイ</t>
    </rPh>
    <rPh sb="19" eb="21">
      <t>ジカン</t>
    </rPh>
    <rPh sb="21" eb="23">
      <t>ケイゾク</t>
    </rPh>
    <phoneticPr fontId="9"/>
  </si>
  <si>
    <t>　終点の規格を満足するまで継続する。</t>
    <rPh sb="1" eb="3">
      <t>シュウテン</t>
    </rPh>
    <rPh sb="4" eb="6">
      <t>キカク</t>
    </rPh>
    <rPh sb="7" eb="9">
      <t>マンゾク</t>
    </rPh>
    <rPh sb="13" eb="15">
      <t>ケイゾク</t>
    </rPh>
    <phoneticPr fontId="9"/>
  </si>
  <si>
    <t>終点　</t>
    <rPh sb="0" eb="2">
      <t>シュウテン</t>
    </rPh>
    <phoneticPr fontId="9"/>
  </si>
  <si>
    <t>・GCにて定量</t>
    <rPh sb="5" eb="7">
      <t>テイリョウ</t>
    </rPh>
    <phoneticPr fontId="9"/>
  </si>
  <si>
    <t>減圧解除</t>
    <rPh sb="0" eb="2">
      <t>ゲンアツ</t>
    </rPh>
    <rPh sb="2" eb="4">
      <t>カイジョ</t>
    </rPh>
    <phoneticPr fontId="9"/>
  </si>
  <si>
    <t>反応収率70～80％</t>
    <rPh sb="0" eb="2">
      <t>ハンノウ</t>
    </rPh>
    <rPh sb="2" eb="4">
      <t>シュウリツ</t>
    </rPh>
    <phoneticPr fontId="9"/>
  </si>
  <si>
    <t>窒素にて減圧解除を行う。</t>
    <rPh sb="0" eb="2">
      <t>チッソ</t>
    </rPh>
    <rPh sb="4" eb="6">
      <t>ゲンアツ</t>
    </rPh>
    <rPh sb="6" eb="8">
      <t>カイジョ</t>
    </rPh>
    <rPh sb="9" eb="10">
      <t>オコナ</t>
    </rPh>
    <phoneticPr fontId="9"/>
  </si>
  <si>
    <t>・FM-4401は酸素によって酸化されやすく、酸価の値が</t>
    <rPh sb="9" eb="11">
      <t>サンソ</t>
    </rPh>
    <rPh sb="15" eb="17">
      <t>サンカ</t>
    </rPh>
    <rPh sb="23" eb="25">
      <t>サンカ</t>
    </rPh>
    <rPh sb="26" eb="27">
      <t>アタイ</t>
    </rPh>
    <phoneticPr fontId="9"/>
  </si>
  <si>
    <t>　高くなる可能性がある。</t>
    <rPh sb="1" eb="2">
      <t>タカ</t>
    </rPh>
    <rPh sb="5" eb="8">
      <t>カノウセイ</t>
    </rPh>
    <phoneticPr fontId="9"/>
  </si>
  <si>
    <t>分析</t>
    <rPh sb="0" eb="2">
      <t>ブンセキ</t>
    </rPh>
    <phoneticPr fontId="9"/>
  </si>
  <si>
    <t>次工程において、溶媒であるトルエンが残存していると、</t>
    <phoneticPr fontId="9"/>
  </si>
  <si>
    <t>処理速度が遅くなるため、トルエンを1%以下まで濃縮する。</t>
    <phoneticPr fontId="9"/>
  </si>
  <si>
    <t>GPC純度測定</t>
    <rPh sb="3" eb="5">
      <t>ジュンド</t>
    </rPh>
    <rPh sb="5" eb="7">
      <t>ソクテイ</t>
    </rPh>
    <phoneticPr fontId="9"/>
  </si>
  <si>
    <t>％以上</t>
    <rPh sb="1" eb="3">
      <t>イジョウ</t>
    </rPh>
    <phoneticPr fontId="9"/>
  </si>
  <si>
    <t>GC測定　定量値</t>
    <rPh sb="2" eb="4">
      <t>ソクテイ</t>
    </rPh>
    <rPh sb="5" eb="7">
      <t>テイリョウ</t>
    </rPh>
    <rPh sb="7" eb="8">
      <t>アタイ</t>
    </rPh>
    <phoneticPr fontId="9"/>
  </si>
  <si>
    <t>収率50～70％</t>
    <rPh sb="0" eb="2">
      <t>シュウリツ</t>
    </rPh>
    <rPh sb="1" eb="2">
      <t>タンシュウ</t>
    </rPh>
    <phoneticPr fontId="9"/>
  </si>
  <si>
    <t>抜出し</t>
    <rPh sb="0" eb="2">
      <t>ヌキダシ</t>
    </rPh>
    <phoneticPr fontId="9"/>
  </si>
  <si>
    <t>GPC純度、GC定量値が基準内で</t>
    <rPh sb="3" eb="5">
      <t>ジュンド</t>
    </rPh>
    <rPh sb="8" eb="10">
      <t>テイリョウ</t>
    </rPh>
    <rPh sb="10" eb="11">
      <t>アタイ</t>
    </rPh>
    <rPh sb="12" eb="14">
      <t>キジュン</t>
    </rPh>
    <rPh sb="14" eb="15">
      <t>ナイ</t>
    </rPh>
    <phoneticPr fontId="9"/>
  </si>
  <si>
    <t>※　3バッチをまとめて精製を行うため基準内を確認して</t>
    <rPh sb="11" eb="13">
      <t>セイセイ</t>
    </rPh>
    <rPh sb="14" eb="15">
      <t>オコナ</t>
    </rPh>
    <rPh sb="18" eb="20">
      <t>キジュン</t>
    </rPh>
    <rPh sb="20" eb="21">
      <t>ナイ</t>
    </rPh>
    <rPh sb="22" eb="24">
      <t>カクニン</t>
    </rPh>
    <phoneticPr fontId="9"/>
  </si>
  <si>
    <t>あることを確認してドラムに抜き出す。</t>
    <rPh sb="5" eb="7">
      <t>カクニン</t>
    </rPh>
    <rPh sb="13" eb="14">
      <t>ヌ</t>
    </rPh>
    <rPh sb="15" eb="16">
      <t>ダ</t>
    </rPh>
    <phoneticPr fontId="9"/>
  </si>
  <si>
    <t>　　他のバッチと同じドラムに抜出し、混合する。</t>
    <rPh sb="2" eb="3">
      <t>ホカ</t>
    </rPh>
    <rPh sb="8" eb="9">
      <t>オナ</t>
    </rPh>
    <rPh sb="14" eb="16">
      <t>ヌキダシ</t>
    </rPh>
    <rPh sb="18" eb="20">
      <t>コンゴウ</t>
    </rPh>
    <phoneticPr fontId="9"/>
  </si>
  <si>
    <t>基準を満たさない場合はほかの</t>
    <rPh sb="0" eb="2">
      <t>キジュン</t>
    </rPh>
    <rPh sb="3" eb="4">
      <t>ミ</t>
    </rPh>
    <rPh sb="8" eb="10">
      <t>バアイ</t>
    </rPh>
    <phoneticPr fontId="9"/>
  </si>
  <si>
    <t>バッチと混合しない。</t>
    <rPh sb="4" eb="6">
      <t>コンゴウ</t>
    </rPh>
    <phoneticPr fontId="9"/>
  </si>
  <si>
    <t>後</t>
    <rPh sb="0" eb="1">
      <t>ノチ</t>
    </rPh>
    <phoneticPr fontId="9"/>
  </si>
  <si>
    <t>濃縮液重量</t>
    <rPh sb="0" eb="2">
      <t>ノウシュク</t>
    </rPh>
    <rPh sb="2" eb="3">
      <t>エキ</t>
    </rPh>
    <rPh sb="3" eb="5">
      <t>ジュウリョウ</t>
    </rPh>
    <phoneticPr fontId="9"/>
  </si>
  <si>
    <t>　（3バッチまとめて処理する）</t>
    <phoneticPr fontId="9"/>
  </si>
  <si>
    <t>処</t>
    <rPh sb="0" eb="1">
      <t>トコロ</t>
    </rPh>
    <phoneticPr fontId="9"/>
  </si>
  <si>
    <t>理</t>
    <rPh sb="0" eb="1">
      <t>リ</t>
    </rPh>
    <phoneticPr fontId="9"/>
  </si>
  <si>
    <t>冷却水設定</t>
    <rPh sb="0" eb="3">
      <t>レイキャクスイ</t>
    </rPh>
    <rPh sb="3" eb="5">
      <t>セッテイ</t>
    </rPh>
    <phoneticPr fontId="9"/>
  </si>
  <si>
    <t>10℃～30℃</t>
    <phoneticPr fontId="9"/>
  </si>
  <si>
    <t>反応濃縮液×0.42重量</t>
    <rPh sb="0" eb="2">
      <t>ハンノウ</t>
    </rPh>
    <rPh sb="2" eb="5">
      <t>ノウシュクエキ</t>
    </rPh>
    <rPh sb="10" eb="12">
      <t>ジュウリョウ</t>
    </rPh>
    <phoneticPr fontId="9"/>
  </si>
  <si>
    <t>水</t>
    <rPh sb="0" eb="1">
      <t>ミズ</t>
    </rPh>
    <phoneticPr fontId="9"/>
  </si>
  <si>
    <t>反応濃縮液×0.28重量</t>
    <rPh sb="0" eb="2">
      <t>ハンノウ</t>
    </rPh>
    <rPh sb="2" eb="5">
      <t>ノウシュクエキ</t>
    </rPh>
    <rPh sb="10" eb="12">
      <t>ジュウリョウ</t>
    </rPh>
    <phoneticPr fontId="9"/>
  </si>
  <si>
    <t>設定温度</t>
    <rPh sb="0" eb="2">
      <t>セッテイ</t>
    </rPh>
    <rPh sb="2" eb="4">
      <t>オンド</t>
    </rPh>
    <phoneticPr fontId="9"/>
  </si>
  <si>
    <t>後処理時間10～24Hr</t>
    <rPh sb="0" eb="3">
      <t>アトショリ</t>
    </rPh>
    <rPh sb="3" eb="5">
      <t>ジカン</t>
    </rPh>
    <phoneticPr fontId="9"/>
  </si>
  <si>
    <t>管理温度65℃</t>
    <rPh sb="0" eb="2">
      <t>カンリ</t>
    </rPh>
    <rPh sb="2" eb="4">
      <t>オンド</t>
    </rPh>
    <phoneticPr fontId="9"/>
  </si>
  <si>
    <t>RT16分以下のピークを削除し、GC純度96％以上</t>
    <rPh sb="4" eb="5">
      <t>フン</t>
    </rPh>
    <rPh sb="5" eb="7">
      <t>イカ</t>
    </rPh>
    <rPh sb="12" eb="14">
      <t>サクジョ</t>
    </rPh>
    <rPh sb="18" eb="20">
      <t>ジュンド</t>
    </rPh>
    <rPh sb="23" eb="25">
      <t>イジョウ</t>
    </rPh>
    <phoneticPr fontId="9"/>
  </si>
  <si>
    <t>低温では処理速度が著しく低下してしまうため。</t>
    <rPh sb="0" eb="2">
      <t>テイオン</t>
    </rPh>
    <rPh sb="4" eb="6">
      <t>ショリ</t>
    </rPh>
    <rPh sb="6" eb="8">
      <t>ソクド</t>
    </rPh>
    <rPh sb="9" eb="10">
      <t>イチジル</t>
    </rPh>
    <rPh sb="12" eb="14">
      <t>テイカ</t>
    </rPh>
    <phoneticPr fontId="9"/>
  </si>
  <si>
    <t>JNC品にない不純物RT20.86,20.99,</t>
    <rPh sb="3" eb="4">
      <t>ヒン</t>
    </rPh>
    <rPh sb="7" eb="10">
      <t>フジュンブツ</t>
    </rPh>
    <phoneticPr fontId="9"/>
  </si>
  <si>
    <t>21.22のピークが0.1％以下</t>
    <phoneticPr fontId="9"/>
  </si>
  <si>
    <t>GPCチェック</t>
    <phoneticPr fontId="9"/>
  </si>
  <si>
    <t>GPC純度97.5％以上</t>
    <rPh sb="3" eb="5">
      <t>ジュンド</t>
    </rPh>
    <rPh sb="10" eb="12">
      <t>イジョウ</t>
    </rPh>
    <phoneticPr fontId="9"/>
  </si>
  <si>
    <t>処理完了液重量</t>
    <rPh sb="0" eb="2">
      <t>ショリ</t>
    </rPh>
    <rPh sb="2" eb="4">
      <t>カンリョウ</t>
    </rPh>
    <rPh sb="4" eb="5">
      <t>エキ</t>
    </rPh>
    <rPh sb="5" eb="7">
      <t>ジュウリョウ</t>
    </rPh>
    <phoneticPr fontId="9"/>
  </si>
  <si>
    <t>重</t>
    <rPh sb="0" eb="1">
      <t>ジュウ</t>
    </rPh>
    <phoneticPr fontId="9"/>
  </si>
  <si>
    <t>曹</t>
    <rPh sb="0" eb="1">
      <t>ソウ</t>
    </rPh>
    <phoneticPr fontId="9"/>
  </si>
  <si>
    <t>FM-4401に対し0.1mol%</t>
    <rPh sb="8" eb="9">
      <t>タイ</t>
    </rPh>
    <phoneticPr fontId="9"/>
  </si>
  <si>
    <t>処理時間</t>
    <rPh sb="0" eb="2">
      <t>ショリ</t>
    </rPh>
    <rPh sb="2" eb="4">
      <t>ジカン</t>
    </rPh>
    <phoneticPr fontId="9"/>
  </si>
  <si>
    <t>Hr</t>
    <phoneticPr fontId="9"/>
  </si>
  <si>
    <t>仕込み重量</t>
    <rPh sb="0" eb="2">
      <t>シコ</t>
    </rPh>
    <rPh sb="3" eb="5">
      <t>ジュウリョウ</t>
    </rPh>
    <phoneticPr fontId="9"/>
  </si>
  <si>
    <t>薄</t>
    <rPh sb="0" eb="1">
      <t>ウス</t>
    </rPh>
    <phoneticPr fontId="9"/>
  </si>
  <si>
    <t>膜</t>
    <rPh sb="0" eb="1">
      <t>マク</t>
    </rPh>
    <phoneticPr fontId="9"/>
  </si>
  <si>
    <t>通液前の減圧度</t>
    <rPh sb="0" eb="1">
      <t>ツウ</t>
    </rPh>
    <rPh sb="1" eb="2">
      <t>エキ</t>
    </rPh>
    <rPh sb="2" eb="3">
      <t>マエ</t>
    </rPh>
    <rPh sb="4" eb="6">
      <t>ゲンアツ</t>
    </rPh>
    <rPh sb="6" eb="7">
      <t>ド</t>
    </rPh>
    <phoneticPr fontId="9"/>
  </si>
  <si>
    <t>ｋPa</t>
    <phoneticPr fontId="9"/>
  </si>
  <si>
    <t>通液前の温度</t>
    <rPh sb="0" eb="1">
      <t>ツウ</t>
    </rPh>
    <rPh sb="1" eb="2">
      <t>エキ</t>
    </rPh>
    <rPh sb="2" eb="3">
      <t>マエ</t>
    </rPh>
    <rPh sb="4" eb="6">
      <t>オンド</t>
    </rPh>
    <phoneticPr fontId="9"/>
  </si>
  <si>
    <t>　設定値はラボ機のもので、実機での条件を確立する</t>
    <rPh sb="1" eb="3">
      <t>セッテイ</t>
    </rPh>
    <rPh sb="3" eb="4">
      <t>アタイ</t>
    </rPh>
    <rPh sb="7" eb="8">
      <t>キ</t>
    </rPh>
    <rPh sb="13" eb="15">
      <t>ジッキ</t>
    </rPh>
    <rPh sb="17" eb="19">
      <t>ジョウケン</t>
    </rPh>
    <rPh sb="20" eb="22">
      <t>カクリツ</t>
    </rPh>
    <phoneticPr fontId="9"/>
  </si>
  <si>
    <t>開始減圧度</t>
    <rPh sb="0" eb="2">
      <t>カイシ</t>
    </rPh>
    <rPh sb="2" eb="4">
      <t>ゲンアツ</t>
    </rPh>
    <rPh sb="4" eb="5">
      <t>ド</t>
    </rPh>
    <phoneticPr fontId="9"/>
  </si>
  <si>
    <t>kPa±2kPa</t>
    <phoneticPr fontId="9"/>
  </si>
  <si>
    <t>薄膜器本体に液が入り始めた時の圧力</t>
    <rPh sb="0" eb="2">
      <t>ハクマク</t>
    </rPh>
    <rPh sb="2" eb="3">
      <t>キ</t>
    </rPh>
    <rPh sb="3" eb="5">
      <t>ホンタイ</t>
    </rPh>
    <rPh sb="6" eb="7">
      <t>エキ</t>
    </rPh>
    <rPh sb="8" eb="9">
      <t>ハイ</t>
    </rPh>
    <rPh sb="10" eb="11">
      <t>ハジ</t>
    </rPh>
    <rPh sb="13" eb="14">
      <t>トキ</t>
    </rPh>
    <rPh sb="15" eb="17">
      <t>アツリョク</t>
    </rPh>
    <phoneticPr fontId="9"/>
  </si>
  <si>
    <t>終了減圧度</t>
    <rPh sb="0" eb="2">
      <t>シュウリョウ</t>
    </rPh>
    <rPh sb="2" eb="4">
      <t>ゲンアツ</t>
    </rPh>
    <rPh sb="4" eb="5">
      <t>ド</t>
    </rPh>
    <phoneticPr fontId="9"/>
  </si>
  <si>
    <t>フィードが終わった瞬間の圧力</t>
    <rPh sb="5" eb="6">
      <t>オ</t>
    </rPh>
    <rPh sb="9" eb="11">
      <t>シュンカン</t>
    </rPh>
    <rPh sb="12" eb="14">
      <t>アツリョク</t>
    </rPh>
    <phoneticPr fontId="9"/>
  </si>
  <si>
    <t>内部コンデンサー温度</t>
    <rPh sb="0" eb="2">
      <t>ナイブ</t>
    </rPh>
    <rPh sb="8" eb="10">
      <t>オンド</t>
    </rPh>
    <phoneticPr fontId="9"/>
  </si>
  <si>
    <t>流速</t>
    <rPh sb="0" eb="2">
      <t>リュウソク</t>
    </rPh>
    <phoneticPr fontId="9"/>
  </si>
  <si>
    <t>Kg/Hr</t>
    <phoneticPr fontId="9"/>
  </si>
  <si>
    <t>ボトム、留去、トラップ重量</t>
    <rPh sb="4" eb="5">
      <t>リュウ</t>
    </rPh>
    <rPh sb="5" eb="6">
      <t>キョ</t>
    </rPh>
    <rPh sb="11" eb="13">
      <t>ジュウリョウ</t>
    </rPh>
    <phoneticPr fontId="9"/>
  </si>
  <si>
    <t>GC測定　定量値　</t>
    <rPh sb="2" eb="4">
      <t>ソクテイ</t>
    </rPh>
    <rPh sb="5" eb="7">
      <t>テイリョウ</t>
    </rPh>
    <rPh sb="7" eb="8">
      <t>アタイ</t>
    </rPh>
    <phoneticPr fontId="9"/>
  </si>
  <si>
    <t>終点</t>
    <rPh sb="0" eb="2">
      <t>シュウテン</t>
    </rPh>
    <phoneticPr fontId="9"/>
  </si>
  <si>
    <t>水分</t>
    <rPh sb="0" eb="2">
      <t>スイブン</t>
    </rPh>
    <phoneticPr fontId="9"/>
  </si>
  <si>
    <t>基準に入らない場合は繰り返し行う</t>
    <rPh sb="0" eb="2">
      <t>キジュン</t>
    </rPh>
    <rPh sb="3" eb="4">
      <t>ハイ</t>
    </rPh>
    <rPh sb="7" eb="9">
      <t>バアイ</t>
    </rPh>
    <rPh sb="10" eb="11">
      <t>ク</t>
    </rPh>
    <rPh sb="12" eb="13">
      <t>カエ</t>
    </rPh>
    <rPh sb="14" eb="15">
      <t>オコナ</t>
    </rPh>
    <phoneticPr fontId="9"/>
  </si>
  <si>
    <t>濃縮残渣</t>
    <rPh sb="0" eb="2">
      <t>ノウシュク</t>
    </rPh>
    <rPh sb="2" eb="4">
      <t>ザンサ</t>
    </rPh>
    <phoneticPr fontId="9"/>
  </si>
  <si>
    <t>粗蒸留の留分と前バッチの初留を混合する</t>
    <rPh sb="0" eb="1">
      <t>ソ</t>
    </rPh>
    <rPh sb="1" eb="3">
      <t>ジョウリュウ</t>
    </rPh>
    <rPh sb="4" eb="6">
      <t>リュウブン</t>
    </rPh>
    <rPh sb="7" eb="8">
      <t>ゼン</t>
    </rPh>
    <rPh sb="12" eb="13">
      <t>ショ</t>
    </rPh>
    <rPh sb="13" eb="14">
      <t>リュウ</t>
    </rPh>
    <rPh sb="15" eb="17">
      <t>コンゴウ</t>
    </rPh>
    <phoneticPr fontId="9"/>
  </si>
  <si>
    <t>前バッチの初留留去液</t>
    <rPh sb="0" eb="1">
      <t>ゼン</t>
    </rPh>
    <rPh sb="5" eb="6">
      <t>ショ</t>
    </rPh>
    <rPh sb="6" eb="7">
      <t>リュウ</t>
    </rPh>
    <rPh sb="7" eb="8">
      <t>リュウ</t>
    </rPh>
    <rPh sb="8" eb="9">
      <t>キョ</t>
    </rPh>
    <rPh sb="9" eb="10">
      <t>エキ</t>
    </rPh>
    <phoneticPr fontId="9"/>
  </si>
  <si>
    <t>ブ</t>
    <phoneticPr fontId="9"/>
  </si>
  <si>
    <t>レ</t>
    <phoneticPr fontId="9"/>
  </si>
  <si>
    <t>温度</t>
    <rPh sb="0" eb="2">
      <t>オンド</t>
    </rPh>
    <phoneticPr fontId="9"/>
  </si>
  <si>
    <t>10~30</t>
    <phoneticPr fontId="9"/>
  </si>
  <si>
    <t>窒素雰囲気下で取り扱うこと</t>
    <rPh sb="0" eb="2">
      <t>チッソ</t>
    </rPh>
    <rPh sb="2" eb="5">
      <t>フンイキ</t>
    </rPh>
    <rPh sb="5" eb="6">
      <t>カ</t>
    </rPh>
    <rPh sb="7" eb="8">
      <t>ト</t>
    </rPh>
    <rPh sb="9" eb="10">
      <t>アツカ</t>
    </rPh>
    <phoneticPr fontId="9"/>
  </si>
  <si>
    <t>ン</t>
    <phoneticPr fontId="9"/>
  </si>
  <si>
    <t>ド</t>
    <phoneticPr fontId="9"/>
  </si>
  <si>
    <t>GC、GPC、水分確認</t>
    <rPh sb="7" eb="9">
      <t>スイブン</t>
    </rPh>
    <rPh sb="9" eb="11">
      <t>カクニン</t>
    </rPh>
    <phoneticPr fontId="9"/>
  </si>
  <si>
    <t>低</t>
    <rPh sb="0" eb="1">
      <t>テイ</t>
    </rPh>
    <phoneticPr fontId="9"/>
  </si>
  <si>
    <t>沸</t>
    <rPh sb="0" eb="1">
      <t>フツ</t>
    </rPh>
    <phoneticPr fontId="9"/>
  </si>
  <si>
    <t>カ</t>
    <phoneticPr fontId="9"/>
  </si>
  <si>
    <t>ッ</t>
    <phoneticPr fontId="9"/>
  </si>
  <si>
    <t>ト</t>
    <phoneticPr fontId="9"/>
  </si>
  <si>
    <t>シラノール①(rt=10.5）</t>
    <phoneticPr fontId="9"/>
  </si>
  <si>
    <t>シラノール②(rt=15.4）</t>
    <phoneticPr fontId="9"/>
  </si>
  <si>
    <t>粗</t>
    <rPh sb="0" eb="1">
      <t>ソ</t>
    </rPh>
    <phoneticPr fontId="9"/>
  </si>
  <si>
    <t>温度設定を175℃とすることで、熱履歴を減少させ、</t>
    <rPh sb="0" eb="2">
      <t>オンド</t>
    </rPh>
    <rPh sb="2" eb="4">
      <t>セッテイ</t>
    </rPh>
    <rPh sb="16" eb="17">
      <t>ネツ</t>
    </rPh>
    <rPh sb="17" eb="19">
      <t>リレキ</t>
    </rPh>
    <rPh sb="20" eb="22">
      <t>ゲンショウ</t>
    </rPh>
    <phoneticPr fontId="9"/>
  </si>
  <si>
    <t>蒸</t>
    <rPh sb="0" eb="1">
      <t>ムシ</t>
    </rPh>
    <phoneticPr fontId="9"/>
  </si>
  <si>
    <t>且つ高分子成分が留分側に留去されるのを防ぐ。</t>
    <rPh sb="12" eb="13">
      <t>リュウ</t>
    </rPh>
    <rPh sb="13" eb="14">
      <t>キョ</t>
    </rPh>
    <rPh sb="19" eb="20">
      <t>フセ</t>
    </rPh>
    <phoneticPr fontId="9"/>
  </si>
  <si>
    <t>留</t>
    <rPh sb="0" eb="1">
      <t>リュウ</t>
    </rPh>
    <phoneticPr fontId="9"/>
  </si>
  <si>
    <t>水分測定時の妨害物質となるアルコキシシラン</t>
    <rPh sb="0" eb="2">
      <t>スイブン</t>
    </rPh>
    <rPh sb="2" eb="4">
      <t>ソクテイ</t>
    </rPh>
    <rPh sb="4" eb="5">
      <t>ジ</t>
    </rPh>
    <rPh sb="6" eb="8">
      <t>ボウガイ</t>
    </rPh>
    <rPh sb="8" eb="10">
      <t>ブッシツ</t>
    </rPh>
    <phoneticPr fontId="9"/>
  </si>
  <si>
    <t>の生成を抑制する。</t>
    <phoneticPr fontId="9"/>
  </si>
  <si>
    <t>計量</t>
    <rPh sb="0" eb="2">
      <t>ケイリョウ</t>
    </rPh>
    <phoneticPr fontId="9"/>
  </si>
  <si>
    <t>目標回収率95%</t>
    <rPh sb="0" eb="2">
      <t>モクヒョウ</t>
    </rPh>
    <rPh sb="2" eb="4">
      <t>カイシュウ</t>
    </rPh>
    <rPh sb="4" eb="5">
      <t>リツ</t>
    </rPh>
    <phoneticPr fontId="9"/>
  </si>
  <si>
    <t>洗</t>
    <rPh sb="0" eb="1">
      <t>セン</t>
    </rPh>
    <phoneticPr fontId="9"/>
  </si>
  <si>
    <t>次工程で重曹が系内に入らないように</t>
    <rPh sb="0" eb="3">
      <t>ジコウテイ</t>
    </rPh>
    <rPh sb="4" eb="6">
      <t>ジュウソウ</t>
    </rPh>
    <rPh sb="7" eb="9">
      <t>ケイナイ</t>
    </rPh>
    <rPh sb="10" eb="11">
      <t>ハイ</t>
    </rPh>
    <phoneticPr fontId="9"/>
  </si>
  <si>
    <t>浄</t>
    <rPh sb="0" eb="1">
      <t>キヨシ</t>
    </rPh>
    <phoneticPr fontId="9"/>
  </si>
  <si>
    <t>①アセトン</t>
    <phoneticPr fontId="9"/>
  </si>
  <si>
    <t>薄膜装置、QT-301を洗浄する。</t>
    <rPh sb="0" eb="2">
      <t>ハクマク</t>
    </rPh>
    <rPh sb="2" eb="4">
      <t>ソウチ</t>
    </rPh>
    <rPh sb="12" eb="14">
      <t>センジョウ</t>
    </rPh>
    <phoneticPr fontId="9"/>
  </si>
  <si>
    <t>②水</t>
    <rPh sb="1" eb="2">
      <t>ミズ</t>
    </rPh>
    <phoneticPr fontId="9"/>
  </si>
  <si>
    <t>③アセトン</t>
    <phoneticPr fontId="9"/>
  </si>
  <si>
    <t>方法　：　QK-201から送液する</t>
    <rPh sb="0" eb="2">
      <t>ホウホウ</t>
    </rPh>
    <rPh sb="13" eb="14">
      <t>ソウ</t>
    </rPh>
    <rPh sb="14" eb="15">
      <t>エキ</t>
    </rPh>
    <phoneticPr fontId="9"/>
  </si>
  <si>
    <t>①加熱せずに送液しQT-301で受ける</t>
    <rPh sb="1" eb="3">
      <t>カネツ</t>
    </rPh>
    <rPh sb="6" eb="7">
      <t>ソウ</t>
    </rPh>
    <rPh sb="7" eb="8">
      <t>エキ</t>
    </rPh>
    <rPh sb="16" eb="17">
      <t>ウ</t>
    </rPh>
    <phoneticPr fontId="9"/>
  </si>
  <si>
    <t>②加熱せずに送液しQT-30１で受ける</t>
    <rPh sb="1" eb="3">
      <t>カネツ</t>
    </rPh>
    <rPh sb="6" eb="7">
      <t>ソウ</t>
    </rPh>
    <rPh sb="7" eb="8">
      <t>エキ</t>
    </rPh>
    <rPh sb="16" eb="17">
      <t>ウ</t>
    </rPh>
    <phoneticPr fontId="9"/>
  </si>
  <si>
    <t>③ジャケット50℃で送液しQT-301で受ける</t>
    <rPh sb="10" eb="11">
      <t>ソウ</t>
    </rPh>
    <rPh sb="11" eb="12">
      <t>エキ</t>
    </rPh>
    <rPh sb="20" eb="21">
      <t>ウ</t>
    </rPh>
    <phoneticPr fontId="9"/>
  </si>
  <si>
    <t>④系内を減圧として乾燥させる</t>
    <rPh sb="1" eb="3">
      <t>ケイナイ</t>
    </rPh>
    <rPh sb="4" eb="6">
      <t>ゲンアツ</t>
    </rPh>
    <rPh sb="9" eb="11">
      <t>カンソウ</t>
    </rPh>
    <phoneticPr fontId="9"/>
  </si>
  <si>
    <t>初</t>
    <rPh sb="0" eb="1">
      <t>ショ</t>
    </rPh>
    <phoneticPr fontId="9"/>
  </si>
  <si>
    <t>ボトム側基準</t>
    <rPh sb="3" eb="4">
      <t>ガワ</t>
    </rPh>
    <rPh sb="4" eb="6">
      <t>キジュン</t>
    </rPh>
    <phoneticPr fontId="9"/>
  </si>
  <si>
    <t>GPC純度　：　98.0％以上</t>
    <rPh sb="3" eb="5">
      <t>ジュンド</t>
    </rPh>
    <rPh sb="13" eb="15">
      <t>イジョウ</t>
    </rPh>
    <phoneticPr fontId="9"/>
  </si>
  <si>
    <t>シラノール1(RT10.5)・・・0.5%以下</t>
    <rPh sb="21" eb="23">
      <t>イカ</t>
    </rPh>
    <phoneticPr fontId="9"/>
  </si>
  <si>
    <t>次の基準が1つでも満足しない場合、繰り返し行う</t>
    <rPh sb="0" eb="1">
      <t>ツギ</t>
    </rPh>
    <rPh sb="2" eb="4">
      <t>キジュン</t>
    </rPh>
    <rPh sb="9" eb="11">
      <t>マンゾク</t>
    </rPh>
    <rPh sb="14" eb="16">
      <t>バアイ</t>
    </rPh>
    <rPh sb="17" eb="18">
      <t>ク</t>
    </rPh>
    <rPh sb="19" eb="20">
      <t>カエ</t>
    </rPh>
    <rPh sb="21" eb="22">
      <t>オコナ</t>
    </rPh>
    <phoneticPr fontId="9"/>
  </si>
  <si>
    <t>シラノール２（RT15.4）・・・1%以下</t>
    <rPh sb="19" eb="21">
      <t>イカ</t>
    </rPh>
    <phoneticPr fontId="9"/>
  </si>
  <si>
    <t>シラノール１、シラノール２、水分、β/γ比</t>
    <rPh sb="14" eb="16">
      <t>スイブン</t>
    </rPh>
    <rPh sb="20" eb="21">
      <t>ヒ</t>
    </rPh>
    <phoneticPr fontId="9"/>
  </si>
  <si>
    <t>β/γ比　・・・　0.144未満</t>
    <rPh sb="3" eb="4">
      <t>ヒ</t>
    </rPh>
    <rPh sb="14" eb="16">
      <t>ミマン</t>
    </rPh>
    <phoneticPr fontId="9"/>
  </si>
  <si>
    <t>ニート測定GC純度・・・95.5%以上</t>
    <rPh sb="3" eb="5">
      <t>ソクテイ</t>
    </rPh>
    <rPh sb="7" eb="9">
      <t>ジュンド</t>
    </rPh>
    <rPh sb="17" eb="19">
      <t>イジョウ</t>
    </rPh>
    <phoneticPr fontId="9"/>
  </si>
  <si>
    <t>※シラノール2より前のピークは除外する。</t>
    <rPh sb="9" eb="10">
      <t>マエ</t>
    </rPh>
    <rPh sb="15" eb="17">
      <t>ジョガイ</t>
    </rPh>
    <phoneticPr fontId="9"/>
  </si>
  <si>
    <t>水分800ppm以下</t>
    <rPh sb="0" eb="2">
      <t>スイブン</t>
    </rPh>
    <rPh sb="8" eb="10">
      <t>イカ</t>
    </rPh>
    <phoneticPr fontId="9"/>
  </si>
  <si>
    <t>本</t>
    <rPh sb="0" eb="1">
      <t>ホン</t>
    </rPh>
    <phoneticPr fontId="9"/>
  </si>
  <si>
    <t>JNC品と比較してAFC品はTCDとKF計で測定した値が逆転している。</t>
    <rPh sb="3" eb="4">
      <t>ヒン</t>
    </rPh>
    <rPh sb="5" eb="7">
      <t>ヒカク</t>
    </rPh>
    <rPh sb="12" eb="13">
      <t>ヒン</t>
    </rPh>
    <rPh sb="20" eb="21">
      <t>ケイ</t>
    </rPh>
    <rPh sb="22" eb="24">
      <t>ソクテイ</t>
    </rPh>
    <rPh sb="26" eb="27">
      <t>アタイ</t>
    </rPh>
    <rPh sb="28" eb="30">
      <t>ギャクテン</t>
    </rPh>
    <phoneticPr fontId="9"/>
  </si>
  <si>
    <t>原因は、KF測定時に妨害物質となるアルコキシシラン不純物がJNC（約0.3%）</t>
    <rPh sb="0" eb="2">
      <t>ゲンイン</t>
    </rPh>
    <rPh sb="6" eb="8">
      <t>ソクテイ</t>
    </rPh>
    <rPh sb="8" eb="9">
      <t>ジ</t>
    </rPh>
    <rPh sb="10" eb="12">
      <t>ボウガイ</t>
    </rPh>
    <rPh sb="12" eb="14">
      <t>ブッシツ</t>
    </rPh>
    <phoneticPr fontId="9"/>
  </si>
  <si>
    <t>よりAFC（約1.0%）の方が多いためであり、本来のAFC品の水分は300ppm程度</t>
    <rPh sb="23" eb="25">
      <t>ホンライ</t>
    </rPh>
    <rPh sb="29" eb="30">
      <t>ヒン</t>
    </rPh>
    <rPh sb="31" eb="33">
      <t>スイブン</t>
    </rPh>
    <rPh sb="40" eb="42">
      <t>テイド</t>
    </rPh>
    <phoneticPr fontId="9"/>
  </si>
  <si>
    <t>ボトム、留去</t>
    <rPh sb="4" eb="5">
      <t>リュウ</t>
    </rPh>
    <rPh sb="5" eb="6">
      <t>キョ</t>
    </rPh>
    <phoneticPr fontId="9"/>
  </si>
  <si>
    <t>GPC純度測定・・・99．00%以上</t>
    <rPh sb="3" eb="5">
      <t>ジュンド</t>
    </rPh>
    <rPh sb="5" eb="7">
      <t>ソクテイ</t>
    </rPh>
    <rPh sb="16" eb="18">
      <t>イジョウ</t>
    </rPh>
    <phoneticPr fontId="9"/>
  </si>
  <si>
    <t>GC測定　定量値　　β/γ・・0.144以下</t>
    <rPh sb="2" eb="4">
      <t>ソクテイ</t>
    </rPh>
    <rPh sb="5" eb="7">
      <t>テイリョウ</t>
    </rPh>
    <rPh sb="7" eb="8">
      <t>アタイ</t>
    </rPh>
    <rPh sb="20" eb="22">
      <t>イカ</t>
    </rPh>
    <phoneticPr fontId="9"/>
  </si>
  <si>
    <t>※水分測定は、KF計を用いるが、本留ブレンド品以降</t>
    <rPh sb="1" eb="3">
      <t>スイブン</t>
    </rPh>
    <rPh sb="3" eb="5">
      <t>ソクテイ</t>
    </rPh>
    <rPh sb="9" eb="10">
      <t>ケイ</t>
    </rPh>
    <rPh sb="11" eb="12">
      <t>モチ</t>
    </rPh>
    <phoneticPr fontId="9"/>
  </si>
  <si>
    <t>水分1000ppm以下（アクアミクロンPP使用）</t>
    <rPh sb="0" eb="2">
      <t>スイブン</t>
    </rPh>
    <rPh sb="9" eb="11">
      <t>イカ</t>
    </rPh>
    <rPh sb="21" eb="23">
      <t>シヨウ</t>
    </rPh>
    <phoneticPr fontId="9"/>
  </si>
  <si>
    <t>の水分測定には、脱水溶剤にはメタノールではなく、</t>
    <rPh sb="1" eb="3">
      <t>スイブン</t>
    </rPh>
    <rPh sb="3" eb="5">
      <t>ソクテイ</t>
    </rPh>
    <rPh sb="8" eb="10">
      <t>ダッスイ</t>
    </rPh>
    <rPh sb="10" eb="12">
      <t>ヨウザイ</t>
    </rPh>
    <phoneticPr fontId="9"/>
  </si>
  <si>
    <t>アクアミクロンPPを用い、endtimeを30secから20secに変更する。</t>
    <rPh sb="34" eb="36">
      <t>ヘンコウ</t>
    </rPh>
    <phoneticPr fontId="9"/>
  </si>
  <si>
    <t>理由は、アクアミクロンPPを用いた方が、妨害物質の影響が</t>
    <rPh sb="0" eb="2">
      <t>リユウ</t>
    </rPh>
    <rPh sb="14" eb="15">
      <t>モチ</t>
    </rPh>
    <rPh sb="17" eb="18">
      <t>ホウ</t>
    </rPh>
    <rPh sb="20" eb="22">
      <t>ボウガイ</t>
    </rPh>
    <rPh sb="22" eb="24">
      <t>ブッシツ</t>
    </rPh>
    <rPh sb="25" eb="27">
      <t>エイキョウ</t>
    </rPh>
    <phoneticPr fontId="9"/>
  </si>
  <si>
    <t>少なく、真の水分値の値に近い値を得ることができるため。</t>
    <phoneticPr fontId="9"/>
  </si>
  <si>
    <t>endtime 20secの方が安定した値が得られる。</t>
    <rPh sb="14" eb="15">
      <t>ホウ</t>
    </rPh>
    <rPh sb="16" eb="18">
      <t>アンテイ</t>
    </rPh>
    <rPh sb="20" eb="21">
      <t>アタイ</t>
    </rPh>
    <rPh sb="22" eb="23">
      <t>エ</t>
    </rPh>
    <phoneticPr fontId="9"/>
  </si>
  <si>
    <t>留分に対して0.5％</t>
    <rPh sb="0" eb="2">
      <t>リュウブン</t>
    </rPh>
    <rPh sb="3" eb="4">
      <t>タイ</t>
    </rPh>
    <phoneticPr fontId="9"/>
  </si>
  <si>
    <t>MgOをFM-4401でスラリー化して仕込む</t>
    <rPh sb="16" eb="17">
      <t>カ</t>
    </rPh>
    <rPh sb="19" eb="21">
      <t>シコ</t>
    </rPh>
    <phoneticPr fontId="9"/>
  </si>
  <si>
    <t>64g/1kg10個に小分けして仕込む</t>
    <rPh sb="9" eb="10">
      <t>コ</t>
    </rPh>
    <rPh sb="11" eb="13">
      <t>コワ</t>
    </rPh>
    <rPh sb="16" eb="18">
      <t>シコ</t>
    </rPh>
    <phoneticPr fontId="9"/>
  </si>
  <si>
    <t>加温</t>
    <rPh sb="0" eb="2">
      <t>カオン</t>
    </rPh>
    <phoneticPr fontId="9"/>
  </si>
  <si>
    <t>中</t>
    <rPh sb="0" eb="1">
      <t>チュウ</t>
    </rPh>
    <phoneticPr fontId="9"/>
  </si>
  <si>
    <t>和</t>
    <rPh sb="0" eb="1">
      <t>ワ</t>
    </rPh>
    <phoneticPr fontId="9"/>
  </si>
  <si>
    <t>70～80</t>
    <phoneticPr fontId="9"/>
  </si>
  <si>
    <t>kPa</t>
    <phoneticPr fontId="9"/>
  </si>
  <si>
    <t>サンプリングを行い酸価を測定</t>
    <rPh sb="7" eb="8">
      <t>オコナ</t>
    </rPh>
    <rPh sb="9" eb="10">
      <t>サン</t>
    </rPh>
    <rPh sb="12" eb="14">
      <t>ソクテイ</t>
    </rPh>
    <phoneticPr fontId="9"/>
  </si>
  <si>
    <t>濾材　３μ濾紙2枚</t>
    <rPh sb="0" eb="2">
      <t>ロザイ</t>
    </rPh>
    <rPh sb="5" eb="7">
      <t>ロシ</t>
    </rPh>
    <rPh sb="8" eb="9">
      <t>マイ</t>
    </rPh>
    <phoneticPr fontId="9"/>
  </si>
  <si>
    <t>基準に満たないときは時間を延長し、</t>
    <rPh sb="0" eb="2">
      <t>キジュン</t>
    </rPh>
    <rPh sb="3" eb="4">
      <t>ミ</t>
    </rPh>
    <rPh sb="10" eb="12">
      <t>ジカン</t>
    </rPh>
    <rPh sb="13" eb="15">
      <t>エンチョウ</t>
    </rPh>
    <phoneticPr fontId="9"/>
  </si>
  <si>
    <t>基準を満たすまで処理を継続する。</t>
    <rPh sb="0" eb="2">
      <t>キジュン</t>
    </rPh>
    <rPh sb="3" eb="4">
      <t>ミ</t>
    </rPh>
    <rPh sb="8" eb="10">
      <t>ショリ</t>
    </rPh>
    <rPh sb="11" eb="13">
      <t>ケイゾク</t>
    </rPh>
    <phoneticPr fontId="9"/>
  </si>
  <si>
    <t>品質確認</t>
    <rPh sb="0" eb="2">
      <t>ヒンシツ</t>
    </rPh>
    <rPh sb="2" eb="4">
      <t>カクニン</t>
    </rPh>
    <phoneticPr fontId="9"/>
  </si>
  <si>
    <t>酸価</t>
    <rPh sb="0" eb="2">
      <t>サンカ</t>
    </rPh>
    <phoneticPr fontId="9"/>
  </si>
  <si>
    <t>・・・0.009以下</t>
    <rPh sb="8" eb="10">
      <t>イカ</t>
    </rPh>
    <phoneticPr fontId="9"/>
  </si>
  <si>
    <t>大気やライン中の水分が混入した場合のみ</t>
    <rPh sb="0" eb="2">
      <t>タイキ</t>
    </rPh>
    <rPh sb="6" eb="7">
      <t>チュウ</t>
    </rPh>
    <rPh sb="8" eb="10">
      <t>スイブン</t>
    </rPh>
    <rPh sb="11" eb="13">
      <t>コンニュウ</t>
    </rPh>
    <rPh sb="15" eb="17">
      <t>バアイ</t>
    </rPh>
    <phoneticPr fontId="9"/>
  </si>
  <si>
    <t>脱水処理工程を実施する。</t>
    <rPh sb="2" eb="4">
      <t>ショリ</t>
    </rPh>
    <phoneticPr fontId="9"/>
  </si>
  <si>
    <t>脱</t>
    <rPh sb="0" eb="1">
      <t>ダツ</t>
    </rPh>
    <phoneticPr fontId="9"/>
  </si>
  <si>
    <t>水</t>
    <rPh sb="0" eb="1">
      <t>スイ</t>
    </rPh>
    <phoneticPr fontId="9"/>
  </si>
  <si>
    <t>・２つの分析値が同じ変動傾向を示していますので、製造工程を点検して下さい。（コメント中島20220902)
・β体は、温度が高いと生成し易いとの過去データを確認しました。Βとγ体の構造（末端基など）に関する過去知見・解析データなどがありましたら、教えて下さい。（コメント中島20220903）</t>
    <rPh sb="4" eb="6">
      <t>ブンセキ</t>
    </rPh>
    <rPh sb="6" eb="7">
      <t>チ</t>
    </rPh>
    <rPh sb="8" eb="9">
      <t>オナ</t>
    </rPh>
    <rPh sb="10" eb="12">
      <t>ヘンドウ</t>
    </rPh>
    <rPh sb="12" eb="14">
      <t>ケイコウ</t>
    </rPh>
    <rPh sb="15" eb="16">
      <t>シメ</t>
    </rPh>
    <rPh sb="24" eb="26">
      <t>セイゾウ</t>
    </rPh>
    <rPh sb="26" eb="28">
      <t>コウテイ</t>
    </rPh>
    <rPh sb="29" eb="31">
      <t>テンケン</t>
    </rPh>
    <rPh sb="33" eb="34">
      <t>クダ</t>
    </rPh>
    <rPh sb="42" eb="44">
      <t>ナカシマ</t>
    </rPh>
    <rPh sb="56" eb="57">
      <t>タイ</t>
    </rPh>
    <rPh sb="59" eb="61">
      <t>オンド</t>
    </rPh>
    <rPh sb="62" eb="63">
      <t>タカ</t>
    </rPh>
    <rPh sb="65" eb="67">
      <t>セイセイ</t>
    </rPh>
    <rPh sb="68" eb="69">
      <t>ヤス</t>
    </rPh>
    <rPh sb="72" eb="74">
      <t>カコ</t>
    </rPh>
    <rPh sb="78" eb="80">
      <t>カクニン</t>
    </rPh>
    <rPh sb="88" eb="89">
      <t>タイ</t>
    </rPh>
    <rPh sb="90" eb="92">
      <t>コウゾウ</t>
    </rPh>
    <rPh sb="93" eb="95">
      <t>マッタン</t>
    </rPh>
    <rPh sb="95" eb="96">
      <t>キ</t>
    </rPh>
    <rPh sb="100" eb="101">
      <t>カン</t>
    </rPh>
    <rPh sb="103" eb="105">
      <t>カコ</t>
    </rPh>
    <rPh sb="105" eb="107">
      <t>チケン</t>
    </rPh>
    <rPh sb="108" eb="110">
      <t>カイセキ</t>
    </rPh>
    <rPh sb="123" eb="124">
      <t>オシ</t>
    </rPh>
    <rPh sb="126" eb="127">
      <t>クダ</t>
    </rPh>
    <rPh sb="135" eb="137">
      <t>ナカシマ</t>
    </rPh>
    <phoneticPr fontId="2"/>
  </si>
  <si>
    <t>エチレングリコールモノアリルエーテル　CH2=CH-CH2-O-CH2-CH2-OH</t>
    <phoneticPr fontId="2"/>
  </si>
  <si>
    <t>ジブチルヒドロキシトルエン　酸化防止剤</t>
    <rPh sb="14" eb="16">
      <t>サンカ</t>
    </rPh>
    <rPh sb="16" eb="19">
      <t>ボウシザイ</t>
    </rPh>
    <phoneticPr fontId="2"/>
  </si>
  <si>
    <t>（C6H5)-CH3　引火点４℃</t>
    <rPh sb="11" eb="13">
      <t>インカ</t>
    </rPh>
    <rPh sb="13" eb="14">
      <t>テン</t>
    </rPh>
    <phoneticPr fontId="2"/>
  </si>
  <si>
    <t>テトラメチルジシロキサン＝2(CH3)-SiH-O-SiH-(CH3)2</t>
    <phoneticPr fontId="2"/>
  </si>
  <si>
    <t>FM-4401の反応収率は80℃で90％と最も高い。それ以上では収率が低下する。</t>
    <rPh sb="28" eb="30">
      <t>イジョウ</t>
    </rPh>
    <rPh sb="32" eb="34">
      <t>シュウリツ</t>
    </rPh>
    <rPh sb="35" eb="37">
      <t>テイカ</t>
    </rPh>
    <phoneticPr fontId="2"/>
  </si>
  <si>
    <t>反応温度は60℃-80℃を基準とする。</t>
    <rPh sb="13" eb="15">
      <t>キジュン</t>
    </rPh>
    <phoneticPr fontId="2"/>
  </si>
  <si>
    <t>濃度の影響については、60℃反応において20％濃度が最も収率が高くなる。</t>
    <rPh sb="0" eb="2">
      <t>ノウド</t>
    </rPh>
    <rPh sb="3" eb="5">
      <t>エイキョウ</t>
    </rPh>
    <rPh sb="14" eb="16">
      <t>ハンノウ</t>
    </rPh>
    <rPh sb="23" eb="25">
      <t>ノウド</t>
    </rPh>
    <rPh sb="26" eb="27">
      <t>モット</t>
    </rPh>
    <rPh sb="28" eb="30">
      <t>シュウリツ</t>
    </rPh>
    <rPh sb="31" eb="32">
      <t>タカ</t>
    </rPh>
    <phoneticPr fontId="2"/>
  </si>
  <si>
    <t>１．反応式</t>
    <rPh sb="2" eb="5">
      <t>ハンノウシキ</t>
    </rPh>
    <phoneticPr fontId="2"/>
  </si>
  <si>
    <t>２．製造フロー</t>
    <rPh sb="2" eb="4">
      <t>セイゾウ</t>
    </rPh>
    <phoneticPr fontId="2"/>
  </si>
  <si>
    <t>３．製造条件</t>
    <rPh sb="2" eb="4">
      <t>セイゾウ</t>
    </rPh>
    <rPh sb="4" eb="6">
      <t>ジョウケン</t>
    </rPh>
    <phoneticPr fontId="2"/>
  </si>
  <si>
    <t>蒸留にてFM-4401と分離できない不純物については、MeOH/水にて後処理する。</t>
    <rPh sb="32" eb="33">
      <t>ミズ</t>
    </rPh>
    <phoneticPr fontId="2"/>
  </si>
  <si>
    <t>３－１）反応</t>
    <rPh sb="4" eb="6">
      <t>ハンノウ</t>
    </rPh>
    <phoneticPr fontId="2"/>
  </si>
  <si>
    <t>３－２）精製：不純物除去</t>
    <rPh sb="4" eb="6">
      <t>セイセイ</t>
    </rPh>
    <rPh sb="7" eb="10">
      <t>フジュンブツ</t>
    </rPh>
    <rPh sb="10" eb="12">
      <t>ジョキョ</t>
    </rPh>
    <phoneticPr fontId="2"/>
  </si>
  <si>
    <t>１）β/γ体の比率上昇現象については、温度と濃度条件が影響し、温度が高くなるとこの上昇現象が顕著となる。
このβ/γ体上昇を抑制しようとして、反応温度を低くすると高分子体が生成し、収率を大きく低下させるトレードオフ関係にある。
一方で濃度要因の一つであり、濃度を高くすることでβ/γ体上昇を抑制することができる。しかし、このアクションも高分子体を生成し、収率を大きく低下させるトレードオフ関係にある。
２）高分子体は、後処理工程で除去できることから、β/γ体を抑制するためには、温度を60℃近傍で精度よく制御し、仕込み濃度を制御する必要がある。</t>
    <rPh sb="5" eb="6">
      <t>タイ</t>
    </rPh>
    <rPh sb="7" eb="9">
      <t>ヒリツ</t>
    </rPh>
    <rPh sb="9" eb="11">
      <t>ジョウショウ</t>
    </rPh>
    <rPh sb="11" eb="13">
      <t>ゲンショウ</t>
    </rPh>
    <rPh sb="19" eb="21">
      <t>オンド</t>
    </rPh>
    <rPh sb="22" eb="24">
      <t>ノウド</t>
    </rPh>
    <rPh sb="24" eb="26">
      <t>ジョウケン</t>
    </rPh>
    <rPh sb="27" eb="29">
      <t>エイキョウ</t>
    </rPh>
    <rPh sb="31" eb="33">
      <t>オンド</t>
    </rPh>
    <rPh sb="34" eb="35">
      <t>タカ</t>
    </rPh>
    <rPh sb="41" eb="43">
      <t>ジョウショウ</t>
    </rPh>
    <rPh sb="43" eb="45">
      <t>ゲンショウ</t>
    </rPh>
    <rPh sb="46" eb="48">
      <t>ケンチョ</t>
    </rPh>
    <rPh sb="58" eb="59">
      <t>タイ</t>
    </rPh>
    <rPh sb="59" eb="61">
      <t>ジョウショウ</t>
    </rPh>
    <rPh sb="62" eb="64">
      <t>ヨクセイ</t>
    </rPh>
    <rPh sb="71" eb="75">
      <t>ハンノウオンド</t>
    </rPh>
    <rPh sb="76" eb="77">
      <t>ヒク</t>
    </rPh>
    <rPh sb="81" eb="85">
      <t>コウブンシタイ</t>
    </rPh>
    <rPh sb="86" eb="88">
      <t>セイセイ</t>
    </rPh>
    <rPh sb="90" eb="92">
      <t>シュウリツ</t>
    </rPh>
    <rPh sb="93" eb="94">
      <t>オオ</t>
    </rPh>
    <rPh sb="96" eb="98">
      <t>テイカ</t>
    </rPh>
    <rPh sb="107" eb="109">
      <t>カンケイ</t>
    </rPh>
    <rPh sb="114" eb="116">
      <t>イッポウ</t>
    </rPh>
    <rPh sb="117" eb="119">
      <t>ノウド</t>
    </rPh>
    <rPh sb="119" eb="121">
      <t>ヨウイン</t>
    </rPh>
    <rPh sb="122" eb="123">
      <t>ヒト</t>
    </rPh>
    <rPh sb="128" eb="130">
      <t>ノウド</t>
    </rPh>
    <rPh sb="131" eb="132">
      <t>タカ</t>
    </rPh>
    <rPh sb="203" eb="206">
      <t>コウブンシ</t>
    </rPh>
    <rPh sb="206" eb="207">
      <t>タイ</t>
    </rPh>
    <rPh sb="209" eb="212">
      <t>アトショリ</t>
    </rPh>
    <rPh sb="212" eb="214">
      <t>コウテイ</t>
    </rPh>
    <rPh sb="215" eb="217">
      <t>ジョキョ</t>
    </rPh>
    <rPh sb="228" eb="229">
      <t>タイ</t>
    </rPh>
    <rPh sb="230" eb="232">
      <t>ヨクセイ</t>
    </rPh>
    <rPh sb="239" eb="241">
      <t>オンド</t>
    </rPh>
    <rPh sb="245" eb="247">
      <t>キンボウ</t>
    </rPh>
    <rPh sb="248" eb="250">
      <t>セイド</t>
    </rPh>
    <rPh sb="252" eb="254">
      <t>セイギョ</t>
    </rPh>
    <rPh sb="256" eb="258">
      <t>シコ</t>
    </rPh>
    <rPh sb="259" eb="261">
      <t>ノウド</t>
    </rPh>
    <rPh sb="262" eb="264">
      <t>セイギョ</t>
    </rPh>
    <rPh sb="266" eb="268">
      <t>ヒツヨウ</t>
    </rPh>
    <phoneticPr fontId="2"/>
  </si>
  <si>
    <t>３－３）反応温度影響</t>
    <rPh sb="4" eb="6">
      <t>ハンノウ</t>
    </rPh>
    <rPh sb="6" eb="8">
      <t>オンド</t>
    </rPh>
    <rPh sb="8" eb="10">
      <t>エイキョウ</t>
    </rPh>
    <phoneticPr fontId="2"/>
  </si>
  <si>
    <t>R6-2条件は、収率が68％台と低いが、β/γ体が低い。温度プロファイルは、滴下反応初期に温度上昇を起こしている。</t>
    <rPh sb="4" eb="6">
      <t>ジョウケン</t>
    </rPh>
    <rPh sb="8" eb="10">
      <t>シュウリツ</t>
    </rPh>
    <rPh sb="14" eb="15">
      <t>ダイ</t>
    </rPh>
    <rPh sb="16" eb="17">
      <t>ヒク</t>
    </rPh>
    <rPh sb="23" eb="24">
      <t>タイ</t>
    </rPh>
    <rPh sb="25" eb="26">
      <t>ヒク</t>
    </rPh>
    <rPh sb="28" eb="30">
      <t>オンド</t>
    </rPh>
    <rPh sb="38" eb="40">
      <t>テキカ</t>
    </rPh>
    <rPh sb="40" eb="42">
      <t>ハンノウ</t>
    </rPh>
    <rPh sb="42" eb="44">
      <t>ショキ</t>
    </rPh>
    <rPh sb="45" eb="47">
      <t>オンド</t>
    </rPh>
    <rPh sb="47" eb="49">
      <t>ジョウショウ</t>
    </rPh>
    <rPh sb="50" eb="51">
      <t>オ</t>
    </rPh>
    <phoneticPr fontId="2"/>
  </si>
  <si>
    <t>滴下タイミングは、45℃滴下する。</t>
    <rPh sb="0" eb="2">
      <t>テキカ</t>
    </rPh>
    <rPh sb="12" eb="14">
      <t>テキカ</t>
    </rPh>
    <phoneticPr fontId="86"/>
  </si>
  <si>
    <t>その後、内温を50℃とし、ジャケットを40℃に設定調整する。</t>
    <rPh sb="2" eb="3">
      <t>ゴ</t>
    </rPh>
    <rPh sb="4" eb="5">
      <t>ナイ</t>
    </rPh>
    <rPh sb="5" eb="6">
      <t>オン</t>
    </rPh>
    <rPh sb="23" eb="25">
      <t>セッテイ</t>
    </rPh>
    <rPh sb="25" eb="27">
      <t>チョウセイ</t>
    </rPh>
    <phoneticPr fontId="86"/>
  </si>
  <si>
    <t>滴下終了時は、（発熱なし）の状態となる。その後60℃へ昇温する。</t>
    <rPh sb="0" eb="2">
      <t>テキカ</t>
    </rPh>
    <rPh sb="2" eb="4">
      <t>シュウリョウ</t>
    </rPh>
    <rPh sb="4" eb="5">
      <t>ジ</t>
    </rPh>
    <rPh sb="8" eb="10">
      <t>ハツネツ</t>
    </rPh>
    <rPh sb="14" eb="16">
      <t>ジョウタイ</t>
    </rPh>
    <rPh sb="22" eb="23">
      <t>ゴ</t>
    </rPh>
    <rPh sb="27" eb="28">
      <t>ショウ</t>
    </rPh>
    <rPh sb="28" eb="29">
      <t>オン</t>
    </rPh>
    <phoneticPr fontId="86"/>
  </si>
  <si>
    <t>要因検討（計画）</t>
    <rPh sb="0" eb="2">
      <t>ヨウイン</t>
    </rPh>
    <rPh sb="2" eb="4">
      <t>ケントウ</t>
    </rPh>
    <rPh sb="5" eb="7">
      <t>ケイカク</t>
    </rPh>
    <phoneticPr fontId="2"/>
  </si>
  <si>
    <t>//２０２２．９．４　中島</t>
    <rPh sb="11" eb="13">
      <t>ナカシマ</t>
    </rPh>
    <phoneticPr fontId="2"/>
  </si>
  <si>
    <t>F-検定: 2 標本を使った分散の検定</t>
  </si>
  <si>
    <t>品管分析</t>
  </si>
  <si>
    <t>製造分析</t>
  </si>
  <si>
    <t>平均</t>
  </si>
  <si>
    <t>分散</t>
  </si>
  <si>
    <t>観測数</t>
  </si>
  <si>
    <t>自由度</t>
  </si>
  <si>
    <t>観測された分散比</t>
  </si>
  <si>
    <t>P(F&lt;=f) 片側</t>
  </si>
  <si>
    <t>F 境界値 片側</t>
  </si>
  <si>
    <t>t-検定: 一対の標本による平均の検定ツール</t>
  </si>
  <si>
    <t>ピアソン相関</t>
  </si>
  <si>
    <t>仮説平均との差異</t>
  </si>
  <si>
    <t xml:space="preserve">t </t>
  </si>
  <si>
    <t>P(T&lt;=t) 片側</t>
  </si>
  <si>
    <t>t 境界値 片側</t>
  </si>
  <si>
    <t>P(T&lt;=t) 両側</t>
  </si>
  <si>
    <t>t 境界値 両側</t>
  </si>
  <si>
    <t>分散比＜境界値　→　等分散</t>
    <rPh sb="0" eb="3">
      <t>ブンサンヒ</t>
    </rPh>
    <rPh sb="4" eb="7">
      <t>キョウカイチ</t>
    </rPh>
    <rPh sb="10" eb="13">
      <t>トウブンサン</t>
    </rPh>
    <phoneticPr fontId="2"/>
  </si>
  <si>
    <t>t&gt;境界値　→　有意差を認める</t>
    <rPh sb="2" eb="5">
      <t>キョウカイチ</t>
    </rPh>
    <rPh sb="8" eb="11">
      <t>ユウイサ</t>
    </rPh>
    <rPh sb="12" eb="13">
      <t>ミト</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</si>
</sst>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176" formatCode="0.0000"/>
    <numFmt numFmtId="177" formatCode="0.00_ "/>
    <numFmt numFmtId="178" formatCode="0.000_ "/>
    <numFmt numFmtId="179" formatCode="[$-F800]dddd\,\ mmmm\ dd\,\ yyyy"/>
    <numFmt numFmtId="180" formatCode="#&quot;.&quot;"/>
    <numFmt numFmtId="181" formatCode="&quot;No.&quot;##"/>
    <numFmt numFmtId="182" formatCode="&quot;Step.&quot;##"/>
    <numFmt numFmtId="183" formatCode="0&quot;.&quot;\ "/>
    <numFmt numFmtId="184" formatCode="General&quot;Kg&quot;"/>
    <numFmt numFmtId="185" formatCode="0&quot; L&quot;"/>
    <numFmt numFmtId="186" formatCode="&quot;Mw&quot;0.00"/>
    <numFmt numFmtId="187" formatCode="0.00&quot; Kg&quot;"/>
    <numFmt numFmtId="188" formatCode="0.00&quot;mol&quot;"/>
    <numFmt numFmtId="189" formatCode="0&quot;mol&quot;"/>
    <numFmt numFmtId="190" formatCode="&quot;Mw：&quot;0.00"/>
    <numFmt numFmtId="191" formatCode="&quot;d=&quot;General"/>
    <numFmt numFmtId="192" formatCode="0.00&quot; L&quot;"/>
    <numFmt numFmtId="193" formatCode="0.00&quot;Kg&quot;"/>
    <numFmt numFmtId="194" formatCode="0.00&quot;L&quot;"/>
    <numFmt numFmtId="195" formatCode="0.00&quot;ml&quot;"/>
    <numFmt numFmtId="196" formatCode="0.0000&quot;g&quot;"/>
    <numFmt numFmtId="197" formatCode="0.00&quot;mmol&quot;"/>
    <numFmt numFmtId="198" formatCode="0.00&quot;g&quot;"/>
    <numFmt numFmtId="199" formatCode="0.0"/>
    <numFmt numFmtId="200" formatCode="0.0%"/>
    <numFmt numFmtId="201" formatCode="General&quot;g&quot;"/>
    <numFmt numFmtId="202" formatCode="0&quot;mmol&quot;"/>
    <numFmt numFmtId="203" formatCode="General&quot;mL&quot;"/>
    <numFmt numFmtId="204" formatCode="0.00&quot;kg&quot;"/>
    <numFmt numFmtId="205" formatCode="&quot;Mw：&quot;0"/>
    <numFmt numFmtId="206" formatCode="0_ "/>
  </numFmts>
  <fonts count="88">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name val="Meiryo UI"/>
      <family val="3"/>
      <charset val="128"/>
    </font>
    <font>
      <b/>
      <u/>
      <sz val="11"/>
      <color theme="1"/>
      <name val="Meiryo UI"/>
      <family val="3"/>
      <charset val="128"/>
    </font>
    <font>
      <sz val="6"/>
      <name val="游ゴシック"/>
      <family val="3"/>
      <charset val="128"/>
      <scheme val="minor"/>
    </font>
    <font>
      <b/>
      <sz val="9"/>
      <color indexed="8"/>
      <name val="メイリオ"/>
      <family val="3"/>
      <charset val="128"/>
    </font>
    <font>
      <sz val="6"/>
      <name val="ＭＳ Ｐゴシック"/>
      <family val="3"/>
      <charset val="128"/>
    </font>
    <font>
      <b/>
      <sz val="9"/>
      <name val="メイリオ"/>
      <family val="3"/>
      <charset val="128"/>
    </font>
    <font>
      <b/>
      <u/>
      <sz val="18"/>
      <name val="メイリオ"/>
      <family val="3"/>
      <charset val="128"/>
    </font>
    <font>
      <u/>
      <sz val="11"/>
      <name val="メイリオ"/>
      <family val="3"/>
      <charset val="128"/>
    </font>
    <font>
      <sz val="11"/>
      <name val="メイリオ"/>
      <family val="3"/>
      <charset val="128"/>
    </font>
    <font>
      <b/>
      <sz val="14"/>
      <name val="メイリオ"/>
      <family val="3"/>
      <charset val="128"/>
    </font>
    <font>
      <sz val="14"/>
      <name val="メイリオ"/>
      <family val="3"/>
      <charset val="128"/>
    </font>
    <font>
      <sz val="14"/>
      <color indexed="10"/>
      <name val="メイリオ"/>
      <family val="3"/>
      <charset val="128"/>
    </font>
    <font>
      <u/>
      <sz val="14"/>
      <name val="メイリオ"/>
      <family val="3"/>
      <charset val="128"/>
    </font>
    <font>
      <sz val="11"/>
      <color indexed="10"/>
      <name val="メイリオ"/>
      <family val="3"/>
      <charset val="128"/>
    </font>
    <font>
      <sz val="14"/>
      <color indexed="36"/>
      <name val="メイリオ"/>
      <family val="3"/>
      <charset val="128"/>
    </font>
    <font>
      <u/>
      <sz val="14"/>
      <color indexed="10"/>
      <name val="メイリオ"/>
      <family val="3"/>
      <charset val="128"/>
    </font>
    <font>
      <sz val="14"/>
      <name val="ＭＳ Ｐゴシック"/>
      <family val="3"/>
      <charset val="128"/>
    </font>
    <font>
      <b/>
      <sz val="14"/>
      <color indexed="10"/>
      <name val="メイリオ"/>
      <family val="3"/>
      <charset val="128"/>
    </font>
    <font>
      <b/>
      <sz val="11"/>
      <color indexed="10"/>
      <name val="ＭＳ Ｐゴシック"/>
      <family val="3"/>
      <charset val="128"/>
    </font>
    <font>
      <sz val="11"/>
      <name val="ＭＳ Ｐゴシック"/>
      <family val="3"/>
      <charset val="128"/>
    </font>
    <font>
      <sz val="9"/>
      <name val="ＭＳ ゴシック"/>
      <family val="3"/>
      <charset val="128"/>
    </font>
    <font>
      <sz val="6"/>
      <name val="ＭＳ ゴシック"/>
      <family val="3"/>
      <charset val="128"/>
    </font>
    <font>
      <sz val="9"/>
      <name val="Century"/>
      <family val="1"/>
    </font>
    <font>
      <sz val="8"/>
      <name val="ＭＳ ゴシック"/>
      <family val="3"/>
      <charset val="128"/>
    </font>
    <font>
      <sz val="9"/>
      <name val="ＭＳ 明朝"/>
      <family val="1"/>
      <charset val="128"/>
    </font>
    <font>
      <sz val="9"/>
      <name val="Century"/>
      <family val="3"/>
      <charset val="128"/>
    </font>
    <font>
      <sz val="9"/>
      <name val="Yu Gothic"/>
      <family val="1"/>
      <charset val="128"/>
    </font>
    <font>
      <sz val="10"/>
      <name val="ＭＳ Ｐ明朝"/>
      <family val="1"/>
      <charset val="128"/>
    </font>
    <font>
      <b/>
      <sz val="11"/>
      <name val="ＭＳ Ｐゴシック"/>
      <family val="3"/>
      <charset val="128"/>
    </font>
    <font>
      <b/>
      <sz val="12"/>
      <name val="ＭＳ Ｐゴシック"/>
      <family val="3"/>
      <charset val="128"/>
    </font>
    <font>
      <b/>
      <sz val="14"/>
      <name val="ＭＳ Ｐ明朝"/>
      <family val="1"/>
      <charset val="128"/>
    </font>
    <font>
      <sz val="9"/>
      <name val="ＭＳ Ｐ明朝"/>
      <family val="1"/>
      <charset val="128"/>
    </font>
    <font>
      <strike/>
      <sz val="9"/>
      <color rgb="FFFF0000"/>
      <name val="ＭＳ Ｐ明朝"/>
      <family val="1"/>
      <charset val="128"/>
    </font>
    <font>
      <sz val="11"/>
      <color theme="1"/>
      <name val="游ゴシック"/>
      <family val="3"/>
      <charset val="128"/>
      <scheme val="minor"/>
    </font>
    <font>
      <sz val="9"/>
      <name val="游ゴシック"/>
      <family val="3"/>
      <charset val="128"/>
      <scheme val="minor"/>
    </font>
    <font>
      <sz val="9"/>
      <color indexed="10"/>
      <name val="ＭＳ Ｐ明朝"/>
      <family val="1"/>
      <charset val="128"/>
    </font>
    <font>
      <b/>
      <sz val="14"/>
      <color theme="1"/>
      <name val="ＭＳ Ｐ明朝"/>
      <family val="1"/>
      <charset val="128"/>
    </font>
    <font>
      <sz val="9"/>
      <color theme="1"/>
      <name val="ＭＳ Ｐ明朝"/>
      <family val="1"/>
      <charset val="128"/>
    </font>
    <font>
      <sz val="10"/>
      <color theme="1"/>
      <name val="ＭＳ Ｐ明朝"/>
      <family val="1"/>
      <charset val="128"/>
    </font>
    <font>
      <sz val="11"/>
      <color theme="1"/>
      <name val="ＭＳ Ｐ明朝"/>
      <family val="1"/>
      <charset val="128"/>
    </font>
    <font>
      <sz val="11"/>
      <name val="ＭＳ Ｐ明朝"/>
      <family val="1"/>
      <charset val="128"/>
    </font>
    <font>
      <sz val="9"/>
      <color rgb="FFFF0000"/>
      <name val="ＭＳ Ｐ明朝"/>
      <family val="1"/>
      <charset val="128"/>
    </font>
    <font>
      <sz val="9"/>
      <color rgb="FF0070C0"/>
      <name val="ＭＳ Ｐ明朝"/>
      <family val="1"/>
      <charset val="128"/>
    </font>
    <font>
      <vertAlign val="superscript"/>
      <sz val="9"/>
      <color theme="1"/>
      <name val="ＭＳ Ｐ明朝"/>
      <family val="1"/>
      <charset val="128"/>
    </font>
    <font>
      <strike/>
      <sz val="9"/>
      <name val="ＭＳ Ｐ明朝"/>
      <family val="1"/>
      <charset val="128"/>
    </font>
    <font>
      <vertAlign val="superscript"/>
      <sz val="9"/>
      <name val="ＭＳ Ｐ明朝"/>
      <family val="1"/>
      <charset val="128"/>
    </font>
    <font>
      <b/>
      <sz val="9"/>
      <name val="ＭＳ Ｐ明朝"/>
      <family val="1"/>
      <charset val="128"/>
    </font>
    <font>
      <b/>
      <sz val="12"/>
      <name val="ＭＳ Ｐ明朝"/>
      <family val="1"/>
      <charset val="128"/>
    </font>
    <font>
      <sz val="11"/>
      <color indexed="8"/>
      <name val="맑은 고딕"/>
      <family val="3"/>
      <charset val="255"/>
    </font>
    <font>
      <b/>
      <sz val="10"/>
      <name val="ＭＳ Ｐ明朝"/>
      <family val="1"/>
      <charset val="128"/>
    </font>
    <font>
      <b/>
      <i/>
      <sz val="16"/>
      <name val="Helv"/>
      <family val="2"/>
    </font>
    <font>
      <sz val="11"/>
      <name val="EE"/>
      <family val="3"/>
      <charset val="128"/>
    </font>
    <font>
      <sz val="9"/>
      <name val="メイリオ"/>
      <family val="3"/>
      <charset val="128"/>
    </font>
    <font>
      <sz val="9"/>
      <color indexed="8"/>
      <name val="メイリオ"/>
      <family val="3"/>
      <charset val="128"/>
    </font>
    <font>
      <sz val="9"/>
      <color rgb="FF000000"/>
      <name val="ＭＳ Ｐ明朝"/>
      <family val="1"/>
      <charset val="128"/>
    </font>
    <font>
      <sz val="9"/>
      <color indexed="8"/>
      <name val="ＭＳ Ｐ明朝"/>
      <family val="1"/>
      <charset val="128"/>
    </font>
    <font>
      <b/>
      <sz val="10"/>
      <color rgb="FFFF0000"/>
      <name val="ＭＳ Ｐ明朝"/>
      <family val="1"/>
      <charset val="128"/>
    </font>
    <font>
      <b/>
      <u/>
      <sz val="9"/>
      <color rgb="FFFF0000"/>
      <name val="ＭＳ Ｐ明朝"/>
      <family val="1"/>
      <charset val="128"/>
    </font>
    <font>
      <b/>
      <u/>
      <sz val="9"/>
      <name val="ＭＳ Ｐ明朝"/>
      <family val="1"/>
      <charset val="128"/>
    </font>
    <font>
      <sz val="11"/>
      <color theme="1"/>
      <name val="ＭＳ Ｐゴシック"/>
      <family val="3"/>
      <charset val="128"/>
    </font>
    <font>
      <sz val="11"/>
      <color rgb="FFFF0000"/>
      <name val="ＭＳ Ｐゴシック"/>
      <family val="3"/>
      <charset val="128"/>
    </font>
    <font>
      <b/>
      <sz val="8"/>
      <color indexed="81"/>
      <name val="ＭＳ Ｐゴシック"/>
      <family val="3"/>
      <charset val="128"/>
    </font>
    <font>
      <sz val="8"/>
      <name val="ＭＳ Ｐゴシック"/>
      <family val="3"/>
      <charset val="128"/>
    </font>
    <font>
      <sz val="10"/>
      <color theme="1"/>
      <name val="ＭＳ Ｐゴシック"/>
      <family val="3"/>
      <charset val="128"/>
    </font>
    <font>
      <sz val="10"/>
      <name val="ＭＳ Ｐゴシック"/>
      <family val="3"/>
      <charset val="128"/>
    </font>
    <font>
      <b/>
      <sz val="10"/>
      <name val="ＭＳ Ｐゴシック"/>
      <family val="3"/>
      <charset val="128"/>
    </font>
    <font>
      <sz val="10"/>
      <name val="中ゴシック体"/>
      <family val="3"/>
      <charset val="128"/>
    </font>
    <font>
      <sz val="9"/>
      <name val="ＭＳ Ｐゴシック"/>
      <family val="3"/>
      <charset val="128"/>
    </font>
    <font>
      <sz val="10"/>
      <color rgb="FFC00000"/>
      <name val="ＭＳ Ｐゴシック"/>
      <family val="3"/>
      <charset val="128"/>
    </font>
    <font>
      <sz val="10"/>
      <color indexed="10"/>
      <name val="ＭＳ Ｐゴシック"/>
      <family val="3"/>
      <charset val="128"/>
    </font>
    <font>
      <sz val="10"/>
      <color rgb="FFFF0000"/>
      <name val="ＭＳ Ｐゴシック"/>
      <family val="3"/>
      <charset val="128"/>
    </font>
    <font>
      <sz val="9"/>
      <color theme="1"/>
      <name val="ＭＳ Ｐゴシック"/>
      <family val="3"/>
      <charset val="128"/>
    </font>
    <font>
      <sz val="10"/>
      <color rgb="FF000000"/>
      <name val="ＭＳ Ｐゴシック"/>
      <family val="3"/>
      <charset val="128"/>
    </font>
    <font>
      <b/>
      <sz val="11"/>
      <color rgb="FFFF0000"/>
      <name val="ＭＳ Ｐゴシック"/>
      <family val="3"/>
      <charset val="128"/>
    </font>
    <font>
      <sz val="8"/>
      <color rgb="FFFF0000"/>
      <name val="ＭＳ Ｐゴシック"/>
      <family val="3"/>
      <charset val="128"/>
    </font>
    <font>
      <sz val="8"/>
      <color theme="1"/>
      <name val="ＭＳ Ｐゴシック"/>
      <family val="3"/>
      <charset val="128"/>
    </font>
    <font>
      <sz val="9"/>
      <color rgb="FFFF0000"/>
      <name val="ＭＳ Ｐゴシック"/>
      <family val="3"/>
      <charset val="128"/>
    </font>
    <font>
      <b/>
      <sz val="10"/>
      <color rgb="FFFF0000"/>
      <name val="ＭＳ Ｐゴシック"/>
      <family val="3"/>
      <charset val="128"/>
    </font>
    <font>
      <b/>
      <u/>
      <sz val="10"/>
      <color rgb="FFFF0000"/>
      <name val="ＭＳ Ｐゴシック"/>
      <family val="3"/>
      <charset val="128"/>
    </font>
    <font>
      <b/>
      <sz val="11"/>
      <color rgb="FFFF0000"/>
      <name val="游ゴシック"/>
      <family val="3"/>
      <charset val="128"/>
      <scheme val="minor"/>
    </font>
    <font>
      <b/>
      <u/>
      <sz val="11"/>
      <color theme="1"/>
      <name val="游ゴシック"/>
      <family val="3"/>
      <charset val="128"/>
      <scheme val="minor"/>
    </font>
    <font>
      <sz val="6"/>
      <name val="ＭＳ Ｐゴシック"/>
      <family val="2"/>
      <charset val="128"/>
    </font>
    <font>
      <b/>
      <u/>
      <sz val="16"/>
      <color theme="1"/>
      <name val="游ゴシック"/>
      <family val="3"/>
      <charset val="128"/>
      <scheme val="minor"/>
    </font>
  </fonts>
  <fills count="7">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CCFFCC"/>
        <bgColor indexed="64"/>
      </patternFill>
    </fill>
  </fills>
  <borders count="92">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indexed="64"/>
      </left>
      <right style="dotted">
        <color indexed="64"/>
      </right>
      <top style="medium">
        <color indexed="64"/>
      </top>
      <bottom style="dotted">
        <color indexed="64"/>
      </bottom>
      <diagonal/>
    </border>
    <border>
      <left/>
      <right style="medium">
        <color indexed="64"/>
      </right>
      <top style="medium">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bottom style="dotted">
        <color indexed="64"/>
      </bottom>
      <diagonal/>
    </border>
    <border>
      <left style="thin">
        <color indexed="64"/>
      </left>
      <right style="dotted">
        <color indexed="64"/>
      </right>
      <top/>
      <bottom style="dotted">
        <color indexed="64"/>
      </bottom>
      <diagonal/>
    </border>
    <border>
      <left style="thin">
        <color indexed="64"/>
      </left>
      <right/>
      <top/>
      <bottom style="dotted">
        <color indexed="64"/>
      </bottom>
      <diagonal/>
    </border>
    <border>
      <left/>
      <right style="medium">
        <color indexed="64"/>
      </right>
      <top style="dotted">
        <color indexed="64"/>
      </top>
      <bottom style="dotted">
        <color indexed="64"/>
      </bottom>
      <diagonal/>
    </border>
    <border>
      <left style="thin">
        <color indexed="64"/>
      </left>
      <right/>
      <top style="dotted">
        <color indexed="64"/>
      </top>
      <bottom/>
      <diagonal/>
    </border>
    <border>
      <left/>
      <right/>
      <top style="dotted">
        <color indexed="64"/>
      </top>
      <bottom/>
      <diagonal/>
    </border>
    <border>
      <left style="thin">
        <color indexed="64"/>
      </left>
      <right style="dotted">
        <color indexed="64"/>
      </right>
      <top/>
      <bottom/>
      <diagonal/>
    </border>
    <border>
      <left/>
      <right style="medium">
        <color indexed="64"/>
      </right>
      <top style="dotted">
        <color indexed="64"/>
      </top>
      <bottom/>
      <diagonal/>
    </border>
    <border>
      <left/>
      <right style="thin">
        <color indexed="64"/>
      </right>
      <top style="dotted">
        <color indexed="64"/>
      </top>
      <bottom style="dotted">
        <color indexed="64"/>
      </bottom>
      <diagonal/>
    </border>
    <border>
      <left style="thin">
        <color indexed="64"/>
      </left>
      <right style="dotted">
        <color indexed="64"/>
      </right>
      <top style="dotted">
        <color indexed="64"/>
      </top>
      <bottom style="dotted">
        <color indexed="64"/>
      </bottom>
      <diagonal/>
    </border>
    <border>
      <left style="thin">
        <color indexed="64"/>
      </left>
      <right/>
      <top style="dotted">
        <color indexed="64"/>
      </top>
      <bottom style="medium">
        <color indexed="64"/>
      </bottom>
      <diagonal/>
    </border>
    <border>
      <left/>
      <right/>
      <top style="dotted">
        <color indexed="64"/>
      </top>
      <bottom style="medium">
        <color indexed="64"/>
      </bottom>
      <diagonal/>
    </border>
    <border>
      <left style="thin">
        <color indexed="64"/>
      </left>
      <right style="dotted">
        <color indexed="64"/>
      </right>
      <top/>
      <bottom style="medium">
        <color indexed="64"/>
      </bottom>
      <diagonal/>
    </border>
    <border>
      <left/>
      <right style="medium">
        <color indexed="64"/>
      </right>
      <top style="dotted">
        <color indexed="64"/>
      </top>
      <bottom style="medium">
        <color indexed="64"/>
      </bottom>
      <diagonal/>
    </border>
    <border>
      <left style="medium">
        <color indexed="64"/>
      </left>
      <right/>
      <top/>
      <bottom style="thin">
        <color indexed="64"/>
      </bottom>
      <diagonal/>
    </border>
    <border>
      <left style="thin">
        <color indexed="64"/>
      </left>
      <right style="thin">
        <color indexed="64"/>
      </right>
      <top style="dotted">
        <color indexed="64"/>
      </top>
      <bottom style="thin">
        <color indexed="64"/>
      </bottom>
      <diagonal/>
    </border>
    <border>
      <left/>
      <right style="thin">
        <color indexed="64"/>
      </right>
      <top style="dotted">
        <color indexed="64"/>
      </top>
      <bottom/>
      <diagonal/>
    </border>
    <border>
      <left style="thin">
        <color indexed="64"/>
      </left>
      <right style="dotted">
        <color indexed="64"/>
      </right>
      <top style="dotted">
        <color indexed="64"/>
      </top>
      <bottom/>
      <diagonal/>
    </border>
    <border>
      <left/>
      <right/>
      <top style="dotted">
        <color indexed="64"/>
      </top>
      <bottom style="thin">
        <color indexed="64"/>
      </bottom>
      <diagonal/>
    </border>
    <border>
      <left/>
      <right style="medium">
        <color indexed="64"/>
      </right>
      <top style="dotted">
        <color indexed="64"/>
      </top>
      <bottom style="thin">
        <color indexed="64"/>
      </bottom>
      <diagonal/>
    </border>
    <border>
      <left style="medium">
        <color indexed="64"/>
      </left>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dotted">
        <color indexed="64"/>
      </right>
      <top style="thin">
        <color indexed="64"/>
      </top>
      <bottom style="dotted">
        <color indexed="64"/>
      </bottom>
      <diagonal/>
    </border>
    <border>
      <left/>
      <right style="medium">
        <color indexed="64"/>
      </right>
      <top style="thin">
        <color indexed="64"/>
      </top>
      <bottom style="dotted">
        <color indexed="64"/>
      </bottom>
      <diagonal/>
    </border>
    <border>
      <left/>
      <right style="thin">
        <color indexed="64"/>
      </right>
      <top style="dotted">
        <color indexed="64"/>
      </top>
      <bottom style="medium">
        <color indexed="64"/>
      </bottom>
      <diagonal/>
    </border>
    <border>
      <left style="thin">
        <color indexed="64"/>
      </left>
      <right style="dotted">
        <color indexed="64"/>
      </right>
      <top style="dotted">
        <color indexed="64"/>
      </top>
      <bottom style="medium">
        <color indexed="64"/>
      </bottom>
      <diagonal/>
    </border>
    <border>
      <left style="thin">
        <color indexed="64"/>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style="dotted">
        <color indexed="64"/>
      </right>
      <top style="dotted">
        <color indexed="64"/>
      </top>
      <bottom style="thin">
        <color indexed="64"/>
      </bottom>
      <diagonal/>
    </border>
    <border>
      <left style="thin">
        <color indexed="64"/>
      </left>
      <right style="thin">
        <color indexed="64"/>
      </right>
      <top style="thin">
        <color indexed="64"/>
      </top>
      <bottom style="dotted">
        <color indexed="64"/>
      </bottom>
      <diagonal/>
    </border>
    <border>
      <left/>
      <right/>
      <top/>
      <bottom style="dotted">
        <color indexed="64"/>
      </bottom>
      <diagonal/>
    </border>
    <border>
      <left/>
      <right style="medium">
        <color indexed="64"/>
      </right>
      <top/>
      <bottom style="dotted">
        <color indexed="64"/>
      </bottom>
      <diagonal/>
    </border>
    <border>
      <left style="thin">
        <color indexed="64"/>
      </left>
      <right style="dotted">
        <color indexed="64"/>
      </right>
      <top/>
      <bottom style="thin">
        <color indexed="64"/>
      </bottom>
      <diagonal/>
    </border>
    <border>
      <left style="thin">
        <color indexed="64"/>
      </left>
      <right style="thin">
        <color indexed="64"/>
      </right>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dotted">
        <color indexed="64"/>
      </right>
      <top style="medium">
        <color indexed="64"/>
      </top>
      <bottom/>
      <diagonal/>
    </border>
    <border>
      <left style="thin">
        <color indexed="64"/>
      </left>
      <right style="dotted">
        <color indexed="64"/>
      </right>
      <top style="thin">
        <color indexed="64"/>
      </top>
      <bottom/>
      <diagonal/>
    </border>
    <border>
      <left/>
      <right style="medium">
        <color indexed="64"/>
      </right>
      <top style="thin">
        <color indexed="64"/>
      </top>
      <bottom/>
      <diagonal/>
    </border>
    <border>
      <left style="thin">
        <color indexed="64"/>
      </left>
      <right style="thin">
        <color indexed="64"/>
      </right>
      <top style="dotted">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
      <left style="thin">
        <color indexed="64"/>
      </left>
      <right/>
      <top style="double">
        <color indexed="64"/>
      </top>
      <bottom/>
      <diagonal/>
    </border>
    <border>
      <left/>
      <right/>
      <top style="medium">
        <color indexed="64"/>
      </top>
      <bottom style="thin">
        <color indexed="64"/>
      </bottom>
      <diagonal/>
    </border>
  </borders>
  <cellStyleXfs count="5">
    <xf numFmtId="0" fontId="0" fillId="0" borderId="0">
      <alignment vertical="center"/>
    </xf>
    <xf numFmtId="0" fontId="1" fillId="0" borderId="0">
      <alignment vertical="center"/>
    </xf>
    <xf numFmtId="9" fontId="1" fillId="0" borderId="0" applyFont="0" applyFill="0" applyBorder="0" applyAlignment="0" applyProtection="0">
      <alignment vertical="center"/>
    </xf>
    <xf numFmtId="0" fontId="28" fillId="0" borderId="0"/>
    <xf numFmtId="0" fontId="38" fillId="0" borderId="0">
      <alignment vertical="center"/>
    </xf>
  </cellStyleXfs>
  <cellXfs count="1012">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0" fillId="0" borderId="2" xfId="0" applyBorder="1" applyAlignment="1">
      <alignment horizontal="center" vertical="center"/>
    </xf>
    <xf numFmtId="0" fontId="0" fillId="0" borderId="16" xfId="0" applyBorder="1" applyAlignment="1">
      <alignment horizontal="center" vertical="center"/>
    </xf>
    <xf numFmtId="176" fontId="0" fillId="0" borderId="16" xfId="0" applyNumberFormat="1" applyBorder="1" applyAlignment="1">
      <alignment horizontal="center" vertical="center"/>
    </xf>
    <xf numFmtId="0" fontId="0" fillId="0" borderId="17" xfId="0" applyBorder="1" applyAlignment="1">
      <alignment horizontal="center" vertical="center"/>
    </xf>
    <xf numFmtId="176" fontId="0" fillId="0" borderId="17" xfId="0" applyNumberFormat="1" applyBorder="1" applyAlignment="1">
      <alignment horizontal="center" vertical="center"/>
    </xf>
    <xf numFmtId="0" fontId="0" fillId="0" borderId="18" xfId="0" applyBorder="1" applyAlignment="1">
      <alignment horizontal="center" vertical="center"/>
    </xf>
    <xf numFmtId="176" fontId="0" fillId="0" borderId="18" xfId="0" applyNumberFormat="1" applyBorder="1" applyAlignment="1">
      <alignment horizontal="center" vertical="center"/>
    </xf>
    <xf numFmtId="0" fontId="8" fillId="2" borderId="15"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0" xfId="0" applyFont="1" applyFill="1">
      <alignment vertical="center"/>
    </xf>
    <xf numFmtId="0" fontId="10" fillId="2" borderId="0" xfId="0" applyFont="1" applyFill="1" applyAlignment="1">
      <alignment horizontal="center" vertical="center"/>
    </xf>
    <xf numFmtId="0" fontId="8" fillId="2" borderId="0" xfId="0" applyFont="1" applyFill="1" applyAlignment="1">
      <alignment horizontal="center" vertical="center"/>
    </xf>
    <xf numFmtId="0" fontId="8" fillId="2" borderId="11" xfId="0" applyFont="1" applyFill="1" applyBorder="1" applyAlignment="1">
      <alignment horizontal="center" vertical="center"/>
    </xf>
    <xf numFmtId="0" fontId="10" fillId="2" borderId="0" xfId="0" applyFont="1" applyFill="1" applyAlignment="1">
      <alignment horizontal="right" vertical="center"/>
    </xf>
    <xf numFmtId="0" fontId="10" fillId="2" borderId="0" xfId="0" applyFont="1" applyFill="1">
      <alignment vertical="center"/>
    </xf>
    <xf numFmtId="0" fontId="8" fillId="2" borderId="7"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13" xfId="0" applyFont="1" applyFill="1" applyBorder="1">
      <alignment vertical="center"/>
    </xf>
    <xf numFmtId="0" fontId="10" fillId="2" borderId="13" xfId="0" applyFont="1" applyFill="1" applyBorder="1">
      <alignment vertical="center"/>
    </xf>
    <xf numFmtId="0" fontId="10" fillId="2" borderId="13" xfId="0" applyFont="1" applyFill="1" applyBorder="1" applyAlignment="1">
      <alignment horizontal="right" vertical="center"/>
    </xf>
    <xf numFmtId="0" fontId="8" fillId="2" borderId="13" xfId="0" applyFont="1" applyFill="1" applyBorder="1" applyAlignment="1">
      <alignment horizontal="center" vertical="center"/>
    </xf>
    <xf numFmtId="0" fontId="8" fillId="2" borderId="14" xfId="0" applyFont="1" applyFill="1" applyBorder="1" applyAlignment="1">
      <alignment horizontal="center" vertical="center"/>
    </xf>
    <xf numFmtId="0" fontId="11" fillId="2" borderId="0" xfId="0" applyFont="1" applyFill="1" applyAlignment="1"/>
    <xf numFmtId="0" fontId="12" fillId="2" borderId="0" xfId="0" applyFont="1" applyFill="1" applyAlignment="1"/>
    <xf numFmtId="0" fontId="13" fillId="2" borderId="0" xfId="0" applyFont="1" applyFill="1" applyAlignment="1"/>
    <xf numFmtId="0" fontId="14" fillId="2" borderId="19" xfId="0" applyFont="1" applyFill="1" applyBorder="1" applyAlignment="1"/>
    <xf numFmtId="0" fontId="15" fillId="2" borderId="20" xfId="0" applyFont="1" applyFill="1" applyBorder="1" applyAlignment="1"/>
    <xf numFmtId="0" fontId="13" fillId="2" borderId="20" xfId="0" applyFont="1" applyFill="1" applyBorder="1" applyAlignment="1"/>
    <xf numFmtId="0" fontId="13" fillId="2" borderId="21" xfId="0" applyFont="1" applyFill="1" applyBorder="1" applyAlignment="1"/>
    <xf numFmtId="0" fontId="14" fillId="2" borderId="22" xfId="0" applyFont="1" applyFill="1" applyBorder="1" applyAlignment="1"/>
    <xf numFmtId="0" fontId="15" fillId="2" borderId="0" xfId="0" applyFont="1" applyFill="1" applyAlignment="1"/>
    <xf numFmtId="0" fontId="13" fillId="2" borderId="23" xfId="0" applyFont="1" applyFill="1" applyBorder="1" applyAlignment="1"/>
    <xf numFmtId="0" fontId="15" fillId="2" borderId="22" xfId="0" applyFont="1" applyFill="1" applyBorder="1" applyAlignment="1"/>
    <xf numFmtId="0" fontId="18" fillId="2" borderId="0" xfId="0" applyFont="1" applyFill="1" applyAlignment="1"/>
    <xf numFmtId="0" fontId="19" fillId="2" borderId="22" xfId="0" applyFont="1" applyFill="1" applyBorder="1" applyAlignment="1"/>
    <xf numFmtId="0" fontId="13" fillId="2" borderId="22" xfId="0" applyFont="1" applyFill="1" applyBorder="1" applyAlignment="1"/>
    <xf numFmtId="0" fontId="0" fillId="2" borderId="22" xfId="0" applyFill="1" applyBorder="1" applyAlignment="1"/>
    <xf numFmtId="0" fontId="0" fillId="2" borderId="0" xfId="0" applyFill="1" applyAlignment="1"/>
    <xf numFmtId="0" fontId="0" fillId="2" borderId="23" xfId="0" applyFill="1" applyBorder="1" applyAlignment="1"/>
    <xf numFmtId="0" fontId="21" fillId="2" borderId="0" xfId="0" applyFont="1" applyFill="1" applyAlignment="1"/>
    <xf numFmtId="0" fontId="22" fillId="2" borderId="22" xfId="0" applyFont="1" applyFill="1" applyBorder="1" applyAlignment="1"/>
    <xf numFmtId="0" fontId="22" fillId="2" borderId="0" xfId="0" applyFont="1" applyFill="1" applyAlignment="1"/>
    <xf numFmtId="0" fontId="23" fillId="2" borderId="0" xfId="0" applyFont="1" applyFill="1" applyAlignment="1"/>
    <xf numFmtId="0" fontId="25" fillId="0" borderId="27" xfId="3" applyFont="1" applyBorder="1" applyAlignment="1">
      <alignment horizontal="center" vertical="center"/>
    </xf>
    <xf numFmtId="0" fontId="25" fillId="0" borderId="28" xfId="3" applyFont="1" applyBorder="1" applyAlignment="1">
      <alignment horizontal="center" vertical="center"/>
    </xf>
    <xf numFmtId="0" fontId="27" fillId="0" borderId="28" xfId="3" applyFont="1" applyBorder="1" applyAlignment="1">
      <alignment horizontal="center" vertical="center"/>
    </xf>
    <xf numFmtId="14" fontId="30" fillId="0" borderId="27" xfId="3" applyNumberFormat="1" applyFont="1" applyBorder="1" applyAlignment="1">
      <alignment horizontal="center" vertical="center"/>
    </xf>
    <xf numFmtId="14" fontId="27" fillId="0" borderId="28" xfId="3" applyNumberFormat="1" applyFont="1" applyBorder="1" applyAlignment="1">
      <alignment vertical="center"/>
    </xf>
    <xf numFmtId="14" fontId="27" fillId="0" borderId="29" xfId="3" applyNumberFormat="1" applyFont="1" applyBorder="1" applyAlignment="1">
      <alignment vertical="center"/>
    </xf>
    <xf numFmtId="0" fontId="32" fillId="0" borderId="0" xfId="3" applyFont="1" applyAlignment="1">
      <alignment vertical="center"/>
    </xf>
    <xf numFmtId="0" fontId="32" fillId="4" borderId="36" xfId="3" applyFont="1" applyFill="1" applyBorder="1" applyAlignment="1">
      <alignment horizontal="center" vertical="center" shrinkToFit="1"/>
    </xf>
    <xf numFmtId="180" fontId="32" fillId="4" borderId="36" xfId="3" applyNumberFormat="1" applyFont="1" applyFill="1" applyBorder="1" applyAlignment="1">
      <alignment horizontal="center" vertical="center" shrinkToFit="1"/>
    </xf>
    <xf numFmtId="180" fontId="32" fillId="4" borderId="37" xfId="3" applyNumberFormat="1" applyFont="1" applyFill="1" applyBorder="1" applyAlignment="1">
      <alignment vertical="center"/>
    </xf>
    <xf numFmtId="180" fontId="32" fillId="4" borderId="37" xfId="3" applyNumberFormat="1" applyFont="1" applyFill="1" applyBorder="1" applyAlignment="1">
      <alignment vertical="center" shrinkToFit="1"/>
    </xf>
    <xf numFmtId="0" fontId="32" fillId="4" borderId="38" xfId="3" applyFont="1" applyFill="1" applyBorder="1" applyAlignment="1">
      <alignment horizontal="center" vertical="center" shrinkToFit="1"/>
    </xf>
    <xf numFmtId="181" fontId="36" fillId="4" borderId="39" xfId="3" applyNumberFormat="1" applyFont="1" applyFill="1" applyBorder="1" applyAlignment="1">
      <alignment horizontal="center" vertical="center" shrinkToFit="1"/>
    </xf>
    <xf numFmtId="182" fontId="36" fillId="4" borderId="39" xfId="3" applyNumberFormat="1" applyFont="1" applyFill="1" applyBorder="1" applyAlignment="1">
      <alignment horizontal="center" vertical="center" shrinkToFit="1"/>
    </xf>
    <xf numFmtId="182" fontId="36" fillId="4" borderId="36" xfId="3" applyNumberFormat="1" applyFont="1" applyFill="1" applyBorder="1" applyAlignment="1">
      <alignment horizontal="center" vertical="center"/>
    </xf>
    <xf numFmtId="182" fontId="36" fillId="4" borderId="37" xfId="3" applyNumberFormat="1" applyFont="1" applyFill="1" applyBorder="1" applyAlignment="1">
      <alignment vertical="center"/>
    </xf>
    <xf numFmtId="182" fontId="36" fillId="4" borderId="40" xfId="3" applyNumberFormat="1" applyFont="1" applyFill="1" applyBorder="1" applyAlignment="1">
      <alignment vertical="center" shrinkToFit="1"/>
    </xf>
    <xf numFmtId="0" fontId="32" fillId="0" borderId="0" xfId="3" applyFont="1" applyAlignment="1">
      <alignment horizontal="center" vertical="center" shrinkToFit="1"/>
    </xf>
    <xf numFmtId="180" fontId="36" fillId="4" borderId="41" xfId="3" applyNumberFormat="1" applyFont="1" applyFill="1" applyBorder="1" applyAlignment="1">
      <alignment horizontal="center" vertical="center"/>
    </xf>
    <xf numFmtId="0" fontId="36" fillId="4" borderId="42" xfId="3" applyFont="1" applyFill="1" applyBorder="1" applyAlignment="1">
      <alignment vertical="center"/>
    </xf>
    <xf numFmtId="0" fontId="36" fillId="4" borderId="43" xfId="3" applyFont="1" applyFill="1" applyBorder="1" applyAlignment="1">
      <alignment vertical="center"/>
    </xf>
    <xf numFmtId="182" fontId="36" fillId="0" borderId="44" xfId="3" applyNumberFormat="1" applyFont="1" applyBorder="1" applyAlignment="1">
      <alignment horizontal="center" vertical="center" shrinkToFit="1"/>
    </xf>
    <xf numFmtId="182" fontId="36" fillId="0" borderId="45" xfId="3" applyNumberFormat="1" applyFont="1" applyBorder="1" applyAlignment="1">
      <alignment horizontal="center" vertical="center"/>
    </xf>
    <xf numFmtId="182" fontId="36" fillId="0" borderId="42" xfId="3" applyNumberFormat="1" applyFont="1" applyBorder="1" applyAlignment="1">
      <alignment vertical="center"/>
    </xf>
    <xf numFmtId="182" fontId="36" fillId="0" borderId="46" xfId="3" applyNumberFormat="1" applyFont="1" applyBorder="1" applyAlignment="1">
      <alignment vertical="center" shrinkToFit="1"/>
    </xf>
    <xf numFmtId="0" fontId="36" fillId="0" borderId="41" xfId="0" applyFont="1" applyBorder="1" applyAlignment="1">
      <alignment horizontal="center" vertical="center"/>
    </xf>
    <xf numFmtId="0" fontId="36" fillId="4" borderId="42" xfId="3" applyFont="1" applyFill="1" applyBorder="1" applyAlignment="1">
      <alignment vertical="center" shrinkToFit="1"/>
    </xf>
    <xf numFmtId="0" fontId="36" fillId="4" borderId="43" xfId="3" applyFont="1" applyFill="1" applyBorder="1" applyAlignment="1">
      <alignment vertical="center" shrinkToFit="1"/>
    </xf>
    <xf numFmtId="181" fontId="36" fillId="4" borderId="44" xfId="3" applyNumberFormat="1" applyFont="1" applyFill="1" applyBorder="1" applyAlignment="1">
      <alignment horizontal="center" vertical="center" shrinkToFit="1"/>
    </xf>
    <xf numFmtId="0" fontId="37" fillId="0" borderId="41" xfId="0" applyFont="1" applyBorder="1" applyAlignment="1">
      <alignment horizontal="center" vertical="center"/>
    </xf>
    <xf numFmtId="0" fontId="36" fillId="0" borderId="47" xfId="0" applyFont="1" applyBorder="1" applyAlignment="1">
      <alignment horizontal="center" vertical="center"/>
    </xf>
    <xf numFmtId="180" fontId="36" fillId="4" borderId="47" xfId="3" applyNumberFormat="1" applyFont="1" applyFill="1" applyBorder="1" applyAlignment="1">
      <alignment horizontal="center" vertical="center"/>
    </xf>
    <xf numFmtId="0" fontId="36" fillId="0" borderId="48" xfId="0" applyFont="1" applyBorder="1">
      <alignment vertical="center"/>
    </xf>
    <xf numFmtId="0" fontId="36" fillId="0" borderId="11" xfId="0" applyFont="1" applyBorder="1" applyAlignment="1">
      <alignment horizontal="left" vertical="center"/>
    </xf>
    <xf numFmtId="181" fontId="36" fillId="4" borderId="49" xfId="3" applyNumberFormat="1" applyFont="1" applyFill="1" applyBorder="1" applyAlignment="1">
      <alignment horizontal="center" vertical="center" shrinkToFit="1"/>
    </xf>
    <xf numFmtId="182" fontId="36" fillId="0" borderId="49" xfId="3" applyNumberFormat="1" applyFont="1" applyBorder="1" applyAlignment="1">
      <alignment horizontal="center" vertical="center" shrinkToFit="1"/>
    </xf>
    <xf numFmtId="182" fontId="36" fillId="0" borderId="1" xfId="3" applyNumberFormat="1" applyFont="1" applyBorder="1" applyAlignment="1">
      <alignment horizontal="center" vertical="center"/>
    </xf>
    <xf numFmtId="182" fontId="36" fillId="0" borderId="48" xfId="3" applyNumberFormat="1" applyFont="1" applyBorder="1" applyAlignment="1">
      <alignment vertical="center"/>
    </xf>
    <xf numFmtId="182" fontId="36" fillId="0" borderId="50" xfId="3" applyNumberFormat="1" applyFont="1" applyBorder="1" applyAlignment="1">
      <alignment vertical="center" shrinkToFit="1"/>
    </xf>
    <xf numFmtId="0" fontId="36" fillId="0" borderId="42" xfId="0" applyFont="1" applyBorder="1" applyAlignment="1">
      <alignment horizontal="left" vertical="center"/>
    </xf>
    <xf numFmtId="0" fontId="36" fillId="0" borderId="51" xfId="0" applyFont="1" applyBorder="1" applyAlignment="1">
      <alignment horizontal="left" vertical="center"/>
    </xf>
    <xf numFmtId="181" fontId="36" fillId="4" borderId="52" xfId="3" applyNumberFormat="1" applyFont="1" applyFill="1" applyBorder="1" applyAlignment="1">
      <alignment horizontal="center" vertical="center" shrinkToFit="1"/>
    </xf>
    <xf numFmtId="182" fontId="36" fillId="0" borderId="52" xfId="3" applyNumberFormat="1" applyFont="1" applyBorder="1" applyAlignment="1">
      <alignment horizontal="center" vertical="center" shrinkToFit="1"/>
    </xf>
    <xf numFmtId="182" fontId="36" fillId="0" borderId="41" xfId="3" applyNumberFormat="1" applyFont="1" applyBorder="1" applyAlignment="1">
      <alignment horizontal="center" vertical="center"/>
    </xf>
    <xf numFmtId="0" fontId="36" fillId="0" borderId="42" xfId="0" applyFont="1" applyBorder="1">
      <alignment vertical="center"/>
    </xf>
    <xf numFmtId="0" fontId="36" fillId="0" borderId="43" xfId="0" applyFont="1" applyBorder="1" applyAlignment="1">
      <alignment horizontal="left" vertical="center"/>
    </xf>
    <xf numFmtId="182" fontId="36" fillId="4" borderId="44" xfId="3" applyNumberFormat="1" applyFont="1" applyFill="1" applyBorder="1" applyAlignment="1">
      <alignment horizontal="center" vertical="center" shrinkToFit="1"/>
    </xf>
    <xf numFmtId="182" fontId="36" fillId="4" borderId="45" xfId="3" applyNumberFormat="1" applyFont="1" applyFill="1" applyBorder="1" applyAlignment="1">
      <alignment horizontal="center" vertical="center"/>
    </xf>
    <xf numFmtId="182" fontId="36" fillId="4" borderId="45" xfId="3" applyNumberFormat="1" applyFont="1" applyFill="1" applyBorder="1" applyAlignment="1">
      <alignment vertical="center"/>
    </xf>
    <xf numFmtId="0" fontId="36" fillId="4" borderId="41" xfId="3" applyFont="1" applyFill="1" applyBorder="1" applyAlignment="1">
      <alignment horizontal="center" vertical="center" shrinkToFit="1"/>
    </xf>
    <xf numFmtId="181" fontId="36" fillId="0" borderId="44" xfId="3" applyNumberFormat="1" applyFont="1" applyBorder="1" applyAlignment="1">
      <alignment horizontal="center" vertical="center" shrinkToFit="1"/>
    </xf>
    <xf numFmtId="181" fontId="36" fillId="0" borderId="45" xfId="3" applyNumberFormat="1" applyFont="1" applyBorder="1" applyAlignment="1">
      <alignment vertical="center"/>
    </xf>
    <xf numFmtId="0" fontId="36" fillId="4" borderId="45" xfId="3" applyFont="1" applyFill="1" applyBorder="1" applyAlignment="1">
      <alignment horizontal="center" vertical="center" shrinkToFit="1"/>
    </xf>
    <xf numFmtId="0" fontId="39" fillId="0" borderId="41" xfId="4" applyFont="1" applyBorder="1" applyAlignment="1">
      <alignment horizontal="center" vertical="center"/>
    </xf>
    <xf numFmtId="0" fontId="39" fillId="0" borderId="42" xfId="4" applyFont="1" applyBorder="1">
      <alignment vertical="center"/>
    </xf>
    <xf numFmtId="0" fontId="36" fillId="0" borderId="43" xfId="0" applyFont="1" applyBorder="1">
      <alignment vertical="center"/>
    </xf>
    <xf numFmtId="182" fontId="36" fillId="0" borderId="45" xfId="3" applyNumberFormat="1" applyFont="1" applyBorder="1" applyAlignment="1">
      <alignment horizontal="center" vertical="center" shrinkToFit="1"/>
    </xf>
    <xf numFmtId="182" fontId="36" fillId="0" borderId="42" xfId="3" applyNumberFormat="1" applyFont="1" applyBorder="1" applyAlignment="1">
      <alignment vertical="center" shrinkToFit="1"/>
    </xf>
    <xf numFmtId="180" fontId="36" fillId="4" borderId="45" xfId="3" applyNumberFormat="1" applyFont="1" applyFill="1" applyBorder="1" applyAlignment="1">
      <alignment horizontal="center" vertical="center"/>
    </xf>
    <xf numFmtId="182" fontId="36" fillId="0" borderId="41" xfId="3" applyNumberFormat="1" applyFont="1" applyBorder="1" applyAlignment="1">
      <alignment horizontal="center" vertical="center" shrinkToFit="1"/>
    </xf>
    <xf numFmtId="181" fontId="36" fillId="0" borderId="45" xfId="3" applyNumberFormat="1" applyFont="1" applyBorder="1" applyAlignment="1">
      <alignment horizontal="center" vertical="center" shrinkToFit="1"/>
    </xf>
    <xf numFmtId="0" fontId="36" fillId="0" borderId="0" xfId="0" applyFont="1" applyAlignment="1">
      <alignment horizontal="center" vertical="center"/>
    </xf>
    <xf numFmtId="0" fontId="36" fillId="5" borderId="42" xfId="0" applyFont="1" applyFill="1" applyBorder="1">
      <alignment vertical="center"/>
    </xf>
    <xf numFmtId="181" fontId="40" fillId="0" borderId="44" xfId="3" applyNumberFormat="1" applyFont="1" applyBorder="1" applyAlignment="1">
      <alignment horizontal="center" vertical="center" shrinkToFit="1"/>
    </xf>
    <xf numFmtId="181" fontId="40" fillId="0" borderId="45" xfId="3" applyNumberFormat="1" applyFont="1" applyBorder="1" applyAlignment="1">
      <alignment horizontal="center" vertical="center" shrinkToFit="1"/>
    </xf>
    <xf numFmtId="183" fontId="36" fillId="5" borderId="42" xfId="3" applyNumberFormat="1" applyFont="1" applyFill="1" applyBorder="1" applyAlignment="1">
      <alignment vertical="center"/>
    </xf>
    <xf numFmtId="183" fontId="36" fillId="4" borderId="42" xfId="3" applyNumberFormat="1" applyFont="1" applyFill="1" applyBorder="1" applyAlignment="1">
      <alignment vertical="center"/>
    </xf>
    <xf numFmtId="183" fontId="36" fillId="4" borderId="43" xfId="3" applyNumberFormat="1" applyFont="1" applyFill="1" applyBorder="1" applyAlignment="1">
      <alignment horizontal="left" vertical="center"/>
    </xf>
    <xf numFmtId="0" fontId="36" fillId="0" borderId="42" xfId="3" applyFont="1" applyBorder="1" applyAlignment="1">
      <alignment horizontal="center" vertical="center" shrinkToFit="1"/>
    </xf>
    <xf numFmtId="182" fontId="36" fillId="4" borderId="45" xfId="3" applyNumberFormat="1" applyFont="1" applyFill="1" applyBorder="1" applyAlignment="1">
      <alignment horizontal="center" vertical="center" shrinkToFit="1"/>
    </xf>
    <xf numFmtId="0" fontId="36" fillId="4" borderId="53" xfId="3" applyFont="1" applyFill="1" applyBorder="1" applyAlignment="1">
      <alignment horizontal="center" vertical="center" shrinkToFit="1"/>
    </xf>
    <xf numFmtId="180" fontId="32" fillId="4" borderId="35" xfId="3" applyNumberFormat="1" applyFont="1" applyFill="1" applyBorder="1" applyAlignment="1">
      <alignment horizontal="center" vertical="center"/>
    </xf>
    <xf numFmtId="0" fontId="32" fillId="4" borderId="54" xfId="3" applyFont="1" applyFill="1" applyBorder="1" applyAlignment="1">
      <alignment vertical="center" shrinkToFit="1"/>
    </xf>
    <xf numFmtId="0" fontId="32" fillId="4" borderId="33" xfId="3" applyFont="1" applyFill="1" applyBorder="1" applyAlignment="1">
      <alignment vertical="center" shrinkToFit="1"/>
    </xf>
    <xf numFmtId="181" fontId="36" fillId="4" borderId="55" xfId="3" applyNumberFormat="1" applyFont="1" applyFill="1" applyBorder="1" applyAlignment="1">
      <alignment horizontal="center" vertical="center" shrinkToFit="1"/>
    </xf>
    <xf numFmtId="182" fontId="36" fillId="4" borderId="55" xfId="3" applyNumberFormat="1" applyFont="1" applyFill="1" applyBorder="1" applyAlignment="1">
      <alignment horizontal="center" vertical="center" shrinkToFit="1"/>
    </xf>
    <xf numFmtId="182" fontId="36" fillId="4" borderId="35" xfId="3" applyNumberFormat="1" applyFont="1" applyFill="1" applyBorder="1" applyAlignment="1">
      <alignment horizontal="center" vertical="center" shrinkToFit="1"/>
    </xf>
    <xf numFmtId="182" fontId="36" fillId="4" borderId="54" xfId="3" applyNumberFormat="1" applyFont="1" applyFill="1" applyBorder="1" applyAlignment="1">
      <alignment vertical="center" shrinkToFit="1"/>
    </xf>
    <xf numFmtId="182" fontId="36" fillId="4" borderId="56" xfId="3" applyNumberFormat="1" applyFont="1" applyFill="1" applyBorder="1" applyAlignment="1">
      <alignment vertical="center" shrinkToFit="1"/>
    </xf>
    <xf numFmtId="0" fontId="41" fillId="4" borderId="19" xfId="3" applyFont="1" applyFill="1" applyBorder="1" applyAlignment="1">
      <alignment vertical="center" textRotation="255"/>
    </xf>
    <xf numFmtId="0" fontId="41" fillId="4" borderId="30" xfId="3" applyFont="1" applyFill="1" applyBorder="1" applyAlignment="1">
      <alignment vertical="center" textRotation="255"/>
    </xf>
    <xf numFmtId="0" fontId="42" fillId="0" borderId="45" xfId="3" applyFont="1" applyBorder="1" applyAlignment="1">
      <alignment horizontal="center" vertical="center" shrinkToFit="1"/>
    </xf>
    <xf numFmtId="180" fontId="42" fillId="4" borderId="36" xfId="3" applyNumberFormat="1" applyFont="1" applyFill="1" applyBorder="1" applyAlignment="1">
      <alignment horizontal="center" vertical="center"/>
    </xf>
    <xf numFmtId="0" fontId="42" fillId="4" borderId="37" xfId="3" applyFont="1" applyFill="1" applyBorder="1" applyAlignment="1">
      <alignment vertical="center" shrinkToFit="1"/>
    </xf>
    <xf numFmtId="0" fontId="42" fillId="4" borderId="38" xfId="3" applyFont="1" applyFill="1" applyBorder="1" applyAlignment="1">
      <alignment vertical="center" shrinkToFit="1"/>
    </xf>
    <xf numFmtId="181" fontId="42" fillId="0" borderId="39" xfId="3" applyNumberFormat="1" applyFont="1" applyBorder="1" applyAlignment="1">
      <alignment horizontal="center" vertical="center" shrinkToFit="1"/>
    </xf>
    <xf numFmtId="182" fontId="42" fillId="0" borderId="39" xfId="3" applyNumberFormat="1" applyFont="1" applyBorder="1" applyAlignment="1">
      <alignment horizontal="center" vertical="center" shrinkToFit="1"/>
    </xf>
    <xf numFmtId="182" fontId="42" fillId="0" borderId="36" xfId="3" applyNumberFormat="1" applyFont="1" applyBorder="1" applyAlignment="1">
      <alignment horizontal="center" vertical="center" shrinkToFit="1"/>
    </xf>
    <xf numFmtId="0" fontId="43" fillId="0" borderId="0" xfId="3" applyFont="1" applyAlignment="1">
      <alignment vertical="center"/>
    </xf>
    <xf numFmtId="0" fontId="42" fillId="0" borderId="41" xfId="0" applyFont="1" applyBorder="1" applyAlignment="1">
      <alignment horizontal="center" vertical="center"/>
    </xf>
    <xf numFmtId="180" fontId="42" fillId="4" borderId="45" xfId="3" applyNumberFormat="1" applyFont="1" applyFill="1" applyBorder="1" applyAlignment="1">
      <alignment horizontal="center" vertical="center"/>
    </xf>
    <xf numFmtId="0" fontId="42" fillId="4" borderId="51" xfId="0" applyFont="1" applyFill="1" applyBorder="1" applyAlignment="1">
      <alignment vertical="center" shrinkToFit="1"/>
    </xf>
    <xf numFmtId="181" fontId="42" fillId="0" borderId="52" xfId="3" applyNumberFormat="1" applyFont="1" applyBorder="1" applyAlignment="1">
      <alignment horizontal="center" vertical="center" shrinkToFit="1"/>
    </xf>
    <xf numFmtId="181" fontId="42" fillId="0" borderId="41" xfId="3" applyNumberFormat="1" applyFont="1" applyBorder="1" applyAlignment="1">
      <alignment horizontal="center" vertical="center" shrinkToFit="1"/>
    </xf>
    <xf numFmtId="0" fontId="41" fillId="4" borderId="22" xfId="3" applyFont="1" applyFill="1" applyBorder="1" applyAlignment="1">
      <alignment vertical="center" textRotation="255"/>
    </xf>
    <xf numFmtId="0" fontId="41" fillId="4" borderId="11" xfId="3" applyFont="1" applyFill="1" applyBorder="1" applyAlignment="1">
      <alignment vertical="center" textRotation="255"/>
    </xf>
    <xf numFmtId="0" fontId="42" fillId="4" borderId="42" xfId="0" applyFont="1" applyFill="1" applyBorder="1" applyAlignment="1">
      <alignment vertical="center" shrinkToFit="1"/>
    </xf>
    <xf numFmtId="0" fontId="41" fillId="4" borderId="57" xfId="3" applyFont="1" applyFill="1" applyBorder="1" applyAlignment="1">
      <alignment vertical="center" textRotation="255"/>
    </xf>
    <xf numFmtId="0" fontId="41" fillId="4" borderId="14" xfId="3" applyFont="1" applyFill="1" applyBorder="1" applyAlignment="1">
      <alignment vertical="center" textRotation="255"/>
    </xf>
    <xf numFmtId="0" fontId="42" fillId="0" borderId="58" xfId="0" applyFont="1" applyBorder="1" applyAlignment="1">
      <alignment horizontal="center" vertical="center"/>
    </xf>
    <xf numFmtId="180" fontId="42" fillId="4" borderId="47" xfId="0" applyNumberFormat="1" applyFont="1" applyFill="1" applyBorder="1" applyAlignment="1">
      <alignment horizontal="center" vertical="center"/>
    </xf>
    <xf numFmtId="0" fontId="42" fillId="0" borderId="59" xfId="0" applyFont="1" applyBorder="1">
      <alignment vertical="center"/>
    </xf>
    <xf numFmtId="181" fontId="42" fillId="0" borderId="60" xfId="3" applyNumberFormat="1" applyFont="1" applyBorder="1" applyAlignment="1">
      <alignment horizontal="center" vertical="center" shrinkToFit="1"/>
    </xf>
    <xf numFmtId="182" fontId="42" fillId="0" borderId="60" xfId="3" applyNumberFormat="1" applyFont="1" applyBorder="1" applyAlignment="1">
      <alignment horizontal="center" vertical="center" shrinkToFit="1"/>
    </xf>
    <xf numFmtId="182" fontId="42" fillId="0" borderId="47" xfId="3" applyNumberFormat="1" applyFont="1" applyBorder="1" applyAlignment="1">
      <alignment horizontal="center" vertical="center" shrinkToFit="1"/>
    </xf>
    <xf numFmtId="0" fontId="44" fillId="0" borderId="45" xfId="0" applyFont="1" applyBorder="1" applyAlignment="1">
      <alignment horizontal="center" vertical="center"/>
    </xf>
    <xf numFmtId="180" fontId="42" fillId="4" borderId="64" xfId="3" applyNumberFormat="1" applyFont="1" applyFill="1" applyBorder="1" applyAlignment="1">
      <alignment horizontal="center" vertical="center"/>
    </xf>
    <xf numFmtId="0" fontId="42" fillId="0" borderId="65" xfId="0" applyFont="1" applyBorder="1">
      <alignment vertical="center"/>
    </xf>
    <xf numFmtId="0" fontId="42" fillId="0" borderId="66" xfId="0" applyFont="1" applyBorder="1">
      <alignment vertical="center"/>
    </xf>
    <xf numFmtId="181" fontId="42" fillId="0" borderId="67" xfId="3" applyNumberFormat="1" applyFont="1" applyBorder="1" applyAlignment="1">
      <alignment horizontal="center" vertical="center" shrinkToFit="1"/>
    </xf>
    <xf numFmtId="182" fontId="42" fillId="0" borderId="67" xfId="3" applyNumberFormat="1" applyFont="1" applyBorder="1" applyAlignment="1">
      <alignment horizontal="center" vertical="center" shrinkToFit="1"/>
    </xf>
    <xf numFmtId="182" fontId="42" fillId="0" borderId="64" xfId="3" applyNumberFormat="1" applyFont="1" applyBorder="1" applyAlignment="1">
      <alignment horizontal="center" vertical="center" shrinkToFit="1"/>
    </xf>
    <xf numFmtId="0" fontId="44" fillId="0" borderId="41" xfId="0" applyFont="1" applyBorder="1" applyAlignment="1">
      <alignment horizontal="center" vertical="center"/>
    </xf>
    <xf numFmtId="0" fontId="42" fillId="0" borderId="42" xfId="0" applyFont="1" applyBorder="1">
      <alignment vertical="center"/>
    </xf>
    <xf numFmtId="0" fontId="42" fillId="0" borderId="51" xfId="0" applyFont="1" applyBorder="1" applyAlignment="1">
      <alignment vertical="center" wrapText="1"/>
    </xf>
    <xf numFmtId="182" fontId="42" fillId="0" borderId="52" xfId="3" applyNumberFormat="1" applyFont="1" applyBorder="1" applyAlignment="1">
      <alignment horizontal="center" vertical="center" shrinkToFit="1"/>
    </xf>
    <xf numFmtId="182" fontId="42" fillId="0" borderId="41" xfId="3" applyNumberFormat="1" applyFont="1" applyBorder="1" applyAlignment="1">
      <alignment horizontal="center" vertical="center" shrinkToFit="1"/>
    </xf>
    <xf numFmtId="0" fontId="42" fillId="0" borderId="51" xfId="0" applyFont="1" applyBorder="1">
      <alignment vertical="center"/>
    </xf>
    <xf numFmtId="0" fontId="45" fillId="0" borderId="41" xfId="0" applyFont="1" applyBorder="1" applyAlignment="1">
      <alignment horizontal="center" vertical="center" shrinkToFit="1"/>
    </xf>
    <xf numFmtId="0" fontId="46" fillId="0" borderId="41" xfId="0" applyFont="1" applyBorder="1" applyAlignment="1">
      <alignment horizontal="center" vertical="center"/>
    </xf>
    <xf numFmtId="0" fontId="37" fillId="0" borderId="42" xfId="0" applyFont="1" applyBorder="1" applyAlignment="1">
      <alignment vertical="center" wrapText="1"/>
    </xf>
    <xf numFmtId="0" fontId="37" fillId="0" borderId="51" xfId="0" applyFont="1" applyBorder="1" applyAlignment="1">
      <alignment vertical="center" wrapText="1"/>
    </xf>
    <xf numFmtId="0" fontId="47" fillId="0" borderId="42" xfId="0" applyFont="1" applyBorder="1" applyAlignment="1">
      <alignment vertical="center" wrapText="1"/>
    </xf>
    <xf numFmtId="0" fontId="47" fillId="0" borderId="51" xfId="0" applyFont="1" applyBorder="1" applyAlignment="1">
      <alignment vertical="center" wrapText="1"/>
    </xf>
    <xf numFmtId="0" fontId="46" fillId="0" borderId="42" xfId="0" applyFont="1" applyBorder="1" applyAlignment="1">
      <alignment vertical="center" wrapText="1"/>
    </xf>
    <xf numFmtId="0" fontId="46" fillId="0" borderId="51" xfId="0" applyFont="1" applyBorder="1" applyAlignment="1">
      <alignment vertical="center" wrapText="1"/>
    </xf>
    <xf numFmtId="0" fontId="45" fillId="0" borderId="41" xfId="0" applyFont="1" applyBorder="1" applyAlignment="1">
      <alignment horizontal="center" vertical="center"/>
    </xf>
    <xf numFmtId="0" fontId="42" fillId="0" borderId="42" xfId="0" applyFont="1" applyBorder="1" applyAlignment="1">
      <alignment vertical="center" wrapText="1"/>
    </xf>
    <xf numFmtId="0" fontId="46" fillId="0" borderId="42" xfId="0" applyFont="1" applyBorder="1">
      <alignment vertical="center"/>
    </xf>
    <xf numFmtId="0" fontId="46" fillId="0" borderId="51" xfId="0" applyFont="1" applyBorder="1">
      <alignment vertical="center"/>
    </xf>
    <xf numFmtId="180" fontId="46" fillId="4" borderId="45" xfId="3" applyNumberFormat="1" applyFont="1" applyFill="1" applyBorder="1" applyAlignment="1">
      <alignment horizontal="center" vertical="center"/>
    </xf>
    <xf numFmtId="0" fontId="42" fillId="4" borderId="42" xfId="0" applyFont="1" applyFill="1" applyBorder="1">
      <alignment vertical="center"/>
    </xf>
    <xf numFmtId="0" fontId="42" fillId="4" borderId="51" xfId="0" applyFont="1" applyFill="1" applyBorder="1">
      <alignment vertical="center"/>
    </xf>
    <xf numFmtId="0" fontId="41" fillId="4" borderId="24" xfId="3" applyFont="1" applyFill="1" applyBorder="1" applyAlignment="1">
      <alignment vertical="center" textRotation="255"/>
    </xf>
    <xf numFmtId="0" fontId="41" fillId="4" borderId="33" xfId="3" applyFont="1" applyFill="1" applyBorder="1" applyAlignment="1">
      <alignment vertical="center" textRotation="255"/>
    </xf>
    <xf numFmtId="0" fontId="44" fillId="0" borderId="41" xfId="0" applyFont="1" applyBorder="1" applyAlignment="1">
      <alignment horizontal="center"/>
    </xf>
    <xf numFmtId="0" fontId="42" fillId="4" borderId="37" xfId="3" applyFont="1" applyFill="1" applyBorder="1" applyAlignment="1">
      <alignment vertical="center"/>
    </xf>
    <xf numFmtId="181" fontId="42" fillId="4" borderId="39" xfId="3" applyNumberFormat="1" applyFont="1" applyFill="1" applyBorder="1" applyAlignment="1">
      <alignment horizontal="center" vertical="center" shrinkToFit="1"/>
    </xf>
    <xf numFmtId="182" fontId="42" fillId="4" borderId="39" xfId="3" applyNumberFormat="1" applyFont="1" applyFill="1" applyBorder="1" applyAlignment="1">
      <alignment horizontal="center" vertical="center" shrinkToFit="1"/>
    </xf>
    <xf numFmtId="182" fontId="42" fillId="4" borderId="36" xfId="3" applyNumberFormat="1" applyFont="1" applyFill="1" applyBorder="1" applyAlignment="1">
      <alignment horizontal="center" vertical="center" shrinkToFit="1"/>
    </xf>
    <xf numFmtId="0" fontId="35" fillId="4" borderId="22" xfId="3" applyFont="1" applyFill="1" applyBorder="1" applyAlignment="1">
      <alignment vertical="center" textRotation="255"/>
    </xf>
    <xf numFmtId="0" fontId="35" fillId="4" borderId="11" xfId="3" applyFont="1" applyFill="1" applyBorder="1" applyAlignment="1">
      <alignment vertical="center" textRotation="255"/>
    </xf>
    <xf numFmtId="181" fontId="36" fillId="0" borderId="52" xfId="3" applyNumberFormat="1" applyFont="1" applyBorder="1" applyAlignment="1">
      <alignment horizontal="center" vertical="center" shrinkToFit="1"/>
    </xf>
    <xf numFmtId="0" fontId="42" fillId="0" borderId="41" xfId="0" applyFont="1" applyBorder="1" applyAlignment="1">
      <alignment horizontal="center"/>
    </xf>
    <xf numFmtId="180" fontId="42" fillId="4" borderId="41" xfId="0" applyNumberFormat="1" applyFont="1" applyFill="1" applyBorder="1" applyAlignment="1">
      <alignment horizontal="center" vertical="center"/>
    </xf>
    <xf numFmtId="0" fontId="42" fillId="0" borderId="43" xfId="0" applyFont="1" applyBorder="1">
      <alignment vertical="center"/>
    </xf>
    <xf numFmtId="182" fontId="42" fillId="4" borderId="45" xfId="3" applyNumberFormat="1" applyFont="1" applyFill="1" applyBorder="1" applyAlignment="1">
      <alignment horizontal="center" vertical="center" shrinkToFit="1"/>
    </xf>
    <xf numFmtId="0" fontId="37" fillId="0" borderId="42" xfId="0" applyFont="1" applyBorder="1">
      <alignment vertical="center"/>
    </xf>
    <xf numFmtId="0" fontId="37" fillId="0" borderId="51" xfId="0" applyFont="1" applyBorder="1">
      <alignment vertical="center"/>
    </xf>
    <xf numFmtId="180" fontId="42" fillId="4" borderId="45" xfId="0" applyNumberFormat="1" applyFont="1" applyFill="1" applyBorder="1" applyAlignment="1">
      <alignment horizontal="center" vertical="center"/>
    </xf>
    <xf numFmtId="181" fontId="42" fillId="0" borderId="44" xfId="3" applyNumberFormat="1" applyFont="1" applyBorder="1" applyAlignment="1">
      <alignment horizontal="center" vertical="center" shrinkToFit="1"/>
    </xf>
    <xf numFmtId="182" fontId="42" fillId="0" borderId="44" xfId="3" applyNumberFormat="1" applyFont="1" applyBorder="1" applyAlignment="1">
      <alignment horizontal="center" vertical="center" shrinkToFit="1"/>
    </xf>
    <xf numFmtId="182" fontId="42" fillId="0" borderId="45" xfId="3" applyNumberFormat="1" applyFont="1" applyBorder="1" applyAlignment="1">
      <alignment horizontal="center" vertical="center" shrinkToFit="1"/>
    </xf>
    <xf numFmtId="181" fontId="42" fillId="4" borderId="44" xfId="3" applyNumberFormat="1" applyFont="1" applyFill="1" applyBorder="1" applyAlignment="1">
      <alignment horizontal="center" vertical="center" shrinkToFit="1"/>
    </xf>
    <xf numFmtId="0" fontId="36" fillId="4" borderId="42" xfId="0" applyFont="1" applyFill="1" applyBorder="1">
      <alignment vertical="center"/>
    </xf>
    <xf numFmtId="0" fontId="37" fillId="4" borderId="42" xfId="0" applyFont="1" applyFill="1" applyBorder="1">
      <alignment vertical="center"/>
    </xf>
    <xf numFmtId="0" fontId="37" fillId="4" borderId="51" xfId="0" applyFont="1" applyFill="1" applyBorder="1">
      <alignment vertical="center"/>
    </xf>
    <xf numFmtId="0" fontId="42" fillId="0" borderId="47" xfId="0" applyFont="1" applyBorder="1" applyAlignment="1">
      <alignment horizontal="center"/>
    </xf>
    <xf numFmtId="180" fontId="46" fillId="4" borderId="71" xfId="3" applyNumberFormat="1" applyFont="1" applyFill="1" applyBorder="1" applyAlignment="1">
      <alignment horizontal="center" vertical="center"/>
    </xf>
    <xf numFmtId="0" fontId="46" fillId="4" borderId="61" xfId="0" applyFont="1" applyFill="1" applyBorder="1">
      <alignment vertical="center"/>
    </xf>
    <xf numFmtId="0" fontId="42" fillId="4" borderId="61" xfId="0" applyFont="1" applyFill="1" applyBorder="1">
      <alignment vertical="center"/>
    </xf>
    <xf numFmtId="0" fontId="42" fillId="4" borderId="72" xfId="0" applyFont="1" applyFill="1" applyBorder="1">
      <alignment vertical="center"/>
    </xf>
    <xf numFmtId="181" fontId="42" fillId="0" borderId="73" xfId="3" applyNumberFormat="1" applyFont="1" applyBorder="1" applyAlignment="1">
      <alignment horizontal="center" vertical="center" shrinkToFit="1"/>
    </xf>
    <xf numFmtId="182" fontId="42" fillId="0" borderId="73" xfId="3" applyNumberFormat="1" applyFont="1" applyBorder="1" applyAlignment="1">
      <alignment horizontal="center" vertical="center" shrinkToFit="1"/>
    </xf>
    <xf numFmtId="0" fontId="44" fillId="0" borderId="74" xfId="0" applyFont="1" applyBorder="1" applyAlignment="1">
      <alignment horizontal="center"/>
    </xf>
    <xf numFmtId="0" fontId="36" fillId="0" borderId="75" xfId="0" applyFont="1" applyBorder="1">
      <alignment vertical="center"/>
    </xf>
    <xf numFmtId="0" fontId="42" fillId="0" borderId="75" xfId="0" applyFont="1" applyBorder="1">
      <alignment vertical="center"/>
    </xf>
    <xf numFmtId="182" fontId="36" fillId="0" borderId="64" xfId="3" applyNumberFormat="1" applyFont="1" applyBorder="1" applyAlignment="1">
      <alignment horizontal="center" vertical="center" shrinkToFit="1"/>
    </xf>
    <xf numFmtId="0" fontId="49" fillId="0" borderId="42" xfId="0" applyFont="1" applyBorder="1">
      <alignment vertical="center"/>
    </xf>
    <xf numFmtId="0" fontId="46" fillId="0" borderId="43" xfId="0" applyFont="1" applyBorder="1">
      <alignment vertical="center"/>
    </xf>
    <xf numFmtId="182" fontId="42" fillId="4" borderId="44" xfId="3" applyNumberFormat="1" applyFont="1" applyFill="1" applyBorder="1" applyAlignment="1">
      <alignment horizontal="center" vertical="center" shrinkToFit="1"/>
    </xf>
    <xf numFmtId="0" fontId="32" fillId="0" borderId="0" xfId="3" applyFont="1" applyAlignment="1">
      <alignment horizontal="center" vertical="center"/>
    </xf>
    <xf numFmtId="0" fontId="36" fillId="4" borderId="51" xfId="0" applyFont="1" applyFill="1" applyBorder="1">
      <alignment vertical="center"/>
    </xf>
    <xf numFmtId="0" fontId="49" fillId="4" borderId="42" xfId="0" applyFont="1" applyFill="1" applyBorder="1">
      <alignment vertical="center"/>
    </xf>
    <xf numFmtId="0" fontId="37" fillId="4" borderId="43" xfId="0" applyFont="1" applyFill="1" applyBorder="1">
      <alignment vertical="center"/>
    </xf>
    <xf numFmtId="0" fontId="37" fillId="0" borderId="41" xfId="0" applyFont="1" applyBorder="1" applyAlignment="1">
      <alignment horizontal="center"/>
    </xf>
    <xf numFmtId="0" fontId="42" fillId="4" borderId="43" xfId="0" applyFont="1" applyFill="1" applyBorder="1">
      <alignment vertical="center"/>
    </xf>
    <xf numFmtId="180" fontId="32" fillId="4" borderId="47" xfId="3" applyNumberFormat="1" applyFont="1" applyFill="1" applyBorder="1" applyAlignment="1">
      <alignment horizontal="center" vertical="center"/>
    </xf>
    <xf numFmtId="0" fontId="32" fillId="4" borderId="48" xfId="3" applyFont="1" applyFill="1" applyBorder="1" applyAlignment="1">
      <alignment vertical="center"/>
    </xf>
    <xf numFmtId="0" fontId="32" fillId="4" borderId="48" xfId="3" applyFont="1" applyFill="1" applyBorder="1" applyAlignment="1">
      <alignment vertical="center" shrinkToFit="1"/>
    </xf>
    <xf numFmtId="0" fontId="32" fillId="4" borderId="11" xfId="3" applyFont="1" applyFill="1" applyBorder="1" applyAlignment="1">
      <alignment vertical="center" shrinkToFit="1"/>
    </xf>
    <xf numFmtId="181" fontId="42" fillId="4" borderId="49" xfId="3" applyNumberFormat="1" applyFont="1" applyFill="1" applyBorder="1" applyAlignment="1">
      <alignment horizontal="center" vertical="center" shrinkToFit="1"/>
    </xf>
    <xf numFmtId="181" fontId="42" fillId="4" borderId="1" xfId="3" applyNumberFormat="1" applyFont="1" applyFill="1" applyBorder="1" applyAlignment="1">
      <alignment horizontal="center" vertical="center" shrinkToFit="1"/>
    </xf>
    <xf numFmtId="0" fontId="35" fillId="4" borderId="24" xfId="3" applyFont="1" applyFill="1" applyBorder="1" applyAlignment="1">
      <alignment vertical="center" textRotation="255"/>
    </xf>
    <xf numFmtId="0" fontId="35" fillId="4" borderId="33" xfId="3" applyFont="1" applyFill="1" applyBorder="1" applyAlignment="1">
      <alignment vertical="center" textRotation="255"/>
    </xf>
    <xf numFmtId="0" fontId="32" fillId="4" borderId="54" xfId="3" applyFont="1" applyFill="1" applyBorder="1" applyAlignment="1">
      <alignment vertical="center"/>
    </xf>
    <xf numFmtId="181" fontId="36" fillId="4" borderId="70" xfId="3" applyNumberFormat="1" applyFont="1" applyFill="1" applyBorder="1" applyAlignment="1">
      <alignment horizontal="center" vertical="center" shrinkToFit="1"/>
    </xf>
    <xf numFmtId="0" fontId="35" fillId="4" borderId="19" xfId="3" applyFont="1" applyFill="1" applyBorder="1" applyAlignment="1">
      <alignment vertical="center" textRotation="255"/>
    </xf>
    <xf numFmtId="0" fontId="35" fillId="4" borderId="30" xfId="3" applyFont="1" applyFill="1" applyBorder="1" applyAlignment="1">
      <alignment vertical="center" textRotation="255"/>
    </xf>
    <xf numFmtId="180" fontId="32" fillId="4" borderId="36" xfId="3" applyNumberFormat="1" applyFont="1" applyFill="1" applyBorder="1" applyAlignment="1">
      <alignment vertical="center" shrinkToFit="1"/>
    </xf>
    <xf numFmtId="180" fontId="36" fillId="4" borderId="37" xfId="3" applyNumberFormat="1" applyFont="1" applyFill="1" applyBorder="1" applyAlignment="1">
      <alignment vertical="center"/>
    </xf>
    <xf numFmtId="0" fontId="32" fillId="4" borderId="37" xfId="3" applyFont="1" applyFill="1" applyBorder="1" applyAlignment="1">
      <alignment horizontal="center" vertical="center"/>
    </xf>
    <xf numFmtId="0" fontId="32" fillId="4" borderId="38" xfId="3" applyFont="1" applyFill="1" applyBorder="1" applyAlignment="1">
      <alignment horizontal="center" vertical="center"/>
    </xf>
    <xf numFmtId="182" fontId="36" fillId="4" borderId="36" xfId="3" applyNumberFormat="1" applyFont="1" applyFill="1" applyBorder="1" applyAlignment="1">
      <alignment horizontal="center" vertical="center" shrinkToFit="1"/>
    </xf>
    <xf numFmtId="0" fontId="36" fillId="0" borderId="47" xfId="0" applyFont="1" applyBorder="1" applyAlignment="1">
      <alignment horizontal="center"/>
    </xf>
    <xf numFmtId="0" fontId="36" fillId="4" borderId="48" xfId="3" applyFont="1" applyFill="1" applyBorder="1" applyAlignment="1">
      <alignment vertical="center"/>
    </xf>
    <xf numFmtId="0" fontId="36" fillId="4" borderId="48" xfId="3" applyFont="1" applyFill="1" applyBorder="1" applyAlignment="1">
      <alignment vertical="center" shrinkToFit="1"/>
    </xf>
    <xf numFmtId="0" fontId="36" fillId="4" borderId="11" xfId="3" applyFont="1" applyFill="1" applyBorder="1" applyAlignment="1">
      <alignment vertical="center" shrinkToFit="1"/>
    </xf>
    <xf numFmtId="182" fontId="36" fillId="4" borderId="49" xfId="3" applyNumberFormat="1" applyFont="1" applyFill="1" applyBorder="1" applyAlignment="1">
      <alignment horizontal="center" vertical="center" shrinkToFit="1"/>
    </xf>
    <xf numFmtId="182" fontId="36" fillId="4" borderId="1" xfId="3" applyNumberFormat="1" applyFont="1" applyFill="1" applyBorder="1" applyAlignment="1">
      <alignment horizontal="center" vertical="center" shrinkToFit="1"/>
    </xf>
    <xf numFmtId="180" fontId="36" fillId="4" borderId="71" xfId="3" applyNumberFormat="1" applyFont="1" applyFill="1" applyBorder="1" applyAlignment="1">
      <alignment horizontal="center" vertical="center"/>
    </xf>
    <xf numFmtId="0" fontId="36" fillId="4" borderId="72" xfId="3" applyFont="1" applyFill="1" applyBorder="1" applyAlignment="1">
      <alignment vertical="center" shrinkToFit="1"/>
    </xf>
    <xf numFmtId="181" fontId="36" fillId="4" borderId="73" xfId="3" applyNumberFormat="1" applyFont="1" applyFill="1" applyBorder="1" applyAlignment="1">
      <alignment horizontal="center" vertical="center" shrinkToFit="1"/>
    </xf>
    <xf numFmtId="182" fontId="36" fillId="4" borderId="73" xfId="3" applyNumberFormat="1" applyFont="1" applyFill="1" applyBorder="1" applyAlignment="1">
      <alignment horizontal="center" vertical="center" shrinkToFit="1"/>
    </xf>
    <xf numFmtId="182" fontId="36" fillId="4" borderId="71" xfId="3" applyNumberFormat="1" applyFont="1" applyFill="1" applyBorder="1" applyAlignment="1">
      <alignment horizontal="center" vertical="center" shrinkToFit="1"/>
    </xf>
    <xf numFmtId="0" fontId="45" fillId="0" borderId="74" xfId="0" applyFont="1" applyBorder="1" applyAlignment="1">
      <alignment horizontal="center"/>
    </xf>
    <xf numFmtId="0" fontId="36" fillId="4" borderId="75" xfId="3" applyFont="1" applyFill="1" applyBorder="1" applyAlignment="1">
      <alignment vertical="center"/>
    </xf>
    <xf numFmtId="0" fontId="36" fillId="4" borderId="75" xfId="3" applyFont="1" applyFill="1" applyBorder="1" applyAlignment="1">
      <alignment vertical="center" shrinkToFit="1"/>
    </xf>
    <xf numFmtId="0" fontId="36" fillId="0" borderId="41" xfId="0" applyFont="1" applyBorder="1" applyAlignment="1">
      <alignment horizontal="center"/>
    </xf>
    <xf numFmtId="182" fontId="36" fillId="0" borderId="45" xfId="3" applyNumberFormat="1" applyFont="1" applyBorder="1" applyAlignment="1">
      <alignment horizontal="left" vertical="center" shrinkToFit="1"/>
    </xf>
    <xf numFmtId="0" fontId="46" fillId="4" borderId="42" xfId="3" applyFont="1" applyFill="1" applyBorder="1" applyAlignment="1">
      <alignment vertical="center" shrinkToFit="1"/>
    </xf>
    <xf numFmtId="0" fontId="46" fillId="4" borderId="43" xfId="3" applyFont="1" applyFill="1" applyBorder="1" applyAlignment="1">
      <alignment vertical="center" shrinkToFit="1"/>
    </xf>
    <xf numFmtId="0" fontId="37" fillId="4" borderId="45" xfId="3" applyFont="1" applyFill="1" applyBorder="1" applyAlignment="1">
      <alignment horizontal="center" vertical="center" shrinkToFit="1"/>
    </xf>
    <xf numFmtId="0" fontId="36" fillId="4" borderId="51" xfId="3" applyFont="1" applyFill="1" applyBorder="1" applyAlignment="1">
      <alignment vertical="center"/>
    </xf>
    <xf numFmtId="0" fontId="49" fillId="4" borderId="42" xfId="3" applyFont="1" applyFill="1" applyBorder="1" applyAlignment="1">
      <alignment vertical="center"/>
    </xf>
    <xf numFmtId="0" fontId="37" fillId="4" borderId="42" xfId="3" applyFont="1" applyFill="1" applyBorder="1" applyAlignment="1">
      <alignment vertical="center"/>
    </xf>
    <xf numFmtId="0" fontId="37" fillId="4" borderId="43" xfId="3" applyFont="1" applyFill="1" applyBorder="1" applyAlignment="1">
      <alignment vertical="center"/>
    </xf>
    <xf numFmtId="0" fontId="47" fillId="0" borderId="42" xfId="0" applyFont="1" applyBorder="1">
      <alignment vertical="center"/>
    </xf>
    <xf numFmtId="0" fontId="47" fillId="0" borderId="43" xfId="0" applyFont="1" applyBorder="1">
      <alignment vertical="center"/>
    </xf>
    <xf numFmtId="0" fontId="37" fillId="4" borderId="47" xfId="3" applyFont="1" applyFill="1" applyBorder="1" applyAlignment="1">
      <alignment horizontal="center" vertical="center" shrinkToFit="1"/>
    </xf>
    <xf numFmtId="180" fontId="36" fillId="4" borderId="1" xfId="3" applyNumberFormat="1" applyFont="1" applyFill="1" applyBorder="1" applyAlignment="1">
      <alignment horizontal="center" vertical="center"/>
    </xf>
    <xf numFmtId="0" fontId="36" fillId="4" borderId="11" xfId="3" applyFont="1" applyFill="1" applyBorder="1" applyAlignment="1">
      <alignment vertical="center"/>
    </xf>
    <xf numFmtId="0" fontId="36" fillId="4" borderId="71" xfId="3" applyFont="1" applyFill="1" applyBorder="1" applyAlignment="1">
      <alignment horizontal="center" vertical="center" shrinkToFit="1"/>
    </xf>
    <xf numFmtId="0" fontId="36" fillId="0" borderId="61" xfId="0" applyFont="1" applyBorder="1">
      <alignment vertical="center"/>
    </xf>
    <xf numFmtId="0" fontId="36" fillId="0" borderId="72" xfId="0" applyFont="1" applyBorder="1">
      <alignment vertical="center"/>
    </xf>
    <xf numFmtId="181" fontId="36" fillId="0" borderId="73" xfId="3" applyNumberFormat="1" applyFont="1" applyBorder="1" applyAlignment="1">
      <alignment horizontal="center" vertical="center" shrinkToFit="1"/>
    </xf>
    <xf numFmtId="182" fontId="36" fillId="0" borderId="73" xfId="3" applyNumberFormat="1" applyFont="1" applyBorder="1" applyAlignment="1">
      <alignment horizontal="center" vertical="center" shrinkToFit="1"/>
    </xf>
    <xf numFmtId="182" fontId="36" fillId="0" borderId="71" xfId="3" applyNumberFormat="1" applyFont="1" applyBorder="1" applyAlignment="1">
      <alignment horizontal="left" vertical="center" shrinkToFit="1"/>
    </xf>
    <xf numFmtId="0" fontId="45" fillId="4" borderId="45" xfId="3" applyFont="1" applyFill="1" applyBorder="1" applyAlignment="1">
      <alignment horizontal="center" vertical="center" shrinkToFit="1"/>
    </xf>
    <xf numFmtId="0" fontId="45" fillId="4" borderId="41" xfId="3" applyFont="1" applyFill="1" applyBorder="1" applyAlignment="1">
      <alignment horizontal="center" vertical="center" shrinkToFit="1"/>
    </xf>
    <xf numFmtId="182" fontId="36" fillId="0" borderId="41" xfId="3" applyNumberFormat="1" applyFont="1" applyBorder="1" applyAlignment="1">
      <alignment horizontal="left" vertical="center" shrinkToFit="1"/>
    </xf>
    <xf numFmtId="0" fontId="36" fillId="4" borderId="1" xfId="3" applyFont="1" applyFill="1" applyBorder="1" applyAlignment="1">
      <alignment horizontal="center" vertical="center" shrinkToFit="1"/>
    </xf>
    <xf numFmtId="0" fontId="36" fillId="0" borderId="11" xfId="0" applyFont="1" applyBorder="1">
      <alignment vertical="center"/>
    </xf>
    <xf numFmtId="182" fontId="36" fillId="0" borderId="1" xfId="3" applyNumberFormat="1" applyFont="1" applyBorder="1" applyAlignment="1">
      <alignment horizontal="left" vertical="center" shrinkToFit="1"/>
    </xf>
    <xf numFmtId="0" fontId="36" fillId="4" borderId="47" xfId="3" applyFont="1" applyFill="1" applyBorder="1" applyAlignment="1">
      <alignment horizontal="center" vertical="center"/>
    </xf>
    <xf numFmtId="0" fontId="36" fillId="4" borderId="74" xfId="3" applyFont="1" applyFill="1" applyBorder="1" applyAlignment="1">
      <alignment horizontal="center" vertical="center" shrinkToFit="1"/>
    </xf>
    <xf numFmtId="0" fontId="36" fillId="0" borderId="51" xfId="0" applyFont="1" applyBorder="1">
      <alignment vertical="center"/>
    </xf>
    <xf numFmtId="0" fontId="36" fillId="4" borderId="47" xfId="3" applyFont="1" applyFill="1" applyBorder="1" applyAlignment="1">
      <alignment horizontal="center" vertical="center" shrinkToFit="1"/>
    </xf>
    <xf numFmtId="182" fontId="36" fillId="0" borderId="1" xfId="3" applyNumberFormat="1" applyFont="1" applyBorder="1" applyAlignment="1">
      <alignment horizontal="center" vertical="center" shrinkToFit="1"/>
    </xf>
    <xf numFmtId="182" fontId="36" fillId="0" borderId="71" xfId="3" applyNumberFormat="1" applyFont="1" applyBorder="1" applyAlignment="1">
      <alignment horizontal="center" vertical="center" shrinkToFit="1"/>
    </xf>
    <xf numFmtId="180" fontId="36" fillId="4" borderId="42" xfId="3" applyNumberFormat="1" applyFont="1" applyFill="1" applyBorder="1" applyAlignment="1">
      <alignment vertical="center"/>
    </xf>
    <xf numFmtId="180" fontId="46" fillId="4" borderId="42" xfId="3" applyNumberFormat="1" applyFont="1" applyFill="1" applyBorder="1" applyAlignment="1">
      <alignment vertical="center"/>
    </xf>
    <xf numFmtId="180" fontId="46" fillId="4" borderId="43" xfId="3" applyNumberFormat="1" applyFont="1" applyFill="1" applyBorder="1" applyAlignment="1">
      <alignment vertical="center"/>
    </xf>
    <xf numFmtId="0" fontId="32" fillId="4" borderId="37" xfId="3" applyFont="1" applyFill="1" applyBorder="1" applyAlignment="1">
      <alignment vertical="center" shrinkToFit="1"/>
    </xf>
    <xf numFmtId="0" fontId="32" fillId="4" borderId="38" xfId="3" applyFont="1" applyFill="1" applyBorder="1" applyAlignment="1">
      <alignment vertical="center" shrinkToFit="1"/>
    </xf>
    <xf numFmtId="0" fontId="36" fillId="0" borderId="46" xfId="0" applyFont="1" applyBorder="1">
      <alignment vertical="center"/>
    </xf>
    <xf numFmtId="0" fontId="37" fillId="4" borderId="1" xfId="3" applyFont="1" applyFill="1" applyBorder="1" applyAlignment="1">
      <alignment horizontal="center" vertical="center" shrinkToFit="1"/>
    </xf>
    <xf numFmtId="0" fontId="47" fillId="0" borderId="48" xfId="0" applyFont="1" applyBorder="1">
      <alignment vertical="center"/>
    </xf>
    <xf numFmtId="0" fontId="47" fillId="0" borderId="11" xfId="0" applyFont="1" applyBorder="1">
      <alignment vertical="center"/>
    </xf>
    <xf numFmtId="0" fontId="37" fillId="4" borderId="71" xfId="3" applyFont="1" applyFill="1" applyBorder="1" applyAlignment="1">
      <alignment horizontal="center" vertical="center" shrinkToFit="1"/>
    </xf>
    <xf numFmtId="0" fontId="36" fillId="0" borderId="61" xfId="3" applyFont="1" applyBorder="1" applyAlignment="1">
      <alignment vertical="center"/>
    </xf>
    <xf numFmtId="0" fontId="36" fillId="0" borderId="62" xfId="3" applyFont="1" applyBorder="1" applyAlignment="1">
      <alignment vertical="center"/>
    </xf>
    <xf numFmtId="0" fontId="45" fillId="4" borderId="45" xfId="3" applyFont="1" applyFill="1" applyBorder="1" applyAlignment="1">
      <alignment horizontal="center" vertical="center"/>
    </xf>
    <xf numFmtId="0" fontId="36" fillId="0" borderId="42" xfId="3" applyFont="1" applyBorder="1" applyAlignment="1">
      <alignment vertical="center"/>
    </xf>
    <xf numFmtId="0" fontId="36" fillId="0" borderId="46" xfId="3" applyFont="1" applyBorder="1" applyAlignment="1">
      <alignment vertical="center"/>
    </xf>
    <xf numFmtId="0" fontId="46" fillId="0" borderId="48" xfId="0" applyFont="1" applyBorder="1">
      <alignment vertical="center"/>
    </xf>
    <xf numFmtId="0" fontId="46" fillId="0" borderId="11" xfId="0" applyFont="1" applyBorder="1">
      <alignment vertical="center"/>
    </xf>
    <xf numFmtId="0" fontId="36" fillId="4" borderId="50" xfId="3" applyFont="1" applyFill="1" applyBorder="1" applyAlignment="1">
      <alignment vertical="center"/>
    </xf>
    <xf numFmtId="0" fontId="45" fillId="4" borderId="64" xfId="3" applyFont="1" applyFill="1" applyBorder="1" applyAlignment="1">
      <alignment horizontal="center" vertical="center" shrinkToFit="1"/>
    </xf>
    <xf numFmtId="180" fontId="36" fillId="4" borderId="64" xfId="3" applyNumberFormat="1" applyFont="1" applyFill="1" applyBorder="1" applyAlignment="1">
      <alignment horizontal="center" vertical="center"/>
    </xf>
    <xf numFmtId="0" fontId="36" fillId="0" borderId="65" xfId="0" applyFont="1" applyBorder="1">
      <alignment vertical="center"/>
    </xf>
    <xf numFmtId="0" fontId="36" fillId="0" borderId="66" xfId="0" applyFont="1" applyBorder="1">
      <alignment vertical="center"/>
    </xf>
    <xf numFmtId="182" fontId="36" fillId="0" borderId="67" xfId="3" applyNumberFormat="1" applyFont="1" applyBorder="1" applyAlignment="1">
      <alignment horizontal="center" vertical="center" shrinkToFit="1"/>
    </xf>
    <xf numFmtId="0" fontId="36" fillId="0" borderId="41" xfId="3" applyFont="1" applyBorder="1" applyAlignment="1">
      <alignment horizontal="center" vertical="center"/>
    </xf>
    <xf numFmtId="182" fontId="40" fillId="0" borderId="44" xfId="3" applyNumberFormat="1" applyFont="1" applyBorder="1" applyAlignment="1">
      <alignment horizontal="center" vertical="center" shrinkToFit="1"/>
    </xf>
    <xf numFmtId="182" fontId="40" fillId="0" borderId="45" xfId="3" applyNumberFormat="1" applyFont="1" applyBorder="1" applyAlignment="1">
      <alignment horizontal="center" vertical="center" shrinkToFit="1"/>
    </xf>
    <xf numFmtId="0" fontId="36" fillId="0" borderId="33" xfId="0" applyFont="1" applyBorder="1">
      <alignment vertical="center"/>
    </xf>
    <xf numFmtId="0" fontId="45" fillId="0" borderId="41" xfId="0" applyFont="1" applyBorder="1" applyAlignment="1">
      <alignment horizontal="center"/>
    </xf>
    <xf numFmtId="181" fontId="36" fillId="0" borderId="49" xfId="3" applyNumberFormat="1" applyFont="1" applyBorder="1" applyAlignment="1">
      <alignment horizontal="center" vertical="center" shrinkToFit="1"/>
    </xf>
    <xf numFmtId="0" fontId="37" fillId="4" borderId="61" xfId="3" applyFont="1" applyFill="1" applyBorder="1" applyAlignment="1">
      <alignment vertical="center"/>
    </xf>
    <xf numFmtId="0" fontId="37" fillId="4" borderId="72" xfId="3" applyFont="1" applyFill="1" applyBorder="1" applyAlignment="1">
      <alignment vertical="center"/>
    </xf>
    <xf numFmtId="0" fontId="45" fillId="4" borderId="1" xfId="3" applyFont="1" applyFill="1" applyBorder="1" applyAlignment="1">
      <alignment horizontal="center" vertical="center" shrinkToFit="1"/>
    </xf>
    <xf numFmtId="0" fontId="36" fillId="0" borderId="0" xfId="0" applyFont="1">
      <alignment vertical="center"/>
    </xf>
    <xf numFmtId="0" fontId="37" fillId="4" borderId="41" xfId="3" applyFont="1" applyFill="1" applyBorder="1" applyAlignment="1">
      <alignment horizontal="center" vertical="center" shrinkToFit="1"/>
    </xf>
    <xf numFmtId="0" fontId="36" fillId="0" borderId="75" xfId="3" applyFont="1" applyBorder="1" applyAlignment="1">
      <alignment vertical="center"/>
    </xf>
    <xf numFmtId="0" fontId="36" fillId="0" borderId="76" xfId="3" applyFont="1" applyBorder="1" applyAlignment="1">
      <alignment vertical="center"/>
    </xf>
    <xf numFmtId="0" fontId="36" fillId="4" borderId="46" xfId="3" applyFont="1" applyFill="1" applyBorder="1" applyAlignment="1">
      <alignment vertical="center"/>
    </xf>
    <xf numFmtId="0" fontId="36" fillId="4" borderId="41" xfId="3" applyFont="1" applyFill="1" applyBorder="1" applyAlignment="1">
      <alignment horizontal="center" vertical="center"/>
    </xf>
    <xf numFmtId="180" fontId="36" fillId="4" borderId="12" xfId="3" applyNumberFormat="1" applyFont="1" applyFill="1" applyBorder="1" applyAlignment="1">
      <alignment horizontal="center" vertical="center"/>
    </xf>
    <xf numFmtId="0" fontId="36" fillId="0" borderId="14" xfId="0" applyFont="1" applyBorder="1">
      <alignment vertical="center"/>
    </xf>
    <xf numFmtId="182" fontId="36" fillId="0" borderId="77" xfId="3" applyNumberFormat="1" applyFont="1" applyBorder="1" applyAlignment="1">
      <alignment horizontal="center" vertical="center" shrinkToFit="1"/>
    </xf>
    <xf numFmtId="182" fontId="36" fillId="0" borderId="12" xfId="3" applyNumberFormat="1" applyFont="1" applyBorder="1" applyAlignment="1">
      <alignment horizontal="center" vertical="center" shrinkToFit="1"/>
    </xf>
    <xf numFmtId="182" fontId="36" fillId="0" borderId="61" xfId="3" applyNumberFormat="1" applyFont="1" applyBorder="1" applyAlignment="1">
      <alignment vertical="center" shrinkToFit="1"/>
    </xf>
    <xf numFmtId="182" fontId="36" fillId="0" borderId="62" xfId="3" applyNumberFormat="1" applyFont="1" applyBorder="1" applyAlignment="1">
      <alignment vertical="center" shrinkToFit="1"/>
    </xf>
    <xf numFmtId="0" fontId="35" fillId="4" borderId="57" xfId="3" applyFont="1" applyFill="1" applyBorder="1" applyAlignment="1">
      <alignment vertical="center" textRotation="255"/>
    </xf>
    <xf numFmtId="0" fontId="35" fillId="4" borderId="14" xfId="3" applyFont="1" applyFill="1" applyBorder="1" applyAlignment="1">
      <alignment vertical="center" textRotation="255"/>
    </xf>
    <xf numFmtId="180" fontId="46" fillId="4" borderId="47" xfId="3" applyNumberFormat="1" applyFont="1" applyFill="1" applyBorder="1" applyAlignment="1">
      <alignment horizontal="center" vertical="center"/>
    </xf>
    <xf numFmtId="0" fontId="46" fillId="4" borderId="48" xfId="3" applyFont="1" applyFill="1" applyBorder="1" applyAlignment="1">
      <alignment vertical="center" shrinkToFit="1"/>
    </xf>
    <xf numFmtId="0" fontId="46" fillId="4" borderId="11" xfId="3" applyFont="1" applyFill="1" applyBorder="1" applyAlignment="1">
      <alignment vertical="center" shrinkToFit="1"/>
    </xf>
    <xf numFmtId="182" fontId="40" fillId="0" borderId="49" xfId="3" applyNumberFormat="1" applyFont="1" applyBorder="1" applyAlignment="1">
      <alignment horizontal="center" vertical="center" shrinkToFit="1"/>
    </xf>
    <xf numFmtId="182" fontId="40" fillId="0" borderId="1" xfId="3" applyNumberFormat="1" applyFont="1" applyBorder="1" applyAlignment="1">
      <alignment horizontal="center" vertical="center" shrinkToFit="1"/>
    </xf>
    <xf numFmtId="0" fontId="36" fillId="4" borderId="65" xfId="3" applyFont="1" applyFill="1" applyBorder="1" applyAlignment="1">
      <alignment vertical="center"/>
    </xf>
    <xf numFmtId="0" fontId="36" fillId="4" borderId="66" xfId="3" applyFont="1" applyFill="1" applyBorder="1" applyAlignment="1">
      <alignment vertical="center"/>
    </xf>
    <xf numFmtId="181" fontId="36" fillId="0" borderId="67" xfId="3" applyNumberFormat="1" applyFont="1" applyBorder="1" applyAlignment="1">
      <alignment horizontal="center" vertical="center" shrinkToFit="1"/>
    </xf>
    <xf numFmtId="0" fontId="46" fillId="0" borderId="65" xfId="0" applyFont="1" applyBorder="1">
      <alignment vertical="center"/>
    </xf>
    <xf numFmtId="0" fontId="46" fillId="0" borderId="66" xfId="0" applyFont="1" applyBorder="1">
      <alignment vertical="center"/>
    </xf>
    <xf numFmtId="0" fontId="37" fillId="4" borderId="48" xfId="3" applyFont="1" applyFill="1" applyBorder="1" applyAlignment="1">
      <alignment vertical="center"/>
    </xf>
    <xf numFmtId="0" fontId="37" fillId="4" borderId="11" xfId="3" applyFont="1" applyFill="1" applyBorder="1" applyAlignment="1">
      <alignment vertical="center"/>
    </xf>
    <xf numFmtId="0" fontId="45" fillId="4" borderId="74" xfId="3" applyFont="1" applyFill="1" applyBorder="1" applyAlignment="1">
      <alignment horizontal="center" vertical="center" shrinkToFit="1"/>
    </xf>
    <xf numFmtId="0" fontId="47" fillId="0" borderId="65" xfId="0" applyFont="1" applyBorder="1">
      <alignment vertical="center"/>
    </xf>
    <xf numFmtId="0" fontId="47" fillId="0" borderId="66" xfId="0" applyFont="1" applyBorder="1">
      <alignment vertical="center"/>
    </xf>
    <xf numFmtId="181" fontId="36" fillId="4" borderId="74" xfId="3" applyNumberFormat="1" applyFont="1" applyFill="1" applyBorder="1" applyAlignment="1">
      <alignment horizontal="center" vertical="center" shrinkToFit="1"/>
    </xf>
    <xf numFmtId="0" fontId="36" fillId="4" borderId="78" xfId="3" applyFont="1" applyFill="1" applyBorder="1" applyAlignment="1">
      <alignment horizontal="center" vertical="center" shrinkToFit="1"/>
    </xf>
    <xf numFmtId="0" fontId="37" fillId="4" borderId="79" xfId="3" applyFont="1" applyFill="1" applyBorder="1" applyAlignment="1">
      <alignment horizontal="center" vertical="center" shrinkToFit="1"/>
    </xf>
    <xf numFmtId="0" fontId="36" fillId="4" borderId="79" xfId="3" applyFont="1" applyFill="1" applyBorder="1" applyAlignment="1">
      <alignment horizontal="center" vertical="center" shrinkToFit="1"/>
    </xf>
    <xf numFmtId="0" fontId="36" fillId="4" borderId="58" xfId="3" applyFont="1" applyFill="1" applyBorder="1" applyAlignment="1">
      <alignment horizontal="center" vertical="center" shrinkToFit="1"/>
    </xf>
    <xf numFmtId="0" fontId="37" fillId="0" borderId="48" xfId="0" applyFont="1" applyBorder="1">
      <alignment vertical="center"/>
    </xf>
    <xf numFmtId="0" fontId="37" fillId="0" borderId="59" xfId="0" applyFont="1" applyBorder="1">
      <alignment vertical="center"/>
    </xf>
    <xf numFmtId="181" fontId="36" fillId="0" borderId="60" xfId="3" applyNumberFormat="1" applyFont="1" applyBorder="1" applyAlignment="1">
      <alignment horizontal="center" vertical="center" shrinkToFit="1"/>
    </xf>
    <xf numFmtId="182" fontId="36" fillId="0" borderId="60" xfId="3" applyNumberFormat="1" applyFont="1" applyBorder="1" applyAlignment="1">
      <alignment horizontal="center" vertical="center" shrinkToFit="1"/>
    </xf>
    <xf numFmtId="182" fontId="36" fillId="0" borderId="47" xfId="3" applyNumberFormat="1" applyFont="1" applyBorder="1" applyAlignment="1">
      <alignment horizontal="center" vertical="center" shrinkToFit="1"/>
    </xf>
    <xf numFmtId="0" fontId="36" fillId="4" borderId="65" xfId="3" applyFont="1" applyFill="1" applyBorder="1" applyAlignment="1">
      <alignment vertical="center" shrinkToFit="1"/>
    </xf>
    <xf numFmtId="0" fontId="36" fillId="4" borderId="66" xfId="3" applyFont="1" applyFill="1" applyBorder="1" applyAlignment="1">
      <alignment vertical="center" shrinkToFit="1"/>
    </xf>
    <xf numFmtId="181" fontId="36" fillId="4" borderId="67" xfId="3" applyNumberFormat="1" applyFont="1" applyFill="1" applyBorder="1" applyAlignment="1">
      <alignment horizontal="center" vertical="center" shrinkToFit="1"/>
    </xf>
    <xf numFmtId="182" fontId="36" fillId="4" borderId="67" xfId="3" applyNumberFormat="1" applyFont="1" applyFill="1" applyBorder="1" applyAlignment="1">
      <alignment horizontal="center" vertical="center" shrinkToFit="1"/>
    </xf>
    <xf numFmtId="182" fontId="36" fillId="4" borderId="64" xfId="3" applyNumberFormat="1" applyFont="1" applyFill="1" applyBorder="1" applyAlignment="1">
      <alignment horizontal="center" vertical="center" shrinkToFit="1"/>
    </xf>
    <xf numFmtId="0" fontId="45" fillId="0" borderId="74" xfId="3" applyFont="1" applyBorder="1" applyAlignment="1">
      <alignment horizontal="center" vertical="center" shrinkToFit="1"/>
    </xf>
    <xf numFmtId="0" fontId="45" fillId="4" borderId="79" xfId="3" applyFont="1" applyFill="1" applyBorder="1" applyAlignment="1">
      <alignment horizontal="center" vertical="center" shrinkToFit="1"/>
    </xf>
    <xf numFmtId="0" fontId="36" fillId="0" borderId="41" xfId="0" applyFont="1" applyBorder="1" applyAlignment="1">
      <alignment horizontal="center" shrinkToFit="1"/>
    </xf>
    <xf numFmtId="182" fontId="36" fillId="4" borderId="37" xfId="3" applyNumberFormat="1" applyFont="1" applyFill="1" applyBorder="1" applyAlignment="1">
      <alignment vertical="center" shrinkToFit="1"/>
    </xf>
    <xf numFmtId="182" fontId="36" fillId="4" borderId="42" xfId="3" applyNumberFormat="1" applyFont="1" applyFill="1" applyBorder="1" applyAlignment="1">
      <alignment vertical="center"/>
    </xf>
    <xf numFmtId="182" fontId="36" fillId="4" borderId="42" xfId="3" applyNumberFormat="1" applyFont="1" applyFill="1" applyBorder="1" applyAlignment="1">
      <alignment vertical="center" shrinkToFit="1"/>
    </xf>
    <xf numFmtId="182" fontId="36" fillId="4" borderId="46" xfId="3" applyNumberFormat="1" applyFont="1" applyFill="1" applyBorder="1" applyAlignment="1">
      <alignment vertical="center" shrinkToFit="1"/>
    </xf>
    <xf numFmtId="0" fontId="36" fillId="0" borderId="71" xfId="0" applyFont="1" applyBorder="1" applyAlignment="1">
      <alignment horizontal="center"/>
    </xf>
    <xf numFmtId="0" fontId="36" fillId="4" borderId="61" xfId="3" applyFont="1" applyFill="1" applyBorder="1" applyAlignment="1">
      <alignment vertical="center" shrinkToFit="1"/>
    </xf>
    <xf numFmtId="182" fontId="36" fillId="4" borderId="61" xfId="3" applyNumberFormat="1" applyFont="1" applyFill="1" applyBorder="1" applyAlignment="1">
      <alignment vertical="center"/>
    </xf>
    <xf numFmtId="182" fontId="36" fillId="4" borderId="61" xfId="3" applyNumberFormat="1" applyFont="1" applyFill="1" applyBorder="1" applyAlignment="1">
      <alignment vertical="center" shrinkToFit="1"/>
    </xf>
    <xf numFmtId="182" fontId="36" fillId="4" borderId="62" xfId="3" applyNumberFormat="1" applyFont="1" applyFill="1" applyBorder="1" applyAlignment="1">
      <alignment vertical="center" shrinkToFit="1"/>
    </xf>
    <xf numFmtId="0" fontId="46" fillId="4" borderId="75" xfId="3" applyFont="1" applyFill="1" applyBorder="1" applyAlignment="1">
      <alignment vertical="center" shrinkToFit="1"/>
    </xf>
    <xf numFmtId="182" fontId="36" fillId="4" borderId="65" xfId="3" applyNumberFormat="1" applyFont="1" applyFill="1" applyBorder="1" applyAlignment="1">
      <alignment vertical="center" shrinkToFit="1"/>
    </xf>
    <xf numFmtId="182" fontId="36" fillId="4" borderId="68" xfId="3" applyNumberFormat="1" applyFont="1" applyFill="1" applyBorder="1" applyAlignment="1">
      <alignment vertical="center" shrinkToFit="1"/>
    </xf>
    <xf numFmtId="0" fontId="45" fillId="0" borderId="45" xfId="3" applyFont="1" applyBorder="1" applyAlignment="1">
      <alignment horizontal="center" vertical="center" shrinkToFit="1"/>
    </xf>
    <xf numFmtId="180" fontId="46" fillId="4" borderId="1" xfId="3" applyNumberFormat="1" applyFont="1" applyFill="1" applyBorder="1" applyAlignment="1">
      <alignment horizontal="center" vertical="center"/>
    </xf>
    <xf numFmtId="0" fontId="46" fillId="0" borderId="48" xfId="0" applyFont="1" applyBorder="1" applyAlignment="1">
      <alignment horizontal="center" vertical="center"/>
    </xf>
    <xf numFmtId="182" fontId="36" fillId="4" borderId="48" xfId="3" applyNumberFormat="1" applyFont="1" applyFill="1" applyBorder="1" applyAlignment="1">
      <alignment vertical="center" shrinkToFit="1"/>
    </xf>
    <xf numFmtId="182" fontId="36" fillId="4" borderId="50" xfId="3" applyNumberFormat="1" applyFont="1" applyFill="1" applyBorder="1" applyAlignment="1">
      <alignment vertical="center" shrinkToFit="1"/>
    </xf>
    <xf numFmtId="0" fontId="36" fillId="0" borderId="48" xfId="3" applyFont="1" applyBorder="1" applyAlignment="1">
      <alignment horizontal="center" vertical="center" shrinkToFit="1"/>
    </xf>
    <xf numFmtId="181" fontId="36" fillId="0" borderId="1" xfId="3" applyNumberFormat="1" applyFont="1" applyBorder="1" applyAlignment="1">
      <alignment horizontal="center" vertical="center" shrinkToFit="1"/>
    </xf>
    <xf numFmtId="182" fontId="36" fillId="0" borderId="48" xfId="3" applyNumberFormat="1" applyFont="1" applyBorder="1" applyAlignment="1">
      <alignment vertical="center" shrinkToFit="1"/>
    </xf>
    <xf numFmtId="0" fontId="36" fillId="0" borderId="66" xfId="0" applyFont="1" applyBorder="1" applyAlignment="1">
      <alignment horizontal="left" vertical="center"/>
    </xf>
    <xf numFmtId="181" fontId="36" fillId="0" borderId="64" xfId="3" applyNumberFormat="1" applyFont="1" applyBorder="1" applyAlignment="1">
      <alignment horizontal="center" vertical="center" shrinkToFit="1"/>
    </xf>
    <xf numFmtId="182" fontId="36" fillId="0" borderId="65" xfId="3" applyNumberFormat="1" applyFont="1" applyBorder="1" applyAlignment="1">
      <alignment vertical="center" shrinkToFit="1"/>
    </xf>
    <xf numFmtId="182" fontId="36" fillId="0" borderId="68" xfId="3" applyNumberFormat="1" applyFont="1" applyBorder="1" applyAlignment="1">
      <alignment vertical="center" shrinkToFit="1"/>
    </xf>
    <xf numFmtId="0" fontId="45" fillId="0" borderId="45" xfId="0" applyFont="1" applyBorder="1" applyAlignment="1">
      <alignment horizontal="center" vertical="center"/>
    </xf>
    <xf numFmtId="0" fontId="36" fillId="0" borderId="64" xfId="0" applyFont="1" applyBorder="1" applyAlignment="1">
      <alignment horizontal="center" vertical="center"/>
    </xf>
    <xf numFmtId="181" fontId="36" fillId="0" borderId="45" xfId="3" applyNumberFormat="1" applyFont="1" applyBorder="1" applyAlignment="1">
      <alignment horizontal="center" vertical="center"/>
    </xf>
    <xf numFmtId="180" fontId="36" fillId="4" borderId="36" xfId="3" applyNumberFormat="1" applyFont="1" applyFill="1" applyBorder="1" applyAlignment="1">
      <alignment horizontal="center" vertical="center" shrinkToFit="1"/>
    </xf>
    <xf numFmtId="0" fontId="36" fillId="0" borderId="45" xfId="0" applyFont="1" applyBorder="1" applyAlignment="1">
      <alignment horizontal="center" vertical="center"/>
    </xf>
    <xf numFmtId="182" fontId="36" fillId="0" borderId="45" xfId="3" applyNumberFormat="1" applyFont="1" applyBorder="1" applyAlignment="1">
      <alignment vertical="center"/>
    </xf>
    <xf numFmtId="0" fontId="36" fillId="4" borderId="64" xfId="3" applyFont="1" applyFill="1" applyBorder="1" applyAlignment="1">
      <alignment horizontal="center" vertical="center" shrinkToFit="1"/>
    </xf>
    <xf numFmtId="0" fontId="45" fillId="0" borderId="41" xfId="3" applyFont="1" applyBorder="1" applyAlignment="1">
      <alignment horizontal="center" vertical="center" shrinkToFit="1"/>
    </xf>
    <xf numFmtId="0" fontId="45" fillId="0" borderId="0" xfId="0" applyFont="1" applyAlignment="1">
      <alignment horizontal="center" vertical="center"/>
    </xf>
    <xf numFmtId="0" fontId="36" fillId="0" borderId="65" xfId="0" applyFont="1" applyBorder="1" applyAlignment="1">
      <alignment horizontal="left" vertical="center"/>
    </xf>
    <xf numFmtId="0" fontId="32" fillId="0" borderId="65" xfId="3" applyFont="1" applyBorder="1" applyAlignment="1">
      <alignment vertical="center"/>
    </xf>
    <xf numFmtId="0" fontId="51" fillId="0" borderId="65" xfId="0" applyFont="1" applyBorder="1">
      <alignment vertical="center"/>
    </xf>
    <xf numFmtId="180" fontId="36" fillId="4" borderId="35" xfId="3" applyNumberFormat="1" applyFont="1" applyFill="1" applyBorder="1" applyAlignment="1">
      <alignment horizontal="center" vertical="center"/>
    </xf>
    <xf numFmtId="0" fontId="36" fillId="4" borderId="54" xfId="3" applyFont="1" applyFill="1" applyBorder="1" applyAlignment="1">
      <alignment vertical="center"/>
    </xf>
    <xf numFmtId="182" fontId="36" fillId="4" borderId="35" xfId="3" applyNumberFormat="1" applyFont="1" applyFill="1" applyBorder="1" applyAlignment="1">
      <alignment horizontal="center" vertical="center"/>
    </xf>
    <xf numFmtId="182" fontId="36" fillId="4" borderId="54" xfId="3" applyNumberFormat="1" applyFont="1" applyFill="1" applyBorder="1" applyAlignment="1">
      <alignment vertical="center"/>
    </xf>
    <xf numFmtId="0" fontId="36" fillId="0" borderId="41" xfId="0" applyFont="1" applyBorder="1" applyAlignment="1">
      <alignment horizontal="center" vertical="center" shrinkToFit="1"/>
    </xf>
    <xf numFmtId="0" fontId="36" fillId="0" borderId="41" xfId="3" applyFont="1" applyBorder="1" applyAlignment="1">
      <alignment horizontal="center" vertical="center" shrinkToFit="1"/>
    </xf>
    <xf numFmtId="0" fontId="32" fillId="0" borderId="36" xfId="3" applyFont="1" applyBorder="1" applyAlignment="1">
      <alignment horizontal="center" vertical="center" shrinkToFit="1"/>
    </xf>
    <xf numFmtId="0" fontId="45" fillId="0" borderId="42" xfId="3" applyFont="1" applyBorder="1" applyAlignment="1">
      <alignment horizontal="center" vertical="center" shrinkToFit="1"/>
    </xf>
    <xf numFmtId="0" fontId="45" fillId="0" borderId="0" xfId="3" applyFont="1" applyAlignment="1">
      <alignment horizontal="center" vertical="center" shrinkToFit="1"/>
    </xf>
    <xf numFmtId="181" fontId="40" fillId="0" borderId="49" xfId="3" applyNumberFormat="1" applyFont="1" applyBorder="1" applyAlignment="1">
      <alignment horizontal="center" vertical="center" shrinkToFit="1"/>
    </xf>
    <xf numFmtId="181" fontId="40" fillId="0" borderId="1" xfId="3" applyNumberFormat="1" applyFont="1" applyBorder="1" applyAlignment="1">
      <alignment horizontal="center" vertical="center" shrinkToFit="1"/>
    </xf>
    <xf numFmtId="0" fontId="32" fillId="0" borderId="64" xfId="0" applyFont="1" applyBorder="1" applyAlignment="1">
      <alignment horizontal="center" vertical="center"/>
    </xf>
    <xf numFmtId="183" fontId="36" fillId="4" borderId="65" xfId="3" applyNumberFormat="1" applyFont="1" applyFill="1" applyBorder="1" applyAlignment="1">
      <alignment vertical="center"/>
    </xf>
    <xf numFmtId="183" fontId="36" fillId="4" borderId="66" xfId="3" applyNumberFormat="1" applyFont="1" applyFill="1" applyBorder="1" applyAlignment="1">
      <alignment horizontal="left" vertical="center"/>
    </xf>
    <xf numFmtId="0" fontId="32" fillId="0" borderId="41" xfId="3" applyFont="1" applyBorder="1" applyAlignment="1">
      <alignment horizontal="center" vertical="center" shrinkToFit="1"/>
    </xf>
    <xf numFmtId="0" fontId="36" fillId="0" borderId="1" xfId="0" applyFont="1" applyBorder="1" applyAlignment="1">
      <alignment horizontal="center" vertical="center" shrinkToFit="1"/>
    </xf>
    <xf numFmtId="0" fontId="36" fillId="0" borderId="48" xfId="0" applyFont="1" applyBorder="1" applyAlignment="1">
      <alignment horizontal="left" vertical="center"/>
    </xf>
    <xf numFmtId="0" fontId="36" fillId="0" borderId="79" xfId="0" applyFont="1" applyBorder="1" applyAlignment="1">
      <alignment horizontal="center" vertical="center"/>
    </xf>
    <xf numFmtId="0" fontId="52" fillId="4" borderId="22" xfId="3" applyFont="1" applyFill="1" applyBorder="1" applyAlignment="1">
      <alignment vertical="center" textRotation="255"/>
    </xf>
    <xf numFmtId="0" fontId="52" fillId="4" borderId="11" xfId="3" applyFont="1" applyFill="1" applyBorder="1" applyAlignment="1">
      <alignment vertical="center" textRotation="255"/>
    </xf>
    <xf numFmtId="182" fontId="36" fillId="0" borderId="1" xfId="3" applyNumberFormat="1" applyFont="1" applyBorder="1" applyAlignment="1">
      <alignment vertical="center"/>
    </xf>
    <xf numFmtId="182" fontId="36" fillId="0" borderId="64" xfId="3" applyNumberFormat="1" applyFont="1" applyBorder="1" applyAlignment="1">
      <alignment horizontal="center" vertical="center"/>
    </xf>
    <xf numFmtId="182" fontId="36" fillId="0" borderId="65" xfId="3" applyNumberFormat="1" applyFont="1" applyBorder="1" applyAlignment="1">
      <alignment vertical="center"/>
    </xf>
    <xf numFmtId="181" fontId="40" fillId="0" borderId="45" xfId="3" applyNumberFormat="1" applyFont="1" applyBorder="1" applyAlignment="1">
      <alignment vertical="center"/>
    </xf>
    <xf numFmtId="182" fontId="36" fillId="0" borderId="41" xfId="3" applyNumberFormat="1" applyFont="1" applyBorder="1" applyAlignment="1">
      <alignment vertical="center"/>
    </xf>
    <xf numFmtId="182" fontId="36" fillId="4" borderId="52" xfId="3" applyNumberFormat="1" applyFont="1" applyFill="1" applyBorder="1" applyAlignment="1">
      <alignment horizontal="center" vertical="center" shrinkToFit="1"/>
    </xf>
    <xf numFmtId="182" fontId="36" fillId="4" borderId="41" xfId="3" applyNumberFormat="1" applyFont="1" applyFill="1" applyBorder="1" applyAlignment="1">
      <alignment horizontal="center" vertical="center" shrinkToFit="1"/>
    </xf>
    <xf numFmtId="0" fontId="45" fillId="0" borderId="64" xfId="0" applyFont="1" applyBorder="1" applyAlignment="1">
      <alignment horizontal="center" vertical="center"/>
    </xf>
    <xf numFmtId="0" fontId="36" fillId="4" borderId="51" xfId="3" applyFont="1" applyFill="1" applyBorder="1" applyAlignment="1">
      <alignment vertical="center" shrinkToFit="1"/>
    </xf>
    <xf numFmtId="0" fontId="36" fillId="0" borderId="75" xfId="0" applyFont="1" applyBorder="1" applyAlignment="1">
      <alignment horizontal="left" vertical="center"/>
    </xf>
    <xf numFmtId="182" fontId="36" fillId="0" borderId="75" xfId="3" applyNumberFormat="1" applyFont="1" applyBorder="1" applyAlignment="1">
      <alignment vertical="center"/>
    </xf>
    <xf numFmtId="182" fontId="36" fillId="0" borderId="75" xfId="3" applyNumberFormat="1" applyFont="1" applyBorder="1" applyAlignment="1">
      <alignment vertical="center" shrinkToFit="1"/>
    </xf>
    <xf numFmtId="182" fontId="36" fillId="0" borderId="76" xfId="3" applyNumberFormat="1" applyFont="1" applyBorder="1" applyAlignment="1">
      <alignment vertical="center" shrinkToFit="1"/>
    </xf>
    <xf numFmtId="182" fontId="36" fillId="4" borderId="1" xfId="3" applyNumberFormat="1" applyFont="1" applyFill="1" applyBorder="1" applyAlignment="1">
      <alignment vertical="center"/>
    </xf>
    <xf numFmtId="182" fontId="36" fillId="4" borderId="64" xfId="3" applyNumberFormat="1" applyFont="1" applyFill="1" applyBorder="1" applyAlignment="1">
      <alignment horizontal="center" vertical="center"/>
    </xf>
    <xf numFmtId="181" fontId="36" fillId="0" borderId="64" xfId="3" applyNumberFormat="1" applyFont="1" applyBorder="1" applyAlignment="1">
      <alignment horizontal="center" vertical="center"/>
    </xf>
    <xf numFmtId="181" fontId="36" fillId="0" borderId="1" xfId="3" applyNumberFormat="1" applyFont="1" applyBorder="1" applyAlignment="1">
      <alignment vertical="center"/>
    </xf>
    <xf numFmtId="0" fontId="36" fillId="0" borderId="64" xfId="3" applyFont="1" applyBorder="1" applyAlignment="1">
      <alignment horizontal="center" vertical="center" shrinkToFit="1"/>
    </xf>
    <xf numFmtId="0" fontId="36" fillId="0" borderId="1" xfId="0" applyFont="1" applyBorder="1" applyAlignment="1">
      <alignment horizontal="center" vertical="center"/>
    </xf>
    <xf numFmtId="0" fontId="45" fillId="4" borderId="36" xfId="3" applyFont="1" applyFill="1" applyBorder="1" applyAlignment="1">
      <alignment horizontal="center" vertical="center" shrinkToFit="1"/>
    </xf>
    <xf numFmtId="0" fontId="36" fillId="0" borderId="8" xfId="0" applyFont="1" applyBorder="1" applyAlignment="1">
      <alignment horizontal="center" vertical="center"/>
    </xf>
    <xf numFmtId="182" fontId="36" fillId="4" borderId="64" xfId="3" applyNumberFormat="1" applyFont="1" applyFill="1" applyBorder="1" applyAlignment="1">
      <alignment vertical="center"/>
    </xf>
    <xf numFmtId="180" fontId="32" fillId="4" borderId="36" xfId="3" applyNumberFormat="1" applyFont="1" applyFill="1" applyBorder="1" applyAlignment="1">
      <alignment horizontal="center" vertical="center"/>
    </xf>
    <xf numFmtId="181" fontId="36" fillId="0" borderId="64" xfId="3" applyNumberFormat="1" applyFont="1" applyBorder="1" applyAlignment="1">
      <alignment vertical="center"/>
    </xf>
    <xf numFmtId="181" fontId="36" fillId="0" borderId="39" xfId="3" applyNumberFormat="1" applyFont="1" applyBorder="1" applyAlignment="1">
      <alignment horizontal="center" vertical="center" shrinkToFit="1"/>
    </xf>
    <xf numFmtId="183" fontId="36" fillId="4" borderId="75" xfId="3" applyNumberFormat="1" applyFont="1" applyFill="1" applyBorder="1" applyAlignment="1">
      <alignment vertical="center"/>
    </xf>
    <xf numFmtId="0" fontId="32" fillId="4" borderId="32" xfId="3" applyFont="1" applyFill="1" applyBorder="1" applyAlignment="1">
      <alignment horizontal="center" vertical="center" shrinkToFit="1"/>
    </xf>
    <xf numFmtId="181" fontId="36" fillId="4" borderId="80" xfId="3" applyNumberFormat="1" applyFont="1" applyFill="1" applyBorder="1" applyAlignment="1">
      <alignment horizontal="center" vertical="center" shrinkToFit="1"/>
    </xf>
    <xf numFmtId="182" fontId="36" fillId="4" borderId="80" xfId="3" applyNumberFormat="1" applyFont="1" applyFill="1" applyBorder="1" applyAlignment="1">
      <alignment horizontal="center" vertical="center" shrinkToFit="1"/>
    </xf>
    <xf numFmtId="182" fontId="36" fillId="4" borderId="32" xfId="3" applyNumberFormat="1" applyFont="1" applyFill="1" applyBorder="1" applyAlignment="1">
      <alignment horizontal="center" vertical="center"/>
    </xf>
    <xf numFmtId="182" fontId="36" fillId="4" borderId="20" xfId="3" applyNumberFormat="1" applyFont="1" applyFill="1" applyBorder="1" applyAlignment="1">
      <alignment vertical="center"/>
    </xf>
    <xf numFmtId="182" fontId="36" fillId="4" borderId="21" xfId="3" applyNumberFormat="1" applyFont="1" applyFill="1" applyBorder="1" applyAlignment="1">
      <alignment vertical="center" shrinkToFit="1"/>
    </xf>
    <xf numFmtId="0" fontId="32" fillId="0" borderId="8" xfId="3" applyFont="1" applyBorder="1" applyAlignment="1">
      <alignment horizontal="center" vertical="center" shrinkToFit="1"/>
    </xf>
    <xf numFmtId="183" fontId="36" fillId="4" borderId="48" xfId="3" applyNumberFormat="1" applyFont="1" applyFill="1" applyBorder="1" applyAlignment="1">
      <alignment vertical="center"/>
    </xf>
    <xf numFmtId="183" fontId="36" fillId="4" borderId="11" xfId="3" applyNumberFormat="1" applyFont="1" applyFill="1" applyBorder="1" applyAlignment="1">
      <alignment horizontal="left" vertical="center"/>
    </xf>
    <xf numFmtId="0" fontId="45" fillId="0" borderId="64" xfId="3" applyFont="1" applyBorder="1" applyAlignment="1">
      <alignment horizontal="center" vertical="center" shrinkToFit="1"/>
    </xf>
    <xf numFmtId="182" fontId="36" fillId="4" borderId="35" xfId="3" applyNumberFormat="1" applyFont="1" applyFill="1" applyBorder="1" applyAlignment="1">
      <alignment vertical="center"/>
    </xf>
    <xf numFmtId="0" fontId="36" fillId="0" borderId="64" xfId="0" applyFont="1" applyBorder="1" applyAlignment="1">
      <alignment horizontal="center" vertical="center" shrinkToFit="1"/>
    </xf>
    <xf numFmtId="0" fontId="45" fillId="0" borderId="1" xfId="0" applyFont="1" applyBorder="1" applyAlignment="1">
      <alignment horizontal="center" vertical="center"/>
    </xf>
    <xf numFmtId="0" fontId="45" fillId="0" borderId="47" xfId="0" applyFont="1" applyBorder="1" applyAlignment="1">
      <alignment horizontal="center" vertical="center"/>
    </xf>
    <xf numFmtId="182" fontId="36" fillId="4" borderId="36" xfId="3" applyNumberFormat="1" applyFont="1" applyFill="1" applyBorder="1" applyAlignment="1">
      <alignment vertical="center"/>
    </xf>
    <xf numFmtId="0" fontId="36" fillId="0" borderId="8" xfId="0" applyFont="1" applyBorder="1" applyAlignment="1">
      <alignment horizontal="center" vertical="center" shrinkToFit="1"/>
    </xf>
    <xf numFmtId="0" fontId="36" fillId="0" borderId="47" xfId="0" applyFont="1" applyBorder="1" applyAlignment="1">
      <alignment horizontal="center" vertical="center" shrinkToFit="1"/>
    </xf>
    <xf numFmtId="181" fontId="36" fillId="0" borderId="41" xfId="3" applyNumberFormat="1" applyFont="1" applyBorder="1" applyAlignment="1">
      <alignment horizontal="center" vertical="center" shrinkToFit="1"/>
    </xf>
    <xf numFmtId="0" fontId="45" fillId="0" borderId="36" xfId="3" applyFont="1" applyBorder="1" applyAlignment="1">
      <alignment horizontal="center" vertical="center" shrinkToFit="1"/>
    </xf>
    <xf numFmtId="0" fontId="45" fillId="0" borderId="79" xfId="3" applyFont="1" applyBorder="1" applyAlignment="1">
      <alignment horizontal="center" vertical="center" shrinkToFit="1"/>
    </xf>
    <xf numFmtId="0" fontId="36" fillId="0" borderId="59" xfId="0" applyFont="1" applyBorder="1" applyAlignment="1">
      <alignment horizontal="left" vertical="center"/>
    </xf>
    <xf numFmtId="181" fontId="36" fillId="4" borderId="60" xfId="3" applyNumberFormat="1" applyFont="1" applyFill="1" applyBorder="1" applyAlignment="1">
      <alignment horizontal="center" vertical="center" shrinkToFit="1"/>
    </xf>
    <xf numFmtId="0" fontId="35" fillId="4" borderId="63" xfId="3" applyFont="1" applyFill="1" applyBorder="1" applyAlignment="1">
      <alignment vertical="center" textRotation="255"/>
    </xf>
    <xf numFmtId="0" fontId="35" fillId="4" borderId="10" xfId="3" applyFont="1" applyFill="1" applyBorder="1" applyAlignment="1">
      <alignment vertical="center" textRotation="255"/>
    </xf>
    <xf numFmtId="0" fontId="32" fillId="0" borderId="38" xfId="3" applyFont="1" applyBorder="1" applyAlignment="1">
      <alignment horizontal="center" vertical="center" shrinkToFit="1"/>
    </xf>
    <xf numFmtId="0" fontId="45" fillId="0" borderId="79" xfId="0" applyFont="1" applyBorder="1" applyAlignment="1">
      <alignment horizontal="center" vertical="center"/>
    </xf>
    <xf numFmtId="181" fontId="36" fillId="0" borderId="1" xfId="3" applyNumberFormat="1" applyFont="1" applyBorder="1" applyAlignment="1">
      <alignment horizontal="center" vertical="center"/>
    </xf>
    <xf numFmtId="181" fontId="36" fillId="0" borderId="41" xfId="3" applyNumberFormat="1" applyFont="1" applyBorder="1" applyAlignment="1">
      <alignment vertical="center"/>
    </xf>
    <xf numFmtId="182" fontId="36" fillId="0" borderId="79" xfId="3" applyNumberFormat="1" applyFont="1" applyBorder="1" applyAlignment="1">
      <alignment horizontal="center" vertical="center" shrinkToFit="1"/>
    </xf>
    <xf numFmtId="181" fontId="40" fillId="0" borderId="1" xfId="3" applyNumberFormat="1" applyFont="1" applyBorder="1" applyAlignment="1">
      <alignment vertical="center"/>
    </xf>
    <xf numFmtId="182" fontId="36" fillId="0" borderId="64" xfId="3" applyNumberFormat="1" applyFont="1" applyBorder="1" applyAlignment="1">
      <alignment vertical="center"/>
    </xf>
    <xf numFmtId="182" fontId="36" fillId="4" borderId="1" xfId="3" applyNumberFormat="1" applyFont="1" applyFill="1" applyBorder="1" applyAlignment="1">
      <alignment horizontal="center" vertical="center"/>
    </xf>
    <xf numFmtId="182" fontId="36" fillId="4" borderId="41" xfId="3" applyNumberFormat="1" applyFont="1" applyFill="1" applyBorder="1" applyAlignment="1">
      <alignment vertical="center"/>
    </xf>
    <xf numFmtId="0" fontId="36" fillId="0" borderId="45" xfId="3" applyFont="1" applyBorder="1" applyAlignment="1">
      <alignment horizontal="center" vertical="center" shrinkToFit="1"/>
    </xf>
    <xf numFmtId="0" fontId="37" fillId="0" borderId="47" xfId="0" applyFont="1" applyBorder="1" applyAlignment="1">
      <alignment horizontal="center" vertical="center"/>
    </xf>
    <xf numFmtId="180" fontId="36" fillId="4" borderId="8" xfId="3" applyNumberFormat="1" applyFont="1" applyFill="1" applyBorder="1" applyAlignment="1">
      <alignment horizontal="center" vertical="center"/>
    </xf>
    <xf numFmtId="0" fontId="36" fillId="0" borderId="9" xfId="0" applyFont="1" applyBorder="1">
      <alignment vertical="center"/>
    </xf>
    <xf numFmtId="0" fontId="36" fillId="0" borderId="10" xfId="0" applyFont="1" applyBorder="1" applyAlignment="1">
      <alignment horizontal="left" vertical="center"/>
    </xf>
    <xf numFmtId="181" fontId="36" fillId="4" borderId="81" xfId="3" applyNumberFormat="1" applyFont="1" applyFill="1" applyBorder="1" applyAlignment="1">
      <alignment horizontal="center" vertical="center" shrinkToFit="1"/>
    </xf>
    <xf numFmtId="182" fontId="36" fillId="0" borderId="81" xfId="3" applyNumberFormat="1" applyFont="1" applyBorder="1" applyAlignment="1">
      <alignment horizontal="center" vertical="center" shrinkToFit="1"/>
    </xf>
    <xf numFmtId="182" fontId="36" fillId="0" borderId="8" xfId="3" applyNumberFormat="1" applyFont="1" applyBorder="1" applyAlignment="1">
      <alignment horizontal="center" vertical="center" shrinkToFit="1"/>
    </xf>
    <xf numFmtId="182" fontId="36" fillId="0" borderId="9" xfId="3" applyNumberFormat="1" applyFont="1" applyBorder="1" applyAlignment="1">
      <alignment vertical="center" shrinkToFit="1"/>
    </xf>
    <xf numFmtId="182" fontId="36" fillId="0" borderId="82" xfId="3" applyNumberFormat="1" applyFont="1" applyBorder="1" applyAlignment="1">
      <alignment vertical="center" shrinkToFit="1"/>
    </xf>
    <xf numFmtId="0" fontId="32" fillId="0" borderId="0" xfId="3" applyFont="1" applyAlignment="1">
      <alignment vertical="center" shrinkToFit="1"/>
    </xf>
    <xf numFmtId="180" fontId="36" fillId="4" borderId="41" xfId="3" applyNumberFormat="1" applyFont="1" applyFill="1" applyBorder="1" applyAlignment="1">
      <alignment vertical="center"/>
    </xf>
    <xf numFmtId="182" fontId="36" fillId="0" borderId="44" xfId="3" applyNumberFormat="1" applyFont="1" applyBorder="1" applyAlignment="1">
      <alignment horizontal="center" vertical="center"/>
    </xf>
    <xf numFmtId="182" fontId="36" fillId="0" borderId="46" xfId="3" applyNumberFormat="1" applyFont="1" applyBorder="1" applyAlignment="1">
      <alignment vertical="center"/>
    </xf>
    <xf numFmtId="181" fontId="36" fillId="0" borderId="44" xfId="3" applyNumberFormat="1" applyFont="1" applyBorder="1" applyAlignment="1">
      <alignment horizontal="center" vertical="center"/>
    </xf>
    <xf numFmtId="0" fontId="36" fillId="0" borderId="41" xfId="0" applyFont="1" applyBorder="1">
      <alignment vertical="center"/>
    </xf>
    <xf numFmtId="0" fontId="51" fillId="4" borderId="42" xfId="3" applyFont="1" applyFill="1" applyBorder="1" applyAlignment="1">
      <alignment vertical="center"/>
    </xf>
    <xf numFmtId="181" fontId="36" fillId="4" borderId="44" xfId="3" applyNumberFormat="1" applyFont="1" applyFill="1" applyBorder="1" applyAlignment="1">
      <alignment horizontal="center" vertical="center"/>
    </xf>
    <xf numFmtId="0" fontId="37" fillId="0" borderId="41" xfId="0" applyFont="1" applyBorder="1">
      <alignment vertical="center"/>
    </xf>
    <xf numFmtId="0" fontId="36" fillId="0" borderId="47" xfId="0" applyFont="1" applyBorder="1">
      <alignment vertical="center"/>
    </xf>
    <xf numFmtId="180" fontId="36" fillId="4" borderId="47" xfId="3" applyNumberFormat="1" applyFont="1" applyFill="1" applyBorder="1" applyAlignment="1">
      <alignment vertical="center"/>
    </xf>
    <xf numFmtId="181" fontId="36" fillId="4" borderId="49" xfId="3" applyNumberFormat="1" applyFont="1" applyFill="1" applyBorder="1" applyAlignment="1">
      <alignment horizontal="center" vertical="center"/>
    </xf>
    <xf numFmtId="182" fontId="36" fillId="0" borderId="49" xfId="3" applyNumberFormat="1" applyFont="1" applyBorder="1" applyAlignment="1">
      <alignment horizontal="center" vertical="center"/>
    </xf>
    <xf numFmtId="182" fontId="36" fillId="0" borderId="50" xfId="3" applyNumberFormat="1" applyFont="1" applyBorder="1" applyAlignment="1">
      <alignment vertical="center"/>
    </xf>
    <xf numFmtId="181" fontId="36" fillId="4" borderId="52" xfId="3" applyNumberFormat="1" applyFont="1" applyFill="1" applyBorder="1" applyAlignment="1">
      <alignment horizontal="center" vertical="center"/>
    </xf>
    <xf numFmtId="182" fontId="36" fillId="0" borderId="52" xfId="3" applyNumberFormat="1" applyFont="1" applyBorder="1" applyAlignment="1">
      <alignment horizontal="center" vertical="center"/>
    </xf>
    <xf numFmtId="182" fontId="36" fillId="4" borderId="44" xfId="3" applyNumberFormat="1" applyFont="1" applyFill="1" applyBorder="1" applyAlignment="1">
      <alignment horizontal="center" vertical="center"/>
    </xf>
    <xf numFmtId="0" fontId="45" fillId="4" borderId="41" xfId="3" applyFont="1" applyFill="1" applyBorder="1" applyAlignment="1">
      <alignment horizontal="center" vertical="center"/>
    </xf>
    <xf numFmtId="0" fontId="36" fillId="4" borderId="45" xfId="3" applyFont="1" applyFill="1" applyBorder="1" applyAlignment="1">
      <alignment vertical="center"/>
    </xf>
    <xf numFmtId="0" fontId="36" fillId="4" borderId="41" xfId="3" applyFont="1" applyFill="1" applyBorder="1" applyAlignment="1">
      <alignment vertical="center"/>
    </xf>
    <xf numFmtId="180" fontId="36" fillId="4" borderId="45" xfId="3" applyNumberFormat="1" applyFont="1" applyFill="1" applyBorder="1" applyAlignment="1">
      <alignment vertical="center"/>
    </xf>
    <xf numFmtId="180" fontId="36" fillId="4" borderId="1" xfId="3" applyNumberFormat="1" applyFont="1" applyFill="1" applyBorder="1" applyAlignment="1">
      <alignment vertical="center"/>
    </xf>
    <xf numFmtId="183" fontId="36" fillId="4" borderId="11" xfId="3" applyNumberFormat="1" applyFont="1" applyFill="1" applyBorder="1" applyAlignment="1">
      <alignment vertical="center"/>
    </xf>
    <xf numFmtId="181" fontId="36" fillId="0" borderId="49" xfId="3" applyNumberFormat="1" applyFont="1" applyBorder="1" applyAlignment="1">
      <alignment vertical="center"/>
    </xf>
    <xf numFmtId="182" fontId="36" fillId="0" borderId="49" xfId="3" applyNumberFormat="1" applyFont="1" applyBorder="1" applyAlignment="1">
      <alignment vertical="center"/>
    </xf>
    <xf numFmtId="0" fontId="36" fillId="0" borderId="64" xfId="3" applyFont="1" applyBorder="1" applyAlignment="1">
      <alignment vertical="center" shrinkToFit="1"/>
    </xf>
    <xf numFmtId="180" fontId="36" fillId="4" borderId="64" xfId="3" applyNumberFormat="1" applyFont="1" applyFill="1" applyBorder="1" applyAlignment="1">
      <alignment vertical="center"/>
    </xf>
    <xf numFmtId="181" fontId="36" fillId="0" borderId="67" xfId="3" applyNumberFormat="1" applyFont="1" applyBorder="1" applyAlignment="1">
      <alignment horizontal="center" vertical="center"/>
    </xf>
    <xf numFmtId="182" fontId="36" fillId="0" borderId="68" xfId="3" applyNumberFormat="1" applyFont="1" applyBorder="1" applyAlignment="1">
      <alignment vertical="center"/>
    </xf>
    <xf numFmtId="0" fontId="36" fillId="0" borderId="41" xfId="3" applyFont="1" applyBorder="1" applyAlignment="1">
      <alignment vertical="center"/>
    </xf>
    <xf numFmtId="0" fontId="36" fillId="0" borderId="45" xfId="0" applyFont="1" applyBorder="1">
      <alignment vertical="center"/>
    </xf>
    <xf numFmtId="0" fontId="36" fillId="0" borderId="72" xfId="0" applyFont="1" applyBorder="1" applyAlignment="1">
      <alignment horizontal="left" vertical="center"/>
    </xf>
    <xf numFmtId="181" fontId="36" fillId="0" borderId="71" xfId="3" applyNumberFormat="1" applyFont="1" applyBorder="1" applyAlignment="1">
      <alignment horizontal="center" vertical="center" shrinkToFit="1"/>
    </xf>
    <xf numFmtId="0" fontId="36" fillId="0" borderId="0" xfId="0" applyFont="1" applyAlignment="1">
      <alignment horizontal="center" vertical="center" shrinkToFit="1"/>
    </xf>
    <xf numFmtId="0" fontId="45" fillId="0" borderId="0" xfId="0" applyFont="1" applyAlignment="1">
      <alignment horizontal="center" vertical="center" shrinkToFit="1"/>
    </xf>
    <xf numFmtId="182" fontId="36" fillId="0" borderId="0" xfId="3" applyNumberFormat="1" applyFont="1" applyAlignment="1">
      <alignment vertical="center" shrinkToFit="1"/>
    </xf>
    <xf numFmtId="182" fontId="36" fillId="0" borderId="23" xfId="3" applyNumberFormat="1" applyFont="1" applyBorder="1" applyAlignment="1">
      <alignment vertical="center" shrinkToFit="1"/>
    </xf>
    <xf numFmtId="0" fontId="44" fillId="0" borderId="45" xfId="0" applyFont="1" applyBorder="1" applyAlignment="1">
      <alignment horizontal="center"/>
    </xf>
    <xf numFmtId="0" fontId="42" fillId="0" borderId="83" xfId="0" applyFont="1" applyBorder="1" applyAlignment="1">
      <alignment horizontal="center" vertical="center"/>
    </xf>
    <xf numFmtId="0" fontId="36" fillId="4" borderId="83" xfId="3" applyFont="1" applyFill="1" applyBorder="1" applyAlignment="1">
      <alignment horizontal="center" vertical="center" shrinkToFit="1"/>
    </xf>
    <xf numFmtId="182" fontId="45" fillId="4" borderId="45" xfId="3" applyNumberFormat="1" applyFont="1" applyFill="1" applyBorder="1" applyAlignment="1">
      <alignment horizontal="center" vertical="center" shrinkToFit="1"/>
    </xf>
    <xf numFmtId="180" fontId="42" fillId="5" borderId="45" xfId="0" applyNumberFormat="1" applyFont="1" applyFill="1" applyBorder="1" applyAlignment="1">
      <alignment horizontal="center" vertical="center"/>
    </xf>
    <xf numFmtId="0" fontId="46" fillId="5" borderId="42" xfId="0" applyFont="1" applyFill="1" applyBorder="1">
      <alignment vertical="center"/>
    </xf>
    <xf numFmtId="0" fontId="42" fillId="5" borderId="42" xfId="0" applyFont="1" applyFill="1" applyBorder="1">
      <alignment vertical="center"/>
    </xf>
    <xf numFmtId="0" fontId="42" fillId="5" borderId="43" xfId="0" applyFont="1" applyFill="1" applyBorder="1">
      <alignment vertical="center"/>
    </xf>
    <xf numFmtId="181" fontId="36" fillId="5" borderId="44" xfId="3" applyNumberFormat="1" applyFont="1" applyFill="1" applyBorder="1" applyAlignment="1">
      <alignment horizontal="center" vertical="center" shrinkToFit="1"/>
    </xf>
    <xf numFmtId="182" fontId="36" fillId="5" borderId="44" xfId="3" applyNumberFormat="1" applyFont="1" applyFill="1" applyBorder="1" applyAlignment="1">
      <alignment horizontal="center" vertical="center" shrinkToFit="1"/>
    </xf>
    <xf numFmtId="181" fontId="42" fillId="5" borderId="44" xfId="3" applyNumberFormat="1" applyFont="1" applyFill="1" applyBorder="1" applyAlignment="1">
      <alignment horizontal="center" vertical="center" shrinkToFit="1"/>
    </xf>
    <xf numFmtId="182" fontId="42" fillId="5" borderId="44" xfId="3" applyNumberFormat="1" applyFont="1" applyFill="1" applyBorder="1" applyAlignment="1">
      <alignment horizontal="center" vertical="center" shrinkToFit="1"/>
    </xf>
    <xf numFmtId="180" fontId="36" fillId="5" borderId="45" xfId="3" applyNumberFormat="1" applyFont="1" applyFill="1" applyBorder="1" applyAlignment="1">
      <alignment horizontal="center" vertical="center"/>
    </xf>
    <xf numFmtId="0" fontId="47" fillId="5" borderId="42" xfId="0" applyFont="1" applyFill="1" applyBorder="1">
      <alignment vertical="center"/>
    </xf>
    <xf numFmtId="0" fontId="47" fillId="5" borderId="43" xfId="0" applyFont="1" applyFill="1" applyBorder="1">
      <alignment vertical="center"/>
    </xf>
    <xf numFmtId="182" fontId="36" fillId="5" borderId="45" xfId="3" applyNumberFormat="1" applyFont="1" applyFill="1" applyBorder="1" applyAlignment="1">
      <alignment horizontal="center" vertical="center" shrinkToFit="1"/>
    </xf>
    <xf numFmtId="0" fontId="61" fillId="0" borderId="0" xfId="3" applyFont="1" applyAlignment="1">
      <alignment vertical="center"/>
    </xf>
    <xf numFmtId="0" fontId="36" fillId="5" borderId="75" xfId="0" applyFont="1" applyFill="1" applyBorder="1">
      <alignment vertical="center"/>
    </xf>
    <xf numFmtId="0" fontId="36" fillId="5" borderId="43" xfId="0" applyFont="1" applyFill="1" applyBorder="1">
      <alignment vertical="center"/>
    </xf>
    <xf numFmtId="182" fontId="36" fillId="5" borderId="45" xfId="3" applyNumberFormat="1" applyFont="1" applyFill="1" applyBorder="1" applyAlignment="1">
      <alignment horizontal="left" vertical="center" shrinkToFit="1"/>
    </xf>
    <xf numFmtId="180" fontId="36" fillId="5" borderId="1" xfId="3" applyNumberFormat="1" applyFont="1" applyFill="1" applyBorder="1" applyAlignment="1">
      <alignment horizontal="center" vertical="center"/>
    </xf>
    <xf numFmtId="0" fontId="36" fillId="5" borderId="0" xfId="0" applyFont="1" applyFill="1">
      <alignment vertical="center"/>
    </xf>
    <xf numFmtId="0" fontId="47" fillId="5" borderId="0" xfId="0" applyFont="1" applyFill="1">
      <alignment vertical="center"/>
    </xf>
    <xf numFmtId="0" fontId="47" fillId="5" borderId="11" xfId="0" applyFont="1" applyFill="1" applyBorder="1">
      <alignment vertical="center"/>
    </xf>
    <xf numFmtId="182" fontId="36" fillId="5" borderId="49" xfId="3" applyNumberFormat="1" applyFont="1" applyFill="1" applyBorder="1" applyAlignment="1">
      <alignment horizontal="center" vertical="center" shrinkToFit="1"/>
    </xf>
    <xf numFmtId="182" fontId="36" fillId="5" borderId="1" xfId="3" applyNumberFormat="1" applyFont="1" applyFill="1" applyBorder="1" applyAlignment="1">
      <alignment horizontal="center" vertical="center" shrinkToFit="1"/>
    </xf>
    <xf numFmtId="0" fontId="46" fillId="5" borderId="43" xfId="0" applyFont="1" applyFill="1" applyBorder="1">
      <alignment vertical="center"/>
    </xf>
    <xf numFmtId="182" fontId="36" fillId="5" borderId="42" xfId="3" applyNumberFormat="1" applyFont="1" applyFill="1" applyBorder="1" applyAlignment="1">
      <alignment vertical="center" shrinkToFit="1"/>
    </xf>
    <xf numFmtId="182" fontId="36" fillId="5" borderId="46" xfId="3" applyNumberFormat="1" applyFont="1" applyFill="1" applyBorder="1" applyAlignment="1">
      <alignment vertical="center" shrinkToFit="1"/>
    </xf>
    <xf numFmtId="180" fontId="36" fillId="5" borderId="41" xfId="3" applyNumberFormat="1" applyFont="1" applyFill="1" applyBorder="1" applyAlignment="1">
      <alignment horizontal="center" vertical="center"/>
    </xf>
    <xf numFmtId="0" fontId="36" fillId="5" borderId="42" xfId="3" applyFont="1" applyFill="1" applyBorder="1" applyAlignment="1">
      <alignment vertical="center"/>
    </xf>
    <xf numFmtId="0" fontId="36" fillId="5" borderId="42" xfId="3" applyFont="1" applyFill="1" applyBorder="1" applyAlignment="1">
      <alignment vertical="center" shrinkToFit="1"/>
    </xf>
    <xf numFmtId="0" fontId="36" fillId="5" borderId="43" xfId="3" applyFont="1" applyFill="1" applyBorder="1" applyAlignment="1">
      <alignment vertical="center" shrinkToFit="1"/>
    </xf>
    <xf numFmtId="0" fontId="36" fillId="5" borderId="75" xfId="3" applyFont="1" applyFill="1" applyBorder="1" applyAlignment="1">
      <alignment vertical="center"/>
    </xf>
    <xf numFmtId="0" fontId="36" fillId="5" borderId="43" xfId="3" applyFont="1" applyFill="1" applyBorder="1" applyAlignment="1">
      <alignment vertical="center"/>
    </xf>
    <xf numFmtId="0" fontId="47" fillId="5" borderId="75" xfId="0" applyFont="1" applyFill="1" applyBorder="1">
      <alignment vertical="center"/>
    </xf>
    <xf numFmtId="0" fontId="36" fillId="0" borderId="53" xfId="0" applyFont="1" applyBorder="1" applyAlignment="1">
      <alignment horizontal="center"/>
    </xf>
    <xf numFmtId="180" fontId="36" fillId="4" borderId="53" xfId="3" applyNumberFormat="1" applyFont="1" applyFill="1" applyBorder="1" applyAlignment="1">
      <alignment horizontal="center" vertical="center"/>
    </xf>
    <xf numFmtId="0" fontId="36" fillId="4" borderId="69" xfId="3" applyFont="1" applyFill="1" applyBorder="1" applyAlignment="1">
      <alignment vertical="center" shrinkToFit="1"/>
    </xf>
    <xf numFmtId="182" fontId="36" fillId="4" borderId="70" xfId="3" applyNumberFormat="1" applyFont="1" applyFill="1" applyBorder="1" applyAlignment="1">
      <alignment horizontal="center" vertical="center" shrinkToFit="1"/>
    </xf>
    <xf numFmtId="182" fontId="36" fillId="4" borderId="53" xfId="3" applyNumberFormat="1" applyFont="1" applyFill="1" applyBorder="1" applyAlignment="1">
      <alignment horizontal="center" vertical="center" shrinkToFit="1"/>
    </xf>
    <xf numFmtId="0" fontId="45" fillId="0" borderId="45" xfId="0" applyFont="1" applyBorder="1" applyAlignment="1">
      <alignment horizontal="center" vertical="center" shrinkToFit="1"/>
    </xf>
    <xf numFmtId="0" fontId="42" fillId="0" borderId="53" xfId="0" applyFont="1" applyBorder="1" applyAlignment="1">
      <alignment horizontal="center"/>
    </xf>
    <xf numFmtId="180" fontId="46" fillId="4" borderId="53" xfId="3" applyNumberFormat="1" applyFont="1" applyFill="1" applyBorder="1" applyAlignment="1">
      <alignment horizontal="center" vertical="center"/>
    </xf>
    <xf numFmtId="0" fontId="46" fillId="4" borderId="54" xfId="0" applyFont="1" applyFill="1" applyBorder="1">
      <alignment vertical="center"/>
    </xf>
    <xf numFmtId="0" fontId="42" fillId="4" borderId="54" xfId="0" applyFont="1" applyFill="1" applyBorder="1">
      <alignment vertical="center"/>
    </xf>
    <xf numFmtId="0" fontId="42" fillId="4" borderId="69" xfId="0" applyFont="1" applyFill="1" applyBorder="1">
      <alignment vertical="center"/>
    </xf>
    <xf numFmtId="181" fontId="42" fillId="0" borderId="70" xfId="3" applyNumberFormat="1" applyFont="1" applyBorder="1" applyAlignment="1">
      <alignment horizontal="center" vertical="center" shrinkToFit="1"/>
    </xf>
    <xf numFmtId="182" fontId="42" fillId="0" borderId="70" xfId="3" applyNumberFormat="1" applyFont="1" applyBorder="1" applyAlignment="1">
      <alignment horizontal="center" vertical="center" shrinkToFit="1"/>
    </xf>
    <xf numFmtId="182" fontId="42" fillId="0" borderId="53" xfId="3" applyNumberFormat="1" applyFont="1" applyBorder="1" applyAlignment="1">
      <alignment horizontal="center" vertical="center" shrinkToFit="1"/>
    </xf>
    <xf numFmtId="0" fontId="42" fillId="0" borderId="45" xfId="0" applyFont="1" applyBorder="1" applyAlignment="1">
      <alignment horizontal="center"/>
    </xf>
    <xf numFmtId="0" fontId="46" fillId="5" borderId="75" xfId="0" applyFont="1" applyFill="1" applyBorder="1">
      <alignment vertical="center"/>
    </xf>
    <xf numFmtId="0" fontId="42" fillId="5" borderId="75" xfId="0" applyFont="1" applyFill="1" applyBorder="1">
      <alignment vertical="center"/>
    </xf>
    <xf numFmtId="180" fontId="46" fillId="4" borderId="35" xfId="3" applyNumberFormat="1" applyFont="1" applyFill="1" applyBorder="1" applyAlignment="1">
      <alignment horizontal="center" vertical="center"/>
    </xf>
    <xf numFmtId="0" fontId="46" fillId="0" borderId="54" xfId="0" applyFont="1" applyBorder="1">
      <alignment vertical="center"/>
    </xf>
    <xf numFmtId="0" fontId="46" fillId="0" borderId="69" xfId="0" applyFont="1" applyBorder="1">
      <alignment vertical="center"/>
    </xf>
    <xf numFmtId="0" fontId="36" fillId="0" borderId="54" xfId="0" applyFont="1" applyBorder="1">
      <alignment vertical="center"/>
    </xf>
    <xf numFmtId="0" fontId="36" fillId="0" borderId="69" xfId="0" applyFont="1" applyBorder="1">
      <alignment vertical="center"/>
    </xf>
    <xf numFmtId="181" fontId="36" fillId="0" borderId="70" xfId="3" applyNumberFormat="1" applyFont="1" applyBorder="1" applyAlignment="1">
      <alignment horizontal="center" vertical="center" shrinkToFit="1"/>
    </xf>
    <xf numFmtId="182" fontId="36" fillId="0" borderId="70" xfId="3" applyNumberFormat="1" applyFont="1" applyBorder="1" applyAlignment="1">
      <alignment horizontal="center" vertical="center" shrinkToFit="1"/>
    </xf>
    <xf numFmtId="182" fontId="36" fillId="0" borderId="53" xfId="3" applyNumberFormat="1" applyFont="1" applyBorder="1" applyAlignment="1">
      <alignment horizontal="left" vertical="center" shrinkToFit="1"/>
    </xf>
    <xf numFmtId="180" fontId="36" fillId="4" borderId="75" xfId="3" applyNumberFormat="1" applyFont="1" applyFill="1" applyBorder="1" applyAlignment="1">
      <alignment vertical="center"/>
    </xf>
    <xf numFmtId="180" fontId="46" fillId="4" borderId="75" xfId="3" applyNumberFormat="1" applyFont="1" applyFill="1" applyBorder="1" applyAlignment="1">
      <alignment vertical="center"/>
    </xf>
    <xf numFmtId="182" fontId="36" fillId="0" borderId="53" xfId="3" applyNumberFormat="1" applyFont="1" applyBorder="1" applyAlignment="1">
      <alignment horizontal="center" vertical="center" shrinkToFit="1"/>
    </xf>
    <xf numFmtId="0" fontId="36" fillId="0" borderId="45" xfId="3" applyFont="1" applyBorder="1" applyAlignment="1">
      <alignment horizontal="center" vertical="center"/>
    </xf>
    <xf numFmtId="182" fontId="36" fillId="0" borderId="55" xfId="3" applyNumberFormat="1" applyFont="1" applyBorder="1" applyAlignment="1">
      <alignment horizontal="center" vertical="center" shrinkToFit="1"/>
    </xf>
    <xf numFmtId="182" fontId="36" fillId="0" borderId="35" xfId="3" applyNumberFormat="1" applyFont="1" applyBorder="1" applyAlignment="1">
      <alignment horizontal="center" vertical="center" shrinkToFit="1"/>
    </xf>
    <xf numFmtId="0" fontId="36" fillId="0" borderId="54" xfId="3" applyFont="1" applyBorder="1" applyAlignment="1">
      <alignment vertical="center"/>
    </xf>
    <xf numFmtId="0" fontId="36" fillId="0" borderId="56" xfId="3" applyFont="1" applyBorder="1" applyAlignment="1">
      <alignment vertical="center"/>
    </xf>
    <xf numFmtId="0" fontId="45" fillId="0" borderId="36" xfId="0" applyFont="1" applyBorder="1" applyAlignment="1">
      <alignment horizontal="center" vertical="center" shrinkToFit="1"/>
    </xf>
    <xf numFmtId="0" fontId="42" fillId="0" borderId="37" xfId="0" applyFont="1" applyBorder="1">
      <alignment vertical="center"/>
    </xf>
    <xf numFmtId="0" fontId="42" fillId="0" borderId="38" xfId="0" applyFont="1" applyBorder="1">
      <alignment vertical="center"/>
    </xf>
    <xf numFmtId="0" fontId="32" fillId="0" borderId="22" xfId="3" applyFont="1" applyBorder="1" applyAlignment="1">
      <alignment vertical="center"/>
    </xf>
    <xf numFmtId="0" fontId="32" fillId="0" borderId="0" xfId="3" applyFont="1" applyBorder="1" applyAlignment="1">
      <alignment vertical="center"/>
    </xf>
    <xf numFmtId="0" fontId="36" fillId="5" borderId="0" xfId="0" applyFont="1" applyFill="1" applyBorder="1">
      <alignment vertical="center"/>
    </xf>
    <xf numFmtId="0" fontId="47" fillId="5" borderId="0" xfId="0" applyFont="1" applyFill="1" applyBorder="1">
      <alignment vertical="center"/>
    </xf>
    <xf numFmtId="0" fontId="36" fillId="4" borderId="35" xfId="3" applyFont="1" applyFill="1" applyBorder="1" applyAlignment="1">
      <alignment horizontal="center" vertical="center" shrinkToFit="1"/>
    </xf>
    <xf numFmtId="0" fontId="46" fillId="4" borderId="54" xfId="3" applyFont="1" applyFill="1" applyBorder="1" applyAlignment="1">
      <alignment vertical="center" shrinkToFit="1"/>
    </xf>
    <xf numFmtId="0" fontId="46" fillId="4" borderId="33" xfId="3" applyFont="1" applyFill="1" applyBorder="1" applyAlignment="1">
      <alignment vertical="center" shrinkToFit="1"/>
    </xf>
    <xf numFmtId="182" fontId="40" fillId="0" borderId="55" xfId="3" applyNumberFormat="1" applyFont="1" applyBorder="1" applyAlignment="1">
      <alignment horizontal="center" vertical="center" shrinkToFit="1"/>
    </xf>
    <xf numFmtId="182" fontId="40" fillId="0" borderId="35" xfId="3" applyNumberFormat="1" applyFont="1" applyBorder="1" applyAlignment="1">
      <alignment horizontal="center" vertical="center" shrinkToFit="1"/>
    </xf>
    <xf numFmtId="0" fontId="33" fillId="0" borderId="0" xfId="0" applyFont="1" applyAlignment="1"/>
    <xf numFmtId="0" fontId="0" fillId="0" borderId="0" xfId="0" applyAlignment="1"/>
    <xf numFmtId="0" fontId="0" fillId="0" borderId="8" xfId="0" applyBorder="1" applyAlignment="1"/>
    <xf numFmtId="0" fontId="0" fillId="0" borderId="10" xfId="0" applyBorder="1" applyAlignment="1"/>
    <xf numFmtId="184" fontId="0" fillId="0" borderId="12" xfId="0" applyNumberFormat="1" applyBorder="1" applyAlignment="1">
      <alignment horizontal="right"/>
    </xf>
    <xf numFmtId="185" fontId="0" fillId="0" borderId="14" xfId="0" applyNumberFormat="1" applyBorder="1" applyAlignment="1">
      <alignment horizontal="left"/>
    </xf>
    <xf numFmtId="0" fontId="0" fillId="0" borderId="11" xfId="0" applyBorder="1" applyAlignment="1"/>
    <xf numFmtId="186" fontId="0" fillId="0" borderId="0" xfId="0" applyNumberFormat="1" applyAlignment="1"/>
    <xf numFmtId="0" fontId="0" fillId="0" borderId="7" xfId="0" applyBorder="1" applyAlignment="1"/>
    <xf numFmtId="187" fontId="0" fillId="0" borderId="12" xfId="0" applyNumberFormat="1" applyBorder="1" applyAlignment="1"/>
    <xf numFmtId="188" fontId="0" fillId="0" borderId="14" xfId="0" applyNumberFormat="1" applyBorder="1" applyAlignment="1"/>
    <xf numFmtId="184" fontId="0" fillId="0" borderId="12" xfId="0" applyNumberFormat="1" applyBorder="1" applyAlignment="1"/>
    <xf numFmtId="189" fontId="0" fillId="0" borderId="14" xfId="0" applyNumberFormat="1" applyBorder="1" applyAlignment="1"/>
    <xf numFmtId="2" fontId="0" fillId="0" borderId="0" xfId="0" applyNumberFormat="1" applyAlignment="1"/>
    <xf numFmtId="190" fontId="0" fillId="0" borderId="0" xfId="0" applyNumberFormat="1" applyAlignment="1"/>
    <xf numFmtId="191" fontId="0" fillId="0" borderId="0" xfId="0" applyNumberFormat="1" applyAlignment="1"/>
    <xf numFmtId="192" fontId="0" fillId="0" borderId="0" xfId="0" applyNumberFormat="1" applyAlignment="1"/>
    <xf numFmtId="193" fontId="0" fillId="0" borderId="0" xfId="0" applyNumberFormat="1" applyAlignment="1"/>
    <xf numFmtId="194" fontId="0" fillId="0" borderId="0" xfId="0" applyNumberFormat="1" applyAlignment="1"/>
    <xf numFmtId="0" fontId="0" fillId="0" borderId="14" xfId="0" applyBorder="1" applyAlignment="1"/>
    <xf numFmtId="195" fontId="0" fillId="0" borderId="0" xfId="0" applyNumberFormat="1" applyAlignment="1"/>
    <xf numFmtId="196" fontId="0" fillId="0" borderId="12" xfId="0" applyNumberFormat="1" applyBorder="1" applyAlignment="1"/>
    <xf numFmtId="197" fontId="0" fillId="0" borderId="14" xfId="0" applyNumberFormat="1" applyBorder="1" applyAlignment="1"/>
    <xf numFmtId="0" fontId="0" fillId="0" borderId="12" xfId="0" applyBorder="1" applyAlignment="1">
      <alignment horizontal="right"/>
    </xf>
    <xf numFmtId="9" fontId="0" fillId="0" borderId="0" xfId="0" applyNumberFormat="1" applyAlignment="1"/>
    <xf numFmtId="0" fontId="24" fillId="0" borderId="8" xfId="0" applyFont="1" applyBorder="1" applyAlignment="1"/>
    <xf numFmtId="0" fontId="24" fillId="0" borderId="10" xfId="0" applyFont="1" applyBorder="1" applyAlignment="1"/>
    <xf numFmtId="0" fontId="24" fillId="0" borderId="12" xfId="0" applyFont="1" applyBorder="1" applyAlignment="1">
      <alignment horizontal="right"/>
    </xf>
    <xf numFmtId="0" fontId="24" fillId="0" borderId="14" xfId="0" applyFont="1" applyBorder="1" applyAlignment="1"/>
    <xf numFmtId="0" fontId="0" fillId="0" borderId="12" xfId="0" applyBorder="1" applyAlignment="1"/>
    <xf numFmtId="195" fontId="0" fillId="0" borderId="11" xfId="0" applyNumberFormat="1" applyBorder="1" applyAlignment="1"/>
    <xf numFmtId="198" fontId="0" fillId="0" borderId="12" xfId="0" applyNumberFormat="1" applyBorder="1" applyAlignment="1"/>
    <xf numFmtId="0" fontId="0" fillId="0" borderId="0" xfId="0" applyAlignment="1">
      <alignment horizontal="right"/>
    </xf>
    <xf numFmtId="9" fontId="0" fillId="0" borderId="0" xfId="0" applyNumberFormat="1" applyAlignment="1">
      <alignment horizontal="left"/>
    </xf>
    <xf numFmtId="0" fontId="0" fillId="0" borderId="13" xfId="0" applyBorder="1" applyAlignment="1"/>
    <xf numFmtId="0" fontId="0" fillId="0" borderId="14" xfId="0" quotePrefix="1" applyBorder="1" applyAlignment="1"/>
    <xf numFmtId="199" fontId="0" fillId="0" borderId="0" xfId="0" applyNumberFormat="1">
      <alignment vertical="center"/>
    </xf>
    <xf numFmtId="198" fontId="0" fillId="0" borderId="0" xfId="0" applyNumberFormat="1" applyAlignment="1"/>
    <xf numFmtId="200" fontId="0" fillId="0" borderId="0" xfId="0" applyNumberFormat="1" applyAlignment="1"/>
    <xf numFmtId="201" fontId="0" fillId="0" borderId="0" xfId="0" applyNumberFormat="1" applyAlignment="1"/>
    <xf numFmtId="202" fontId="0" fillId="0" borderId="14" xfId="0" applyNumberFormat="1" applyBorder="1" applyAlignment="1"/>
    <xf numFmtId="0" fontId="0" fillId="0" borderId="6" xfId="0" applyBorder="1">
      <alignment vertical="center"/>
    </xf>
    <xf numFmtId="0" fontId="0" fillId="0" borderId="4" xfId="0" applyBorder="1">
      <alignment vertical="center"/>
    </xf>
    <xf numFmtId="0" fontId="0" fillId="0" borderId="1" xfId="0" applyBorder="1" applyAlignment="1">
      <alignment horizontal="right" vertical="center"/>
    </xf>
    <xf numFmtId="187" fontId="0" fillId="0" borderId="11" xfId="0" applyNumberFormat="1" applyBorder="1" applyAlignment="1"/>
    <xf numFmtId="2" fontId="0" fillId="0" borderId="0" xfId="0" applyNumberFormat="1">
      <alignment vertical="center"/>
    </xf>
    <xf numFmtId="0" fontId="0" fillId="0" borderId="12" xfId="0" applyBorder="1" applyAlignment="1">
      <alignment horizontal="right" vertical="center"/>
    </xf>
    <xf numFmtId="200" fontId="64" fillId="0" borderId="14" xfId="2" applyNumberFormat="1" applyFont="1" applyBorder="1">
      <alignment vertical="center"/>
    </xf>
    <xf numFmtId="9" fontId="0" fillId="0" borderId="0" xfId="0" applyNumberFormat="1">
      <alignment vertical="center"/>
    </xf>
    <xf numFmtId="0" fontId="0" fillId="0" borderId="10" xfId="0" applyBorder="1">
      <alignment vertical="center"/>
    </xf>
    <xf numFmtId="0" fontId="0" fillId="0" borderId="14" xfId="0" applyBorder="1">
      <alignment vertical="center"/>
    </xf>
    <xf numFmtId="0" fontId="0" fillId="0" borderId="7" xfId="0" applyBorder="1">
      <alignment vertical="center"/>
    </xf>
    <xf numFmtId="0" fontId="0" fillId="0" borderId="6" xfId="0" applyBorder="1" applyAlignment="1"/>
    <xf numFmtId="9" fontId="0" fillId="0" borderId="10" xfId="0" applyNumberFormat="1" applyBorder="1" applyAlignment="1"/>
    <xf numFmtId="191" fontId="0" fillId="0" borderId="12" xfId="0" applyNumberFormat="1" applyBorder="1" applyAlignment="1"/>
    <xf numFmtId="191" fontId="0" fillId="0" borderId="11" xfId="0" applyNumberFormat="1" applyBorder="1" applyAlignment="1"/>
    <xf numFmtId="199" fontId="0" fillId="0" borderId="0" xfId="0" applyNumberFormat="1" applyAlignment="1"/>
    <xf numFmtId="203" fontId="0" fillId="0" borderId="0" xfId="0" applyNumberFormat="1" applyAlignment="1"/>
    <xf numFmtId="191" fontId="0" fillId="0" borderId="6" xfId="0" applyNumberFormat="1" applyBorder="1" applyAlignment="1"/>
    <xf numFmtId="204" fontId="0" fillId="0" borderId="12" xfId="0" applyNumberFormat="1" applyBorder="1" applyAlignment="1"/>
    <xf numFmtId="0" fontId="65" fillId="0" borderId="12" xfId="0" applyFont="1" applyBorder="1" applyAlignment="1">
      <alignment horizontal="right"/>
    </xf>
    <xf numFmtId="0" fontId="0" fillId="0" borderId="8" xfId="0" applyBorder="1">
      <alignment vertical="center"/>
    </xf>
    <xf numFmtId="0" fontId="0" fillId="0" borderId="0" xfId="0" applyAlignment="1">
      <alignment horizontal="right" vertical="center"/>
    </xf>
    <xf numFmtId="10" fontId="0" fillId="0" borderId="0" xfId="0" applyNumberFormat="1">
      <alignment vertical="center"/>
    </xf>
    <xf numFmtId="0" fontId="67" fillId="0" borderId="84" xfId="4" applyFont="1" applyBorder="1" applyAlignment="1">
      <alignment horizontal="center" vertical="center"/>
    </xf>
    <xf numFmtId="0" fontId="68" fillId="0" borderId="88" xfId="0" applyFont="1" applyBorder="1" applyAlignment="1">
      <alignment horizontal="center" vertical="center"/>
    </xf>
    <xf numFmtId="0" fontId="68" fillId="0" borderId="88" xfId="0" applyFont="1" applyBorder="1">
      <alignment vertical="center"/>
    </xf>
    <xf numFmtId="0" fontId="68" fillId="0" borderId="89" xfId="0" applyFont="1" applyBorder="1">
      <alignment vertical="center"/>
    </xf>
    <xf numFmtId="0" fontId="68" fillId="0" borderId="90" xfId="0" applyFont="1" applyBorder="1">
      <alignment vertical="center"/>
    </xf>
    <xf numFmtId="0" fontId="69" fillId="0" borderId="8" xfId="4" applyFont="1" applyBorder="1">
      <alignment vertical="center"/>
    </xf>
    <xf numFmtId="0" fontId="69" fillId="0" borderId="9" xfId="4" applyFont="1" applyBorder="1">
      <alignment vertical="center"/>
    </xf>
    <xf numFmtId="0" fontId="69" fillId="0" borderId="10" xfId="4" applyFont="1" applyBorder="1">
      <alignment vertical="center"/>
    </xf>
    <xf numFmtId="0" fontId="68" fillId="0" borderId="15" xfId="0" applyFont="1" applyBorder="1" applyAlignment="1">
      <alignment horizontal="center" vertical="center"/>
    </xf>
    <xf numFmtId="0" fontId="68" fillId="0" borderId="15" xfId="0" applyFont="1" applyBorder="1">
      <alignment vertical="center"/>
    </xf>
    <xf numFmtId="0" fontId="68" fillId="0" borderId="0" xfId="0" applyFont="1">
      <alignment vertical="center"/>
    </xf>
    <xf numFmtId="0" fontId="68" fillId="0" borderId="1" xfId="0" applyFont="1" applyBorder="1">
      <alignment vertical="center"/>
    </xf>
    <xf numFmtId="0" fontId="69" fillId="0" borderId="1" xfId="4" applyFont="1" applyBorder="1">
      <alignment vertical="center"/>
    </xf>
    <xf numFmtId="0" fontId="69" fillId="0" borderId="0" xfId="4" applyFont="1">
      <alignment vertical="center"/>
    </xf>
    <xf numFmtId="0" fontId="69" fillId="0" borderId="11" xfId="4" applyFont="1" applyBorder="1">
      <alignment vertical="center"/>
    </xf>
    <xf numFmtId="177" fontId="68" fillId="0" borderId="0" xfId="0" applyNumberFormat="1" applyFont="1">
      <alignment vertical="center"/>
    </xf>
    <xf numFmtId="0" fontId="70" fillId="0" borderId="0" xfId="0" applyFont="1">
      <alignment vertical="center"/>
    </xf>
    <xf numFmtId="0" fontId="68" fillId="0" borderId="11" xfId="0" applyFont="1" applyBorder="1">
      <alignment vertical="center"/>
    </xf>
    <xf numFmtId="0" fontId="69" fillId="0" borderId="7" xfId="4" applyFont="1" applyBorder="1" applyAlignment="1">
      <alignment horizontal="center" vertical="center"/>
    </xf>
    <xf numFmtId="0" fontId="69" fillId="0" borderId="7" xfId="4" applyFont="1" applyBorder="1">
      <alignment vertical="center"/>
    </xf>
    <xf numFmtId="0" fontId="69" fillId="0" borderId="13" xfId="4" applyFont="1" applyBorder="1">
      <alignment vertical="center"/>
    </xf>
    <xf numFmtId="0" fontId="69" fillId="0" borderId="12" xfId="4" applyFont="1" applyBorder="1">
      <alignment vertical="center"/>
    </xf>
    <xf numFmtId="0" fontId="69" fillId="0" borderId="14" xfId="4" applyFont="1" applyBorder="1">
      <alignment vertical="center"/>
    </xf>
    <xf numFmtId="0" fontId="69" fillId="0" borderId="15" xfId="4" applyFont="1" applyBorder="1" applyAlignment="1">
      <alignment horizontal="center" vertical="center"/>
    </xf>
    <xf numFmtId="0" fontId="69" fillId="0" borderId="15" xfId="4" applyFont="1" applyBorder="1">
      <alignment vertical="center"/>
    </xf>
    <xf numFmtId="0" fontId="72" fillId="0" borderId="1" xfId="4" applyFont="1" applyBorder="1">
      <alignment vertical="center"/>
    </xf>
    <xf numFmtId="0" fontId="69" fillId="0" borderId="0" xfId="4" applyFont="1" applyAlignment="1">
      <alignment horizontal="right" vertical="center"/>
    </xf>
    <xf numFmtId="187" fontId="68" fillId="3" borderId="0" xfId="0" applyNumberFormat="1" applyFont="1" applyFill="1">
      <alignment vertical="center"/>
    </xf>
    <xf numFmtId="0" fontId="68" fillId="0" borderId="0" xfId="0" applyFont="1" applyAlignment="1">
      <alignment horizontal="right" vertical="center"/>
    </xf>
    <xf numFmtId="0" fontId="69" fillId="0" borderId="0" xfId="4" applyFont="1" applyAlignment="1">
      <alignment horizontal="center" vertical="center"/>
    </xf>
    <xf numFmtId="198" fontId="68" fillId="0" borderId="0" xfId="0" applyNumberFormat="1" applyFont="1" applyAlignment="1">
      <alignment horizontal="center" vertical="center"/>
    </xf>
    <xf numFmtId="0" fontId="74" fillId="0" borderId="1" xfId="4" applyFont="1" applyBorder="1">
      <alignment vertical="center"/>
    </xf>
    <xf numFmtId="0" fontId="68" fillId="0" borderId="1" xfId="0" applyFont="1" applyBorder="1" applyAlignment="1">
      <alignment horizontal="left" vertical="center"/>
    </xf>
    <xf numFmtId="1" fontId="68" fillId="0" borderId="0" xfId="0" applyNumberFormat="1" applyFont="1">
      <alignment vertical="center"/>
    </xf>
    <xf numFmtId="198" fontId="68" fillId="0" borderId="0" xfId="0" applyNumberFormat="1" applyFont="1">
      <alignment vertical="center"/>
    </xf>
    <xf numFmtId="0" fontId="69" fillId="0" borderId="13" xfId="4" applyFont="1" applyBorder="1" applyAlignment="1">
      <alignment horizontal="right" vertical="center"/>
    </xf>
    <xf numFmtId="0" fontId="74" fillId="0" borderId="0" xfId="4" applyFont="1">
      <alignment vertical="center"/>
    </xf>
    <xf numFmtId="0" fontId="69" fillId="0" borderId="0" xfId="4" applyFont="1" applyAlignment="1">
      <alignment vertical="center" shrinkToFit="1"/>
    </xf>
    <xf numFmtId="0" fontId="75" fillId="0" borderId="0" xfId="4" applyFont="1">
      <alignment vertical="center"/>
    </xf>
    <xf numFmtId="0" fontId="0" fillId="0" borderId="15" xfId="0" applyBorder="1" applyAlignment="1">
      <alignment horizontal="center" vertical="center"/>
    </xf>
    <xf numFmtId="0" fontId="0" fillId="0" borderId="15" xfId="0" applyBorder="1">
      <alignment vertical="center"/>
    </xf>
    <xf numFmtId="0" fontId="0" fillId="0" borderId="11" xfId="0" applyBorder="1">
      <alignment vertical="center"/>
    </xf>
    <xf numFmtId="0" fontId="0" fillId="0" borderId="1" xfId="0" applyBorder="1">
      <alignment vertical="center"/>
    </xf>
    <xf numFmtId="0" fontId="38" fillId="0" borderId="0" xfId="4">
      <alignment vertical="center"/>
    </xf>
    <xf numFmtId="0" fontId="0" fillId="0" borderId="0" xfId="0" applyAlignment="1">
      <alignment horizontal="center" vertical="center"/>
    </xf>
    <xf numFmtId="0" fontId="38" fillId="0" borderId="11" xfId="4" applyBorder="1">
      <alignment vertical="center"/>
    </xf>
    <xf numFmtId="0" fontId="38" fillId="0" borderId="1" xfId="4" applyBorder="1">
      <alignment vertical="center"/>
    </xf>
    <xf numFmtId="0" fontId="24" fillId="0" borderId="0" xfId="4" applyFont="1">
      <alignment vertical="center"/>
    </xf>
    <xf numFmtId="0" fontId="38" fillId="0" borderId="0" xfId="4" applyAlignment="1">
      <alignment horizontal="center" vertical="center"/>
    </xf>
    <xf numFmtId="0" fontId="24" fillId="0" borderId="7" xfId="4" applyFont="1" applyBorder="1" applyAlignment="1">
      <alignment horizontal="center" vertical="center"/>
    </xf>
    <xf numFmtId="0" fontId="38" fillId="0" borderId="7" xfId="4" applyBorder="1" applyAlignment="1">
      <alignment horizontal="center" vertical="center"/>
    </xf>
    <xf numFmtId="0" fontId="38" fillId="0" borderId="7" xfId="4" applyBorder="1">
      <alignment vertical="center"/>
    </xf>
    <xf numFmtId="0" fontId="38" fillId="0" borderId="13" xfId="4" applyBorder="1">
      <alignment vertical="center"/>
    </xf>
    <xf numFmtId="0" fontId="38" fillId="0" borderId="12" xfId="4" applyBorder="1">
      <alignment vertical="center"/>
    </xf>
    <xf numFmtId="0" fontId="38" fillId="0" borderId="14" xfId="4" applyBorder="1">
      <alignment vertical="center"/>
    </xf>
    <xf numFmtId="0" fontId="24" fillId="0" borderId="3" xfId="4" applyFont="1" applyBorder="1" applyAlignment="1">
      <alignment horizontal="center" vertical="center"/>
    </xf>
    <xf numFmtId="0" fontId="38" fillId="0" borderId="3" xfId="4" applyBorder="1" applyAlignment="1">
      <alignment horizontal="center" vertical="center"/>
    </xf>
    <xf numFmtId="0" fontId="38" fillId="0" borderId="3" xfId="4" applyBorder="1">
      <alignment vertical="center"/>
    </xf>
    <xf numFmtId="0" fontId="38" fillId="0" borderId="9" xfId="4" applyBorder="1">
      <alignment vertical="center"/>
    </xf>
    <xf numFmtId="0" fontId="38" fillId="0" borderId="10" xfId="4" applyBorder="1">
      <alignment vertical="center"/>
    </xf>
    <xf numFmtId="0" fontId="38" fillId="0" borderId="8" xfId="4" applyBorder="1">
      <alignment vertical="center"/>
    </xf>
    <xf numFmtId="0" fontId="72" fillId="0" borderId="0" xfId="4" applyFont="1">
      <alignment vertical="center"/>
    </xf>
    <xf numFmtId="0" fontId="38" fillId="0" borderId="0" xfId="4" applyAlignment="1">
      <alignment horizontal="right" vertical="center"/>
    </xf>
    <xf numFmtId="0" fontId="68" fillId="0" borderId="0" xfId="0" applyFont="1" applyAlignment="1">
      <alignment horizontal="left" vertical="center"/>
    </xf>
    <xf numFmtId="0" fontId="68" fillId="0" borderId="0" xfId="0" applyFont="1" applyAlignment="1">
      <alignment horizontal="center" vertical="center"/>
    </xf>
    <xf numFmtId="0" fontId="24" fillId="0" borderId="15" xfId="4" applyFont="1" applyBorder="1" applyAlignment="1">
      <alignment horizontal="center" vertical="center"/>
    </xf>
    <xf numFmtId="0" fontId="38" fillId="0" borderId="15" xfId="4" applyBorder="1" applyAlignment="1">
      <alignment horizontal="center" vertical="center"/>
    </xf>
    <xf numFmtId="0" fontId="38" fillId="0" borderId="15" xfId="4" applyBorder="1">
      <alignment vertical="center"/>
    </xf>
    <xf numFmtId="0" fontId="77" fillId="0" borderId="0" xfId="0" applyFont="1">
      <alignment vertical="center"/>
    </xf>
    <xf numFmtId="0" fontId="24" fillId="0" borderId="0" xfId="4" quotePrefix="1" applyFont="1" applyAlignment="1">
      <alignment horizontal="right" vertical="center"/>
    </xf>
    <xf numFmtId="0" fontId="77" fillId="0" borderId="1" xfId="0" applyFont="1" applyBorder="1">
      <alignment vertical="center"/>
    </xf>
    <xf numFmtId="0" fontId="70" fillId="0" borderId="0" xfId="4" applyFont="1">
      <alignment vertical="center"/>
    </xf>
    <xf numFmtId="0" fontId="78" fillId="0" borderId="0" xfId="4" applyFont="1">
      <alignment vertical="center"/>
    </xf>
    <xf numFmtId="0" fontId="70" fillId="0" borderId="0" xfId="4" applyFont="1" applyAlignment="1">
      <alignment horizontal="right" vertical="center"/>
    </xf>
    <xf numFmtId="0" fontId="24" fillId="0" borderId="15" xfId="4" applyFont="1" applyBorder="1">
      <alignment vertical="center"/>
    </xf>
    <xf numFmtId="0" fontId="24" fillId="0" borderId="0" xfId="4" applyFont="1" applyAlignment="1">
      <alignment horizontal="center" vertical="center"/>
    </xf>
    <xf numFmtId="0" fontId="67" fillId="0" borderId="0" xfId="4" applyFont="1">
      <alignment vertical="center"/>
    </xf>
    <xf numFmtId="0" fontId="38" fillId="0" borderId="9" xfId="4" applyBorder="1" applyAlignment="1">
      <alignment horizontal="right" vertical="center"/>
    </xf>
    <xf numFmtId="1" fontId="67" fillId="0" borderId="0" xfId="4" applyNumberFormat="1" applyFont="1">
      <alignment vertical="center"/>
    </xf>
    <xf numFmtId="178" fontId="68" fillId="0" borderId="0" xfId="0" applyNumberFormat="1" applyFont="1">
      <alignment vertical="center"/>
    </xf>
    <xf numFmtId="0" fontId="38" fillId="0" borderId="13" xfId="4" applyBorder="1" applyAlignment="1">
      <alignment horizontal="right" vertical="center"/>
    </xf>
    <xf numFmtId="0" fontId="38" fillId="0" borderId="1" xfId="4" applyBorder="1" applyAlignment="1">
      <alignment horizontal="center" vertical="center"/>
    </xf>
    <xf numFmtId="178" fontId="68" fillId="0" borderId="13" xfId="0" applyNumberFormat="1" applyFont="1" applyBorder="1">
      <alignment vertical="center"/>
    </xf>
    <xf numFmtId="0" fontId="68" fillId="0" borderId="13" xfId="0" applyFont="1" applyBorder="1">
      <alignment vertical="center"/>
    </xf>
    <xf numFmtId="0" fontId="24" fillId="0" borderId="1" xfId="4" applyFont="1" applyBorder="1">
      <alignment vertical="center"/>
    </xf>
    <xf numFmtId="0" fontId="65" fillId="0" borderId="0" xfId="4" quotePrefix="1" applyFont="1" applyAlignment="1">
      <alignment horizontal="right" vertical="center"/>
    </xf>
    <xf numFmtId="0" fontId="75" fillId="0" borderId="1" xfId="4" applyFont="1" applyBorder="1">
      <alignment vertical="center"/>
    </xf>
    <xf numFmtId="187" fontId="68" fillId="4" borderId="0" xfId="0" applyNumberFormat="1" applyFont="1" applyFill="1">
      <alignment vertical="center"/>
    </xf>
    <xf numFmtId="0" fontId="79" fillId="0" borderId="1" xfId="4" applyFont="1" applyBorder="1">
      <alignment vertical="center"/>
    </xf>
    <xf numFmtId="0" fontId="79" fillId="0" borderId="1" xfId="0" applyFont="1" applyBorder="1">
      <alignment vertical="center"/>
    </xf>
    <xf numFmtId="2" fontId="68" fillId="0" borderId="0" xfId="0" applyNumberFormat="1" applyFont="1">
      <alignment vertical="center"/>
    </xf>
    <xf numFmtId="187" fontId="68" fillId="0" borderId="0" xfId="0" applyNumberFormat="1" applyFont="1">
      <alignment vertical="center"/>
    </xf>
    <xf numFmtId="0" fontId="80" fillId="0" borderId="0" xfId="0" applyFont="1" applyAlignment="1">
      <alignment horizontal="center"/>
    </xf>
    <xf numFmtId="1" fontId="80" fillId="0" borderId="0" xfId="0" applyNumberFormat="1" applyFont="1" applyAlignment="1">
      <alignment horizontal="center"/>
    </xf>
    <xf numFmtId="0" fontId="65" fillId="0" borderId="0" xfId="4" applyFont="1">
      <alignment vertical="center"/>
    </xf>
    <xf numFmtId="0" fontId="81" fillId="0" borderId="1" xfId="4" applyFont="1" applyBorder="1">
      <alignment vertical="center"/>
    </xf>
    <xf numFmtId="0" fontId="81" fillId="0" borderId="0" xfId="4" applyFont="1">
      <alignment vertical="center"/>
    </xf>
    <xf numFmtId="0" fontId="81" fillId="0" borderId="13" xfId="4" applyFont="1" applyBorder="1">
      <alignment vertical="center"/>
    </xf>
    <xf numFmtId="0" fontId="75" fillId="0" borderId="13" xfId="4" applyFont="1" applyBorder="1">
      <alignment vertical="center"/>
    </xf>
    <xf numFmtId="0" fontId="75" fillId="0" borderId="12" xfId="4" applyFont="1" applyBorder="1">
      <alignment vertical="center"/>
    </xf>
    <xf numFmtId="0" fontId="24" fillId="0" borderId="0" xfId="4" applyFont="1" applyAlignment="1">
      <alignment horizontal="right" vertical="center"/>
    </xf>
    <xf numFmtId="2" fontId="68" fillId="4" borderId="0" xfId="0" applyNumberFormat="1" applyFont="1" applyFill="1">
      <alignment vertical="center"/>
    </xf>
    <xf numFmtId="0" fontId="24" fillId="0" borderId="11" xfId="4" applyFont="1" applyBorder="1">
      <alignment vertical="center"/>
    </xf>
    <xf numFmtId="0" fontId="69" fillId="0" borderId="0" xfId="0" applyFont="1">
      <alignment vertical="center"/>
    </xf>
    <xf numFmtId="2" fontId="69" fillId="0" borderId="0" xfId="0" applyNumberFormat="1" applyFont="1">
      <alignment vertical="center"/>
    </xf>
    <xf numFmtId="187" fontId="69" fillId="0" borderId="0" xfId="0" applyNumberFormat="1" applyFont="1">
      <alignment vertical="center"/>
    </xf>
    <xf numFmtId="178" fontId="69" fillId="0" borderId="0" xfId="0" applyNumberFormat="1" applyFont="1">
      <alignment vertical="center"/>
    </xf>
    <xf numFmtId="0" fontId="24" fillId="0" borderId="7" xfId="4" applyFont="1" applyBorder="1">
      <alignment vertical="center"/>
    </xf>
    <xf numFmtId="0" fontId="24" fillId="0" borderId="12" xfId="4" applyFont="1" applyBorder="1">
      <alignment vertical="center"/>
    </xf>
    <xf numFmtId="0" fontId="24" fillId="0" borderId="13" xfId="4" applyFont="1" applyBorder="1">
      <alignment vertical="center"/>
    </xf>
    <xf numFmtId="0" fontId="24" fillId="0" borderId="13" xfId="4" applyFont="1" applyBorder="1" applyAlignment="1">
      <alignment horizontal="right" vertical="center"/>
    </xf>
    <xf numFmtId="0" fontId="69" fillId="6" borderId="15" xfId="4" applyFont="1" applyFill="1" applyBorder="1" applyAlignment="1">
      <alignment horizontal="center" vertical="center"/>
    </xf>
    <xf numFmtId="0" fontId="69" fillId="6" borderId="15" xfId="4" applyFont="1" applyFill="1" applyBorder="1">
      <alignment vertical="center"/>
    </xf>
    <xf numFmtId="0" fontId="69" fillId="6" borderId="0" xfId="4" applyFont="1" applyFill="1">
      <alignment vertical="center"/>
    </xf>
    <xf numFmtId="0" fontId="75" fillId="6" borderId="0" xfId="4" applyFont="1" applyFill="1">
      <alignment vertical="center"/>
    </xf>
    <xf numFmtId="0" fontId="69" fillId="6" borderId="11" xfId="4" applyFont="1" applyFill="1" applyBorder="1">
      <alignment vertical="center"/>
    </xf>
    <xf numFmtId="0" fontId="69" fillId="6" borderId="1" xfId="4" applyFont="1" applyFill="1" applyBorder="1">
      <alignment vertical="center"/>
    </xf>
    <xf numFmtId="0" fontId="69" fillId="6" borderId="0" xfId="4" applyFont="1" applyFill="1" applyAlignment="1">
      <alignment horizontal="right" vertical="center"/>
    </xf>
    <xf numFmtId="0" fontId="38" fillId="6" borderId="0" xfId="4" applyFill="1">
      <alignment vertical="center"/>
    </xf>
    <xf numFmtId="0" fontId="38" fillId="6" borderId="1" xfId="4" applyFill="1" applyBorder="1">
      <alignment vertical="center"/>
    </xf>
    <xf numFmtId="0" fontId="83" fillId="6" borderId="0" xfId="4" applyFont="1" applyFill="1">
      <alignment vertical="center"/>
    </xf>
    <xf numFmtId="199" fontId="69" fillId="6" borderId="0" xfId="4" applyNumberFormat="1" applyFont="1" applyFill="1" applyAlignment="1">
      <alignment horizontal="right" vertical="center"/>
    </xf>
    <xf numFmtId="0" fontId="38" fillId="6" borderId="0" xfId="4" applyFill="1" applyAlignment="1">
      <alignment horizontal="center" vertical="center"/>
    </xf>
    <xf numFmtId="0" fontId="82" fillId="6" borderId="1" xfId="4" applyFont="1" applyFill="1" applyBorder="1">
      <alignment vertical="center"/>
    </xf>
    <xf numFmtId="0" fontId="82" fillId="6" borderId="0" xfId="4" applyFont="1" applyFill="1">
      <alignment vertical="center"/>
    </xf>
    <xf numFmtId="0" fontId="84" fillId="6" borderId="0" xfId="4" applyFont="1" applyFill="1" applyAlignment="1">
      <alignment horizontal="center" vertical="center"/>
    </xf>
    <xf numFmtId="0" fontId="38" fillId="6" borderId="7" xfId="4" applyFill="1" applyBorder="1" applyAlignment="1">
      <alignment horizontal="center" vertical="center"/>
    </xf>
    <xf numFmtId="0" fontId="38" fillId="6" borderId="7" xfId="4" applyFill="1" applyBorder="1">
      <alignment vertical="center"/>
    </xf>
    <xf numFmtId="0" fontId="38" fillId="6" borderId="13" xfId="4" applyFill="1" applyBorder="1">
      <alignment vertical="center"/>
    </xf>
    <xf numFmtId="0" fontId="38" fillId="6" borderId="14" xfId="4" applyFill="1" applyBorder="1">
      <alignment vertical="center"/>
    </xf>
    <xf numFmtId="0" fontId="38" fillId="6" borderId="12" xfId="4" applyFill="1" applyBorder="1">
      <alignment vertical="center"/>
    </xf>
    <xf numFmtId="0" fontId="0" fillId="5" borderId="0" xfId="0" applyFill="1" applyAlignment="1"/>
    <xf numFmtId="0" fontId="85" fillId="0" borderId="0" xfId="0" applyFont="1">
      <alignment vertical="center"/>
    </xf>
    <xf numFmtId="0" fontId="87" fillId="0" borderId="0" xfId="0" applyFont="1">
      <alignment vertical="center"/>
    </xf>
    <xf numFmtId="0" fontId="0" fillId="0" borderId="0" xfId="0" applyFill="1" applyBorder="1" applyAlignment="1">
      <alignment vertical="center"/>
    </xf>
    <xf numFmtId="0" fontId="0" fillId="0" borderId="25" xfId="0" applyFill="1" applyBorder="1" applyAlignment="1">
      <alignment vertical="center"/>
    </xf>
    <xf numFmtId="0" fontId="0" fillId="0" borderId="91" xfId="0" applyFont="1" applyFill="1" applyBorder="1" applyAlignment="1">
      <alignment horizontal="center" vertical="center"/>
    </xf>
    <xf numFmtId="176" fontId="0" fillId="0" borderId="0" xfId="0" applyNumberFormat="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5" fillId="0" borderId="2" xfId="0"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15" xfId="0" applyFont="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Alignment="1">
      <alignment horizontal="center" vertical="center"/>
    </xf>
    <xf numFmtId="0" fontId="3" fillId="0" borderId="1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2" xfId="0" applyFont="1" applyFill="1" applyBorder="1" applyAlignment="1">
      <alignment horizontal="center" vertical="center"/>
    </xf>
    <xf numFmtId="0" fontId="3" fillId="0" borderId="8"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178" fontId="68" fillId="0" borderId="0" xfId="0" applyNumberFormat="1" applyFont="1">
      <alignment vertical="center"/>
    </xf>
    <xf numFmtId="0" fontId="38" fillId="0" borderId="84" xfId="4" applyBorder="1" applyAlignment="1">
      <alignment horizontal="center" vertical="center"/>
    </xf>
    <xf numFmtId="0" fontId="38" fillId="0" borderId="85" xfId="4" applyBorder="1" applyAlignment="1">
      <alignment horizontal="center" vertical="center"/>
    </xf>
    <xf numFmtId="0" fontId="38" fillId="0" borderId="86" xfId="4" applyBorder="1" applyAlignment="1">
      <alignment horizontal="center" vertical="center"/>
    </xf>
    <xf numFmtId="0" fontId="38" fillId="0" borderId="87" xfId="4" applyBorder="1" applyAlignment="1">
      <alignment horizontal="center" vertical="center"/>
    </xf>
    <xf numFmtId="0" fontId="38" fillId="0" borderId="2" xfId="4" applyBorder="1" applyAlignment="1">
      <alignment horizontal="center" vertical="center"/>
    </xf>
    <xf numFmtId="2" fontId="68" fillId="3" borderId="0" xfId="0" applyNumberFormat="1" applyFont="1" applyFill="1">
      <alignment vertical="center"/>
    </xf>
    <xf numFmtId="0" fontId="68" fillId="0" borderId="0" xfId="0" applyFont="1" applyAlignment="1">
      <alignment horizontal="center" vertical="center"/>
    </xf>
    <xf numFmtId="199" fontId="73" fillId="3" borderId="0" xfId="0" applyNumberFormat="1" applyFont="1" applyFill="1">
      <alignment vertical="center"/>
    </xf>
    <xf numFmtId="205" fontId="76" fillId="0" borderId="0" xfId="0" applyNumberFormat="1" applyFont="1" applyAlignment="1">
      <alignment horizontal="center"/>
    </xf>
    <xf numFmtId="2" fontId="69" fillId="0" borderId="0" xfId="4" applyNumberFormat="1" applyFont="1">
      <alignment vertical="center"/>
    </xf>
    <xf numFmtId="2" fontId="72" fillId="0" borderId="0" xfId="4" applyNumberFormat="1" applyFont="1" applyAlignment="1">
      <alignment horizontal="center" vertical="center"/>
    </xf>
    <xf numFmtId="206" fontId="38" fillId="0" borderId="0" xfId="4" applyNumberFormat="1">
      <alignment vertical="center"/>
    </xf>
    <xf numFmtId="2" fontId="69" fillId="0" borderId="0" xfId="4" applyNumberFormat="1" applyFont="1" applyAlignment="1">
      <alignment horizontal="center" vertical="center"/>
    </xf>
    <xf numFmtId="0" fontId="44" fillId="4" borderId="19" xfId="3" applyFont="1" applyFill="1" applyBorder="1" applyAlignment="1">
      <alignment horizontal="center" vertical="center"/>
    </xf>
    <xf numFmtId="0" fontId="44" fillId="4" borderId="30" xfId="3" applyFont="1" applyFill="1" applyBorder="1" applyAlignment="1">
      <alignment horizontal="center" vertical="center"/>
    </xf>
    <xf numFmtId="182" fontId="36" fillId="0" borderId="37" xfId="3" applyNumberFormat="1" applyFont="1" applyBorder="1" applyAlignment="1">
      <alignment horizontal="left" vertical="center" shrinkToFit="1"/>
    </xf>
    <xf numFmtId="182" fontId="36" fillId="0" borderId="40" xfId="3" applyNumberFormat="1" applyFont="1" applyBorder="1" applyAlignment="1">
      <alignment horizontal="left" vertical="center" shrinkToFit="1"/>
    </xf>
    <xf numFmtId="182" fontId="42" fillId="0" borderId="54" xfId="3" applyNumberFormat="1" applyFont="1" applyBorder="1" applyAlignment="1">
      <alignment horizontal="left" vertical="center" shrinkToFit="1"/>
    </xf>
    <xf numFmtId="182" fontId="42" fillId="0" borderId="56" xfId="3" applyNumberFormat="1" applyFont="1" applyBorder="1" applyAlignment="1">
      <alignment horizontal="left" vertical="center" shrinkToFit="1"/>
    </xf>
    <xf numFmtId="182" fontId="42" fillId="0" borderId="42" xfId="3" applyNumberFormat="1" applyFont="1" applyBorder="1" applyAlignment="1">
      <alignment horizontal="left" vertical="center" shrinkToFit="1"/>
    </xf>
    <xf numFmtId="182" fontId="42" fillId="0" borderId="46" xfId="3" applyNumberFormat="1" applyFont="1" applyBorder="1" applyAlignment="1">
      <alignment horizontal="left" vertical="center" shrinkToFit="1"/>
    </xf>
    <xf numFmtId="182" fontId="36" fillId="0" borderId="75" xfId="3" applyNumberFormat="1" applyFont="1" applyBorder="1" applyAlignment="1">
      <alignment horizontal="left" vertical="center" shrinkToFit="1"/>
    </xf>
    <xf numFmtId="182" fontId="36" fillId="0" borderId="76" xfId="3" applyNumberFormat="1" applyFont="1" applyBorder="1" applyAlignment="1">
      <alignment horizontal="left" vertical="center" shrinkToFit="1"/>
    </xf>
    <xf numFmtId="182" fontId="42" fillId="0" borderId="48" xfId="3" applyNumberFormat="1" applyFont="1" applyBorder="1" applyAlignment="1">
      <alignment horizontal="left" vertical="center" shrinkToFit="1"/>
    </xf>
    <xf numFmtId="182" fontId="42" fillId="0" borderId="50" xfId="3" applyNumberFormat="1" applyFont="1" applyBorder="1" applyAlignment="1">
      <alignment horizontal="left" vertical="center" shrinkToFit="1"/>
    </xf>
    <xf numFmtId="0" fontId="36" fillId="4" borderId="54" xfId="3" applyFont="1" applyFill="1" applyBorder="1" applyAlignment="1">
      <alignment vertical="center" shrinkToFit="1"/>
    </xf>
    <xf numFmtId="182" fontId="36" fillId="4" borderId="54" xfId="3" applyNumberFormat="1" applyFont="1" applyFill="1" applyBorder="1" applyAlignment="1">
      <alignment horizontal="left" vertical="center" shrinkToFit="1"/>
    </xf>
    <xf numFmtId="182" fontId="36" fillId="4" borderId="56" xfId="3" applyNumberFormat="1" applyFont="1" applyFill="1" applyBorder="1" applyAlignment="1">
      <alignment horizontal="left" vertical="center" shrinkToFit="1"/>
    </xf>
    <xf numFmtId="182" fontId="36" fillId="0" borderId="42" xfId="3" applyNumberFormat="1" applyFont="1" applyBorder="1" applyAlignment="1">
      <alignment horizontal="left" vertical="center" shrinkToFit="1"/>
    </xf>
    <xf numFmtId="182" fontId="36" fillId="0" borderId="46" xfId="3" applyNumberFormat="1" applyFont="1" applyBorder="1" applyAlignment="1">
      <alignment horizontal="left" vertical="center" shrinkToFit="1"/>
    </xf>
    <xf numFmtId="182" fontId="36" fillId="0" borderId="61" xfId="3" applyNumberFormat="1" applyFont="1" applyBorder="1" applyAlignment="1">
      <alignment horizontal="left" vertical="center" shrinkToFit="1"/>
    </xf>
    <xf numFmtId="182" fontId="36" fillId="0" borderId="62" xfId="3" applyNumberFormat="1" applyFont="1" applyBorder="1" applyAlignment="1">
      <alignment horizontal="left" vertical="center" shrinkToFit="1"/>
    </xf>
    <xf numFmtId="0" fontId="46" fillId="5" borderId="75" xfId="0" applyFont="1" applyFill="1" applyBorder="1" applyAlignment="1">
      <alignment horizontal="left" vertical="center"/>
    </xf>
    <xf numFmtId="0" fontId="46" fillId="5" borderId="76" xfId="0" applyFont="1" applyFill="1" applyBorder="1" applyAlignment="1">
      <alignment horizontal="left" vertical="center"/>
    </xf>
    <xf numFmtId="182" fontId="36" fillId="0" borderId="54" xfId="3" applyNumberFormat="1" applyFont="1" applyBorder="1" applyAlignment="1">
      <alignment horizontal="left" vertical="center" shrinkToFit="1"/>
    </xf>
    <xf numFmtId="182" fontId="36" fillId="0" borderId="56" xfId="3" applyNumberFormat="1" applyFont="1" applyBorder="1" applyAlignment="1">
      <alignment horizontal="left" vertical="center" shrinkToFit="1"/>
    </xf>
    <xf numFmtId="182" fontId="36" fillId="5" borderId="65" xfId="3" applyNumberFormat="1" applyFont="1" applyFill="1" applyBorder="1" applyAlignment="1">
      <alignment horizontal="center" vertical="center" shrinkToFit="1"/>
    </xf>
    <xf numFmtId="182" fontId="36" fillId="5" borderId="68" xfId="3" applyNumberFormat="1" applyFont="1" applyFill="1" applyBorder="1" applyAlignment="1">
      <alignment horizontal="center" vertical="center" shrinkToFit="1"/>
    </xf>
    <xf numFmtId="182" fontId="36" fillId="4" borderId="42" xfId="3" applyNumberFormat="1" applyFont="1" applyFill="1" applyBorder="1" applyAlignment="1">
      <alignment horizontal="center" vertical="center" shrinkToFit="1"/>
    </xf>
    <xf numFmtId="182" fontId="36" fillId="4" borderId="46" xfId="3" applyNumberFormat="1" applyFont="1" applyFill="1" applyBorder="1" applyAlignment="1">
      <alignment horizontal="center" vertical="center" shrinkToFit="1"/>
    </xf>
    <xf numFmtId="0" fontId="36" fillId="4" borderId="54" xfId="3" applyFont="1" applyFill="1" applyBorder="1" applyAlignment="1">
      <alignment horizontal="left" vertical="center"/>
    </xf>
    <xf numFmtId="0" fontId="36" fillId="4" borderId="56" xfId="3" applyFont="1" applyFill="1" applyBorder="1" applyAlignment="1">
      <alignment horizontal="left" vertical="center"/>
    </xf>
    <xf numFmtId="0" fontId="36" fillId="0" borderId="75" xfId="0" applyFont="1" applyBorder="1" applyAlignment="1">
      <alignment horizontal="left" vertical="center"/>
    </xf>
    <xf numFmtId="0" fontId="36" fillId="0" borderId="76" xfId="0" applyFont="1" applyBorder="1" applyAlignment="1">
      <alignment horizontal="left" vertical="center"/>
    </xf>
    <xf numFmtId="0" fontId="45" fillId="4" borderId="63" xfId="3" applyFont="1" applyFill="1" applyBorder="1" applyAlignment="1">
      <alignment horizontal="center" vertical="center"/>
    </xf>
    <xf numFmtId="0" fontId="45" fillId="4" borderId="10" xfId="3" applyFont="1" applyFill="1" applyBorder="1" applyAlignment="1">
      <alignment horizontal="center" vertical="center"/>
    </xf>
    <xf numFmtId="182" fontId="36" fillId="5" borderId="65" xfId="3" applyNumberFormat="1" applyFont="1" applyFill="1" applyBorder="1" applyAlignment="1">
      <alignment horizontal="left" vertical="center" shrinkToFit="1"/>
    </xf>
    <xf numFmtId="182" fontId="36" fillId="5" borderId="68" xfId="3" applyNumberFormat="1" applyFont="1" applyFill="1" applyBorder="1" applyAlignment="1">
      <alignment horizontal="left" vertical="center" shrinkToFit="1"/>
    </xf>
    <xf numFmtId="0" fontId="45" fillId="4" borderId="22" xfId="3" applyFont="1" applyFill="1" applyBorder="1" applyAlignment="1">
      <alignment horizontal="center" vertical="center"/>
    </xf>
    <xf numFmtId="0" fontId="45" fillId="4" borderId="11" xfId="3" applyFont="1" applyFill="1" applyBorder="1" applyAlignment="1">
      <alignment horizontal="center" vertical="center"/>
    </xf>
    <xf numFmtId="182" fontId="36" fillId="4" borderId="42" xfId="3" applyNumberFormat="1" applyFont="1" applyFill="1" applyBorder="1" applyAlignment="1">
      <alignment horizontal="left" vertical="center" shrinkToFit="1"/>
    </xf>
    <xf numFmtId="182" fontId="36" fillId="4" borderId="46" xfId="3" applyNumberFormat="1" applyFont="1" applyFill="1" applyBorder="1" applyAlignment="1">
      <alignment horizontal="left" vertical="center" shrinkToFit="1"/>
    </xf>
    <xf numFmtId="0" fontId="36" fillId="4" borderId="42" xfId="3" applyFont="1" applyFill="1" applyBorder="1" applyAlignment="1">
      <alignment horizontal="left" vertical="center"/>
    </xf>
    <xf numFmtId="0" fontId="36" fillId="4" borderId="46" xfId="3" applyFont="1" applyFill="1" applyBorder="1" applyAlignment="1">
      <alignment horizontal="left" vertical="center"/>
    </xf>
    <xf numFmtId="182" fontId="36" fillId="4" borderId="75" xfId="3" applyNumberFormat="1" applyFont="1" applyFill="1" applyBorder="1" applyAlignment="1">
      <alignment horizontal="center" vertical="center" shrinkToFit="1"/>
    </xf>
    <xf numFmtId="182" fontId="36" fillId="4" borderId="76" xfId="3" applyNumberFormat="1" applyFont="1" applyFill="1" applyBorder="1" applyAlignment="1">
      <alignment horizontal="center" vertical="center" shrinkToFit="1"/>
    </xf>
    <xf numFmtId="182" fontId="36" fillId="4" borderId="37" xfId="3" applyNumberFormat="1" applyFont="1" applyFill="1" applyBorder="1" applyAlignment="1">
      <alignment horizontal="left" vertical="center" shrinkToFit="1"/>
    </xf>
    <xf numFmtId="182" fontId="36" fillId="4" borderId="40" xfId="3" applyNumberFormat="1" applyFont="1" applyFill="1" applyBorder="1" applyAlignment="1">
      <alignment horizontal="left" vertical="center" shrinkToFit="1"/>
    </xf>
    <xf numFmtId="0" fontId="36" fillId="0" borderId="42" xfId="0" applyFont="1" applyBorder="1" applyAlignment="1">
      <alignment horizontal="left" vertical="center"/>
    </xf>
    <xf numFmtId="0" fontId="36" fillId="0" borderId="46" xfId="0" applyFont="1" applyBorder="1" applyAlignment="1">
      <alignment horizontal="left" vertical="center"/>
    </xf>
    <xf numFmtId="182" fontId="40" fillId="0" borderId="54" xfId="3" applyNumberFormat="1" applyFont="1" applyBorder="1" applyAlignment="1">
      <alignment horizontal="left" vertical="center" shrinkToFit="1"/>
    </xf>
    <xf numFmtId="182" fontId="40" fillId="0" borderId="56" xfId="3" applyNumberFormat="1" applyFont="1" applyBorder="1" applyAlignment="1">
      <alignment horizontal="left" vertical="center" shrinkToFit="1"/>
    </xf>
    <xf numFmtId="0" fontId="45" fillId="4" borderId="19" xfId="3" applyFont="1" applyFill="1" applyBorder="1" applyAlignment="1">
      <alignment horizontal="center" vertical="center"/>
    </xf>
    <xf numFmtId="0" fontId="45" fillId="4" borderId="30" xfId="3" applyFont="1" applyFill="1" applyBorder="1" applyAlignment="1">
      <alignment horizontal="center" vertical="center"/>
    </xf>
    <xf numFmtId="182" fontId="36" fillId="5" borderId="42" xfId="3" applyNumberFormat="1" applyFont="1" applyFill="1" applyBorder="1" applyAlignment="1">
      <alignment horizontal="left" vertical="center" shrinkToFit="1"/>
    </xf>
    <xf numFmtId="182" fontId="36" fillId="5" borderId="46" xfId="3" applyNumberFormat="1" applyFont="1" applyFill="1" applyBorder="1" applyAlignment="1">
      <alignment horizontal="left" vertical="center" shrinkToFit="1"/>
    </xf>
    <xf numFmtId="0" fontId="13" fillId="2" borderId="0" xfId="0" applyFont="1" applyFill="1" applyAlignment="1">
      <alignment horizontal="center"/>
    </xf>
    <xf numFmtId="0" fontId="15" fillId="2" borderId="0" xfId="0" applyFont="1" applyFill="1" applyAlignment="1">
      <alignment horizontal="center"/>
    </xf>
    <xf numFmtId="0" fontId="15" fillId="2" borderId="0" xfId="0" applyFont="1" applyFill="1" applyAlignment="1">
      <alignment horizontal="left"/>
    </xf>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182" fontId="42" fillId="0" borderId="37" xfId="3" applyNumberFormat="1" applyFont="1" applyBorder="1" applyAlignment="1">
      <alignment horizontal="left" vertical="center" shrinkToFit="1"/>
    </xf>
    <xf numFmtId="182" fontId="42" fillId="0" borderId="40" xfId="3" applyNumberFormat="1" applyFont="1" applyBorder="1" applyAlignment="1">
      <alignment horizontal="left" vertical="center" shrinkToFit="1"/>
    </xf>
    <xf numFmtId="0" fontId="44" fillId="4" borderId="22" xfId="3" applyFont="1" applyFill="1" applyBorder="1" applyAlignment="1">
      <alignment horizontal="center" vertical="center"/>
    </xf>
    <xf numFmtId="0" fontId="44" fillId="4" borderId="11" xfId="3" applyFont="1" applyFill="1" applyBorder="1" applyAlignment="1">
      <alignment horizontal="center" vertical="center"/>
    </xf>
    <xf numFmtId="0" fontId="42" fillId="4" borderId="42" xfId="0" applyFont="1" applyFill="1" applyBorder="1" applyAlignment="1">
      <alignment vertical="center" shrinkToFit="1"/>
    </xf>
    <xf numFmtId="0" fontId="42" fillId="0" borderId="42" xfId="0" applyFont="1" applyBorder="1" applyAlignment="1">
      <alignment horizontal="left" vertical="center"/>
    </xf>
    <xf numFmtId="0" fontId="42" fillId="0" borderId="46" xfId="0" applyFont="1" applyBorder="1" applyAlignment="1">
      <alignment horizontal="left" vertical="center"/>
    </xf>
    <xf numFmtId="181" fontId="42" fillId="0" borderId="42" xfId="3" applyNumberFormat="1" applyFont="1" applyBorder="1" applyAlignment="1">
      <alignment horizontal="left" vertical="center" shrinkToFit="1"/>
    </xf>
    <xf numFmtId="181" fontId="42" fillId="0" borderId="46" xfId="3" applyNumberFormat="1" applyFont="1" applyBorder="1" applyAlignment="1">
      <alignment horizontal="left" vertical="center" shrinkToFit="1"/>
    </xf>
    <xf numFmtId="0" fontId="42" fillId="0" borderId="48" xfId="0" applyFont="1" applyBorder="1">
      <alignment vertical="center"/>
    </xf>
    <xf numFmtId="182" fontId="42" fillId="0" borderId="61" xfId="3" applyNumberFormat="1" applyFont="1" applyBorder="1" applyAlignment="1">
      <alignment horizontal="left" vertical="center" shrinkToFit="1"/>
    </xf>
    <xf numFmtId="182" fontId="42" fillId="0" borderId="62" xfId="3" applyNumberFormat="1" applyFont="1" applyBorder="1" applyAlignment="1">
      <alignment horizontal="left" vertical="center" shrinkToFit="1"/>
    </xf>
    <xf numFmtId="0" fontId="34" fillId="0" borderId="32" xfId="3" applyFont="1" applyBorder="1" applyAlignment="1">
      <alignment horizontal="center" vertical="center"/>
    </xf>
    <xf numFmtId="0" fontId="34" fillId="0" borderId="20" xfId="3" applyFont="1" applyBorder="1" applyAlignment="1">
      <alignment horizontal="center" vertical="center"/>
    </xf>
    <xf numFmtId="0" fontId="34" fillId="0" borderId="21" xfId="3" applyFont="1" applyBorder="1" applyAlignment="1">
      <alignment horizontal="center" vertical="center"/>
    </xf>
    <xf numFmtId="0" fontId="34" fillId="0" borderId="35" xfId="3" applyFont="1" applyBorder="1" applyAlignment="1">
      <alignment horizontal="center" vertical="center"/>
    </xf>
    <xf numFmtId="0" fontId="34" fillId="0" borderId="25" xfId="3" applyFont="1" applyBorder="1" applyAlignment="1">
      <alignment horizontal="center" vertical="center"/>
    </xf>
    <xf numFmtId="0" fontId="34" fillId="0" borderId="26" xfId="3" applyFont="1" applyBorder="1" applyAlignment="1">
      <alignment horizontal="center" vertical="center"/>
    </xf>
    <xf numFmtId="0" fontId="35" fillId="4" borderId="19" xfId="3" applyFont="1" applyFill="1" applyBorder="1" applyAlignment="1">
      <alignment horizontal="center" vertical="center" textRotation="255"/>
    </xf>
    <xf numFmtId="0" fontId="35" fillId="4" borderId="30" xfId="3" applyFont="1" applyFill="1" applyBorder="1" applyAlignment="1">
      <alignment horizontal="center" vertical="center" textRotation="255"/>
    </xf>
    <xf numFmtId="0" fontId="35" fillId="4" borderId="22" xfId="3" applyFont="1" applyFill="1" applyBorder="1" applyAlignment="1">
      <alignment horizontal="center" vertical="center" textRotation="255"/>
    </xf>
    <xf numFmtId="0" fontId="35" fillId="4" borderId="11" xfId="3" applyFont="1" applyFill="1" applyBorder="1" applyAlignment="1">
      <alignment horizontal="center" vertical="center" textRotation="255"/>
    </xf>
    <xf numFmtId="0" fontId="35" fillId="4" borderId="24" xfId="3" applyFont="1" applyFill="1" applyBorder="1" applyAlignment="1">
      <alignment horizontal="center" vertical="center" textRotation="255"/>
    </xf>
    <xf numFmtId="0" fontId="35" fillId="4" borderId="33" xfId="3" applyFont="1" applyFill="1" applyBorder="1" applyAlignment="1">
      <alignment horizontal="center" vertical="center" textRotation="255"/>
    </xf>
    <xf numFmtId="0" fontId="32" fillId="4" borderId="37" xfId="3" applyFont="1" applyFill="1" applyBorder="1" applyAlignment="1">
      <alignment horizontal="center" vertical="center" shrinkToFit="1"/>
    </xf>
    <xf numFmtId="0" fontId="25" fillId="0" borderId="27" xfId="0" applyFont="1" applyBorder="1" applyAlignment="1">
      <alignment horizontal="center" vertical="center"/>
    </xf>
    <xf numFmtId="0" fontId="27" fillId="0" borderId="28" xfId="0" applyFont="1" applyBorder="1" applyAlignment="1">
      <alignment horizontal="center" vertical="center"/>
    </xf>
    <xf numFmtId="0" fontId="27" fillId="0" borderId="28" xfId="3" applyFont="1" applyBorder="1" applyAlignment="1">
      <alignment horizontal="center" vertical="center"/>
    </xf>
    <xf numFmtId="0" fontId="27" fillId="0" borderId="29" xfId="3" applyFont="1" applyBorder="1" applyAlignment="1">
      <alignment horizontal="center" vertical="center"/>
    </xf>
    <xf numFmtId="179" fontId="29" fillId="0" borderId="27" xfId="3" applyNumberFormat="1" applyFont="1" applyBorder="1" applyAlignment="1">
      <alignment horizontal="center" vertical="center"/>
    </xf>
    <xf numFmtId="179" fontId="29" fillId="0" borderId="28" xfId="3" applyNumberFormat="1" applyFont="1" applyBorder="1" applyAlignment="1">
      <alignment horizontal="center" vertical="center"/>
    </xf>
    <xf numFmtId="179" fontId="29" fillId="0" borderId="29" xfId="3" applyNumberFormat="1" applyFont="1" applyBorder="1" applyAlignment="1">
      <alignment horizontal="center" vertical="center"/>
    </xf>
    <xf numFmtId="0" fontId="33" fillId="0" borderId="19" xfId="3" applyFont="1" applyBorder="1" applyAlignment="1">
      <alignment horizontal="center" vertical="center" shrinkToFit="1"/>
    </xf>
    <xf numFmtId="0" fontId="33" fillId="0" borderId="30" xfId="3" applyFont="1" applyBorder="1" applyAlignment="1">
      <alignment horizontal="center" vertical="center" shrinkToFit="1"/>
    </xf>
    <xf numFmtId="0" fontId="33" fillId="0" borderId="24" xfId="3" applyFont="1" applyBorder="1" applyAlignment="1">
      <alignment horizontal="center" vertical="center" shrinkToFit="1"/>
    </xf>
    <xf numFmtId="0" fontId="33" fillId="0" borderId="33" xfId="3" applyFont="1" applyBorder="1" applyAlignment="1">
      <alignment horizontal="center" vertical="center" shrinkToFit="1"/>
    </xf>
    <xf numFmtId="0" fontId="33" fillId="0" borderId="31" xfId="3" applyFont="1" applyBorder="1" applyAlignment="1">
      <alignment horizontal="center" vertical="center" shrinkToFit="1"/>
    </xf>
    <xf numFmtId="0" fontId="33" fillId="0" borderId="34" xfId="3" applyFont="1" applyBorder="1" applyAlignment="1">
      <alignment horizontal="center" vertical="center" shrinkToFit="1"/>
    </xf>
    <xf numFmtId="0" fontId="34" fillId="0" borderId="30" xfId="3" applyFont="1" applyBorder="1" applyAlignment="1">
      <alignment horizontal="center" vertical="center"/>
    </xf>
    <xf numFmtId="0" fontId="34" fillId="0" borderId="33" xfId="3" applyFont="1" applyBorder="1" applyAlignment="1">
      <alignment horizontal="center" vertical="center"/>
    </xf>
    <xf numFmtId="0" fontId="33" fillId="0" borderId="31" xfId="3" applyFont="1" applyBorder="1" applyAlignment="1">
      <alignment horizontal="center" vertical="center" wrapText="1" shrinkToFit="1"/>
    </xf>
    <xf numFmtId="0" fontId="33" fillId="0" borderId="34" xfId="3" applyFont="1" applyBorder="1" applyAlignment="1">
      <alignment horizontal="center" vertical="center" wrapText="1" shrinkToFit="1"/>
    </xf>
    <xf numFmtId="0" fontId="44" fillId="4" borderId="63" xfId="3" applyFont="1" applyFill="1" applyBorder="1" applyAlignment="1">
      <alignment horizontal="center" vertical="center"/>
    </xf>
    <xf numFmtId="0" fontId="44" fillId="4" borderId="10" xfId="3" applyFont="1" applyFill="1" applyBorder="1" applyAlignment="1">
      <alignment horizontal="center" vertical="center"/>
    </xf>
    <xf numFmtId="182" fontId="42" fillId="0" borderId="65" xfId="3" applyNumberFormat="1" applyFont="1" applyBorder="1" applyAlignment="1">
      <alignment horizontal="left" vertical="center" shrinkToFit="1"/>
    </xf>
    <xf numFmtId="182" fontId="42" fillId="0" borderId="68" xfId="3" applyNumberFormat="1" applyFont="1" applyBorder="1" applyAlignment="1">
      <alignment horizontal="left" vertical="center" shrinkToFit="1"/>
    </xf>
    <xf numFmtId="0" fontId="42" fillId="4" borderId="37" xfId="3" applyFont="1" applyFill="1" applyBorder="1" applyAlignment="1">
      <alignment horizontal="left" vertical="center"/>
    </xf>
    <xf numFmtId="0" fontId="42" fillId="4" borderId="40" xfId="3" applyFont="1" applyFill="1" applyBorder="1" applyAlignment="1">
      <alignment horizontal="left" vertical="center"/>
    </xf>
    <xf numFmtId="0" fontId="42" fillId="4" borderId="42" xfId="0" applyFont="1" applyFill="1" applyBorder="1" applyAlignment="1">
      <alignment horizontal="left" vertical="center"/>
    </xf>
    <xf numFmtId="0" fontId="42" fillId="4" borderId="46" xfId="0" applyFont="1" applyFill="1" applyBorder="1" applyAlignment="1">
      <alignment horizontal="left" vertical="center"/>
    </xf>
    <xf numFmtId="0" fontId="36" fillId="4" borderId="37" xfId="3" applyFont="1" applyFill="1" applyBorder="1" applyAlignment="1">
      <alignment horizontal="left" vertical="center"/>
    </xf>
    <xf numFmtId="0" fontId="36" fillId="4" borderId="40" xfId="3" applyFont="1" applyFill="1" applyBorder="1" applyAlignment="1">
      <alignment horizontal="left" vertical="center"/>
    </xf>
    <xf numFmtId="0" fontId="36" fillId="0" borderId="42" xfId="0" applyFont="1" applyBorder="1" applyAlignment="1">
      <alignment horizontal="left"/>
    </xf>
    <xf numFmtId="0" fontId="36" fillId="0" borderId="46" xfId="0" applyFont="1" applyBorder="1" applyAlignment="1">
      <alignment horizontal="left"/>
    </xf>
    <xf numFmtId="0" fontId="36" fillId="4" borderId="61" xfId="3" applyFont="1" applyFill="1" applyBorder="1" applyAlignment="1">
      <alignment vertical="center" shrinkToFit="1"/>
    </xf>
    <xf numFmtId="182" fontId="36" fillId="4" borderId="61" xfId="3" applyNumberFormat="1" applyFont="1" applyFill="1" applyBorder="1" applyAlignment="1">
      <alignment horizontal="left" vertical="center" shrinkToFit="1"/>
    </xf>
    <xf numFmtId="182" fontId="36" fillId="4" borderId="62" xfId="3" applyNumberFormat="1" applyFont="1" applyFill="1" applyBorder="1" applyAlignment="1">
      <alignment horizontal="left" vertical="center" shrinkToFit="1"/>
    </xf>
    <xf numFmtId="0" fontId="36" fillId="0" borderId="65" xfId="0" applyFont="1" applyBorder="1" applyAlignment="1">
      <alignment horizontal="left" vertical="center"/>
    </xf>
    <xf numFmtId="0" fontId="36" fillId="0" borderId="68" xfId="0" applyFont="1" applyBorder="1" applyAlignment="1">
      <alignment horizontal="left" vertical="center"/>
    </xf>
    <xf numFmtId="0" fontId="46" fillId="5" borderId="42" xfId="0" applyFont="1" applyFill="1" applyBorder="1" applyAlignment="1">
      <alignment horizontal="left" vertical="center"/>
    </xf>
    <xf numFmtId="0" fontId="46" fillId="5" borderId="46" xfId="0" applyFont="1" applyFill="1" applyBorder="1" applyAlignment="1">
      <alignment horizontal="left" vertical="center"/>
    </xf>
    <xf numFmtId="0" fontId="36" fillId="0" borderId="42" xfId="3" applyFont="1" applyBorder="1" applyAlignment="1">
      <alignment horizontal="left" vertical="center"/>
    </xf>
    <xf numFmtId="0" fontId="36" fillId="0" borderId="46" xfId="3" applyFont="1" applyBorder="1" applyAlignment="1">
      <alignment horizontal="left" vertical="center"/>
    </xf>
    <xf numFmtId="182" fontId="36" fillId="0" borderId="65" xfId="3" applyNumberFormat="1" applyFont="1" applyBorder="1" applyAlignment="1">
      <alignment horizontal="left" vertical="center" shrinkToFit="1"/>
    </xf>
    <xf numFmtId="182" fontId="36" fillId="0" borderId="68" xfId="3" applyNumberFormat="1" applyFont="1" applyBorder="1" applyAlignment="1">
      <alignment horizontal="left" vertical="center" shrinkToFit="1"/>
    </xf>
    <xf numFmtId="182" fontId="36" fillId="4" borderId="65" xfId="3" applyNumberFormat="1" applyFont="1" applyFill="1" applyBorder="1" applyAlignment="1">
      <alignment horizontal="center" vertical="center" shrinkToFit="1"/>
    </xf>
    <xf numFmtId="182" fontId="36" fillId="4" borderId="68" xfId="3" applyNumberFormat="1" applyFont="1" applyFill="1" applyBorder="1" applyAlignment="1">
      <alignment horizontal="center" vertical="center" shrinkToFit="1"/>
    </xf>
    <xf numFmtId="0" fontId="36" fillId="4" borderId="61" xfId="3" applyFont="1" applyFill="1" applyBorder="1" applyAlignment="1">
      <alignment horizontal="left" vertical="center"/>
    </xf>
    <xf numFmtId="0" fontId="36" fillId="4" borderId="62" xfId="3" applyFont="1" applyFill="1" applyBorder="1" applyAlignment="1">
      <alignment horizontal="left" vertical="center"/>
    </xf>
    <xf numFmtId="182" fontId="40" fillId="0" borderId="61" xfId="3" applyNumberFormat="1" applyFont="1" applyBorder="1" applyAlignment="1">
      <alignment horizontal="left" vertical="center" shrinkToFit="1"/>
    </xf>
    <xf numFmtId="182" fontId="40" fillId="0" borderId="62" xfId="3" applyNumberFormat="1" applyFont="1" applyBorder="1" applyAlignment="1">
      <alignment horizontal="left" vertical="center" shrinkToFit="1"/>
    </xf>
    <xf numFmtId="0" fontId="36" fillId="4" borderId="65" xfId="3" applyFont="1" applyFill="1" applyBorder="1" applyAlignment="1">
      <alignment horizontal="left" vertical="center"/>
    </xf>
    <xf numFmtId="0" fontId="36" fillId="4" borderId="68" xfId="3" applyFont="1" applyFill="1" applyBorder="1" applyAlignment="1">
      <alignment horizontal="left" vertical="center"/>
    </xf>
    <xf numFmtId="0" fontId="45" fillId="4" borderId="63" xfId="3" applyFont="1" applyFill="1" applyBorder="1" applyAlignment="1">
      <alignment horizontal="center" vertical="center" shrinkToFit="1"/>
    </xf>
    <xf numFmtId="0" fontId="45" fillId="4" borderId="10" xfId="3" applyFont="1" applyFill="1" applyBorder="1" applyAlignment="1">
      <alignment horizontal="center" vertical="center" shrinkToFit="1"/>
    </xf>
    <xf numFmtId="0" fontId="45" fillId="4" borderId="22" xfId="3" applyFont="1" applyFill="1" applyBorder="1" applyAlignment="1">
      <alignment horizontal="center" vertical="center" shrinkToFit="1"/>
    </xf>
    <xf numFmtId="0" fontId="45" fillId="4" borderId="11" xfId="3" applyFont="1" applyFill="1" applyBorder="1" applyAlignment="1">
      <alignment horizontal="center" vertical="center" shrinkToFit="1"/>
    </xf>
    <xf numFmtId="182" fontId="36" fillId="4" borderId="37" xfId="3" applyNumberFormat="1" applyFont="1" applyFill="1" applyBorder="1" applyAlignment="1">
      <alignment horizontal="center" vertical="center" shrinkToFit="1"/>
    </xf>
    <xf numFmtId="182" fontId="36" fillId="4" borderId="40" xfId="3" applyNumberFormat="1" applyFont="1" applyFill="1" applyBorder="1" applyAlignment="1">
      <alignment horizontal="center" vertical="center" shrinkToFit="1"/>
    </xf>
    <xf numFmtId="0" fontId="45" fillId="4" borderId="19" xfId="3" applyFont="1" applyFill="1" applyBorder="1" applyAlignment="1">
      <alignment horizontal="center" vertical="center" shrinkToFit="1"/>
    </xf>
    <xf numFmtId="0" fontId="45" fillId="4" borderId="30" xfId="3" applyFont="1" applyFill="1" applyBorder="1" applyAlignment="1">
      <alignment horizontal="center" vertical="center" shrinkToFit="1"/>
    </xf>
    <xf numFmtId="180" fontId="54" fillId="4" borderId="32" xfId="3" applyNumberFormat="1" applyFont="1" applyFill="1" applyBorder="1" applyAlignment="1">
      <alignment horizontal="center" vertical="center" shrinkToFit="1"/>
    </xf>
    <xf numFmtId="180" fontId="54" fillId="4" borderId="20" xfId="3" applyNumberFormat="1" applyFont="1" applyFill="1" applyBorder="1" applyAlignment="1">
      <alignment horizontal="center" vertical="center" shrinkToFit="1"/>
    </xf>
    <xf numFmtId="180" fontId="54" fillId="4" borderId="30" xfId="3" applyNumberFormat="1" applyFont="1" applyFill="1" applyBorder="1" applyAlignment="1">
      <alignment horizontal="center" vertical="center" shrinkToFit="1"/>
    </xf>
    <xf numFmtId="0" fontId="45" fillId="0" borderId="63" xfId="3" applyFont="1" applyBorder="1" applyAlignment="1">
      <alignment horizontal="center" vertical="center" shrinkToFit="1"/>
    </xf>
    <xf numFmtId="0" fontId="45" fillId="0" borderId="10" xfId="3" applyFont="1" applyBorder="1" applyAlignment="1">
      <alignment horizontal="center" vertical="center" shrinkToFit="1"/>
    </xf>
    <xf numFmtId="0" fontId="36" fillId="5" borderId="64" xfId="0" applyFont="1" applyFill="1" applyBorder="1" applyAlignment="1">
      <alignment horizontal="center" vertical="center"/>
    </xf>
    <xf numFmtId="0" fontId="36" fillId="5" borderId="65" xfId="0" applyFont="1" applyFill="1" applyBorder="1" applyAlignment="1">
      <alignment horizontal="center" vertical="center"/>
    </xf>
    <xf numFmtId="0" fontId="36" fillId="5" borderId="66" xfId="0" applyFont="1" applyFill="1" applyBorder="1" applyAlignment="1">
      <alignment horizontal="center" vertical="center"/>
    </xf>
    <xf numFmtId="0" fontId="32" fillId="5" borderId="36" xfId="3" applyFont="1" applyFill="1" applyBorder="1" applyAlignment="1">
      <alignment horizontal="center" vertical="center" shrinkToFit="1"/>
    </xf>
    <xf numFmtId="0" fontId="32" fillId="5" borderId="37" xfId="3" applyFont="1" applyFill="1" applyBorder="1" applyAlignment="1">
      <alignment horizontal="center" vertical="center" shrinkToFit="1"/>
    </xf>
    <xf numFmtId="0" fontId="32" fillId="5" borderId="38" xfId="3" applyFont="1" applyFill="1" applyBorder="1" applyAlignment="1">
      <alignment horizontal="center" vertical="center" shrinkToFit="1"/>
    </xf>
    <xf numFmtId="0" fontId="54" fillId="5" borderId="36" xfId="3" applyFont="1" applyFill="1" applyBorder="1" applyAlignment="1">
      <alignment horizontal="center" vertical="center" shrinkToFit="1"/>
    </xf>
    <xf numFmtId="0" fontId="54" fillId="5" borderId="37" xfId="3" applyFont="1" applyFill="1" applyBorder="1" applyAlignment="1">
      <alignment horizontal="center" vertical="center" shrinkToFit="1"/>
    </xf>
    <xf numFmtId="0" fontId="54" fillId="5" borderId="38" xfId="3" applyFont="1" applyFill="1" applyBorder="1" applyAlignment="1">
      <alignment horizontal="center" vertical="center" shrinkToFit="1"/>
    </xf>
    <xf numFmtId="182" fontId="45" fillId="0" borderId="42" xfId="3" applyNumberFormat="1" applyFont="1" applyBorder="1" applyAlignment="1">
      <alignment horizontal="left" vertical="center" shrinkToFit="1"/>
    </xf>
    <xf numFmtId="182" fontId="45" fillId="0" borderId="46" xfId="3" applyNumberFormat="1" applyFont="1" applyBorder="1" applyAlignment="1">
      <alignment horizontal="left" vertical="center" shrinkToFit="1"/>
    </xf>
    <xf numFmtId="0" fontId="33" fillId="0" borderId="20" xfId="3" applyFont="1" applyBorder="1" applyAlignment="1">
      <alignment horizontal="center" vertical="center" shrinkToFit="1"/>
    </xf>
    <xf numFmtId="0" fontId="33" fillId="0" borderId="21" xfId="3" applyFont="1" applyBorder="1" applyAlignment="1">
      <alignment horizontal="center" vertical="center" shrinkToFit="1"/>
    </xf>
    <xf numFmtId="0" fontId="33" fillId="0" borderId="25" xfId="3" applyFont="1" applyBorder="1" applyAlignment="1">
      <alignment horizontal="center" vertical="center" shrinkToFit="1"/>
    </xf>
    <xf numFmtId="0" fontId="33" fillId="0" borderId="26" xfId="3" applyFont="1" applyBorder="1" applyAlignment="1">
      <alignment horizontal="center" vertical="center" shrinkToFit="1"/>
    </xf>
    <xf numFmtId="0" fontId="0" fillId="0" borderId="0" xfId="0" applyAlignment="1">
      <alignment horizontal="left" vertical="top" wrapText="1"/>
    </xf>
  </cellXfs>
  <cellStyles count="5">
    <cellStyle name="スタイル 1" xfId="1" xr:uid="{AD3F3B9B-B033-4829-ABCD-3616516EAFCB}"/>
    <cellStyle name="パーセント" xfId="2" builtinId="5"/>
    <cellStyle name="標準" xfId="0" builtinId="0"/>
    <cellStyle name="標準 2" xfId="3" xr:uid="{EC71B692-5E11-4E6F-B693-E98A35CADF7B}"/>
    <cellStyle name="標準 3" xfId="4" xr:uid="{E2E1C4DA-54AE-4ED8-9776-B733A62FA3E3}"/>
  </cellStyles>
  <dxfs count="3235">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s>
  <tableStyles count="0" defaultTableStyle="TableStyleMedium2" defaultPivotStyle="PivotStyleLight16"/>
  <colors>
    <mruColors>
      <color rgb="FFFF00FF"/>
      <color rgb="FFFF99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ja-JP"/>
              <a:t>βγ</a:t>
            </a:r>
            <a:r>
              <a:rPr lang="ja-JP" altLang="en-US"/>
              <a:t>値比較</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分析値比較!$C$3</c:f>
              <c:strCache>
                <c:ptCount val="1"/>
                <c:pt idx="0">
                  <c:v>品管分析</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分析値比較!$B$4:$B$17</c:f>
              <c:strCache>
                <c:ptCount val="14"/>
                <c:pt idx="0">
                  <c:v>R004</c:v>
                </c:pt>
                <c:pt idx="1">
                  <c:v>R005</c:v>
                </c:pt>
                <c:pt idx="2">
                  <c:v>R006</c:v>
                </c:pt>
                <c:pt idx="3">
                  <c:v>R007</c:v>
                </c:pt>
                <c:pt idx="4">
                  <c:v>R008</c:v>
                </c:pt>
                <c:pt idx="5">
                  <c:v>R009</c:v>
                </c:pt>
                <c:pt idx="6">
                  <c:v>R010</c:v>
                </c:pt>
                <c:pt idx="7">
                  <c:v>R011</c:v>
                </c:pt>
                <c:pt idx="8">
                  <c:v>R012</c:v>
                </c:pt>
                <c:pt idx="9">
                  <c:v>R013</c:v>
                </c:pt>
                <c:pt idx="10">
                  <c:v>R016</c:v>
                </c:pt>
                <c:pt idx="11">
                  <c:v>R017</c:v>
                </c:pt>
                <c:pt idx="12">
                  <c:v>R018</c:v>
                </c:pt>
                <c:pt idx="13">
                  <c:v>R019</c:v>
                </c:pt>
              </c:strCache>
            </c:strRef>
          </c:cat>
          <c:val>
            <c:numRef>
              <c:f>分析値比較!$C$4:$C$17</c:f>
              <c:numCache>
                <c:formatCode>0.0000</c:formatCode>
                <c:ptCount val="14"/>
                <c:pt idx="0">
                  <c:v>0.14199999999999999</c:v>
                </c:pt>
                <c:pt idx="1">
                  <c:v>0.14399999999999999</c:v>
                </c:pt>
                <c:pt idx="2">
                  <c:v>0.13100000000000001</c:v>
                </c:pt>
                <c:pt idx="3">
                  <c:v>0.14599999999999999</c:v>
                </c:pt>
                <c:pt idx="4">
                  <c:v>0.13400000000000001</c:v>
                </c:pt>
                <c:pt idx="5">
                  <c:v>0.13400000000000001</c:v>
                </c:pt>
                <c:pt idx="6">
                  <c:v>0.123</c:v>
                </c:pt>
                <c:pt idx="7">
                  <c:v>0.124</c:v>
                </c:pt>
                <c:pt idx="8">
                  <c:v>0.13400000000000001</c:v>
                </c:pt>
                <c:pt idx="9">
                  <c:v>0.13300000000000001</c:v>
                </c:pt>
                <c:pt idx="10">
                  <c:v>0.13200000000000001</c:v>
                </c:pt>
                <c:pt idx="11">
                  <c:v>0.14399999999999999</c:v>
                </c:pt>
                <c:pt idx="12">
                  <c:v>0.13900000000000001</c:v>
                </c:pt>
                <c:pt idx="13">
                  <c:v>0.14799999999999999</c:v>
                </c:pt>
              </c:numCache>
            </c:numRef>
          </c:val>
          <c:smooth val="0"/>
          <c:extLst>
            <c:ext xmlns:c16="http://schemas.microsoft.com/office/drawing/2014/chart" uri="{C3380CC4-5D6E-409C-BE32-E72D297353CC}">
              <c16:uniqueId val="{00000000-313E-4AED-9945-7CF3B77616DB}"/>
            </c:ext>
          </c:extLst>
        </c:ser>
        <c:ser>
          <c:idx val="1"/>
          <c:order val="1"/>
          <c:tx>
            <c:strRef>
              <c:f>分析値比較!$D$3</c:f>
              <c:strCache>
                <c:ptCount val="1"/>
                <c:pt idx="0">
                  <c:v>製造分析</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分析値比較!$B$4:$B$17</c:f>
              <c:strCache>
                <c:ptCount val="14"/>
                <c:pt idx="0">
                  <c:v>R004</c:v>
                </c:pt>
                <c:pt idx="1">
                  <c:v>R005</c:v>
                </c:pt>
                <c:pt idx="2">
                  <c:v>R006</c:v>
                </c:pt>
                <c:pt idx="3">
                  <c:v>R007</c:v>
                </c:pt>
                <c:pt idx="4">
                  <c:v>R008</c:v>
                </c:pt>
                <c:pt idx="5">
                  <c:v>R009</c:v>
                </c:pt>
                <c:pt idx="6">
                  <c:v>R010</c:v>
                </c:pt>
                <c:pt idx="7">
                  <c:v>R011</c:v>
                </c:pt>
                <c:pt idx="8">
                  <c:v>R012</c:v>
                </c:pt>
                <c:pt idx="9">
                  <c:v>R013</c:v>
                </c:pt>
                <c:pt idx="10">
                  <c:v>R016</c:v>
                </c:pt>
                <c:pt idx="11">
                  <c:v>R017</c:v>
                </c:pt>
                <c:pt idx="12">
                  <c:v>R018</c:v>
                </c:pt>
                <c:pt idx="13">
                  <c:v>R019</c:v>
                </c:pt>
              </c:strCache>
            </c:strRef>
          </c:cat>
          <c:val>
            <c:numRef>
              <c:f>分析値比較!$D$4:$D$17</c:f>
              <c:numCache>
                <c:formatCode>0.0000</c:formatCode>
                <c:ptCount val="14"/>
                <c:pt idx="0">
                  <c:v>0.13930000000000001</c:v>
                </c:pt>
                <c:pt idx="1">
                  <c:v>0.14180000000000001</c:v>
                </c:pt>
                <c:pt idx="2">
                  <c:v>0.129</c:v>
                </c:pt>
                <c:pt idx="3">
                  <c:v>0.14480000000000001</c:v>
                </c:pt>
                <c:pt idx="4">
                  <c:v>0.13220000000000001</c:v>
                </c:pt>
                <c:pt idx="5">
                  <c:v>0.12759999999999999</c:v>
                </c:pt>
                <c:pt idx="6">
                  <c:v>0.1206</c:v>
                </c:pt>
                <c:pt idx="7">
                  <c:v>0.12709999999999999</c:v>
                </c:pt>
                <c:pt idx="8">
                  <c:v>0.13120000000000001</c:v>
                </c:pt>
                <c:pt idx="9">
                  <c:v>0.13009999999999999</c:v>
                </c:pt>
                <c:pt idx="10">
                  <c:v>0.1326</c:v>
                </c:pt>
                <c:pt idx="11">
                  <c:v>0.14249999999999999</c:v>
                </c:pt>
                <c:pt idx="12">
                  <c:v>0.13489999999999999</c:v>
                </c:pt>
                <c:pt idx="13">
                  <c:v>0.14249999999999999</c:v>
                </c:pt>
              </c:numCache>
            </c:numRef>
          </c:val>
          <c:smooth val="0"/>
          <c:extLst>
            <c:ext xmlns:c16="http://schemas.microsoft.com/office/drawing/2014/chart" uri="{C3380CC4-5D6E-409C-BE32-E72D297353CC}">
              <c16:uniqueId val="{00000001-313E-4AED-9945-7CF3B77616DB}"/>
            </c:ext>
          </c:extLst>
        </c:ser>
        <c:dLbls>
          <c:showLegendKey val="0"/>
          <c:showVal val="0"/>
          <c:showCatName val="0"/>
          <c:showSerName val="0"/>
          <c:showPercent val="0"/>
          <c:showBubbleSize val="0"/>
        </c:dLbls>
        <c:marker val="1"/>
        <c:smooth val="0"/>
        <c:axId val="802467824"/>
        <c:axId val="802473072"/>
      </c:lineChart>
      <c:catAx>
        <c:axId val="8024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802473072"/>
        <c:crosses val="autoZero"/>
        <c:auto val="1"/>
        <c:lblAlgn val="ctr"/>
        <c:lblOffset val="100"/>
        <c:noMultiLvlLbl val="0"/>
      </c:catAx>
      <c:valAx>
        <c:axId val="802473072"/>
        <c:scaling>
          <c:orientation val="minMax"/>
          <c:min val="0.11000000000000001"/>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80246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emf"/><Relationship Id="rId1" Type="http://schemas.openxmlformats.org/officeDocument/2006/relationships/image" Target="../media/image13.png"/><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1" Type="http://schemas.openxmlformats.org/officeDocument/2006/relationships/image" Target="../media/image19.emf"/></Relationships>
</file>

<file path=xl/drawings/_rels/drawing7.xml.rels><?xml version="1.0" encoding="UTF-8" standalone="yes"?>
<Relationships xmlns="http://schemas.openxmlformats.org/package/2006/relationships"><Relationship Id="rId1" Type="http://schemas.openxmlformats.org/officeDocument/2006/relationships/image" Target="../media/image20.emf"/></Relationships>
</file>

<file path=xl/drawings/_rels/drawing8.x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4" Type="http://schemas.openxmlformats.org/officeDocument/2006/relationships/image" Target="../media/image2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5.emf"/></Relationships>
</file>

<file path=xl/drawings/_rels/drawing10.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27.jpeg"/><Relationship Id="rId7" Type="http://schemas.openxmlformats.org/officeDocument/2006/relationships/image" Target="../media/image31.jpeg"/><Relationship Id="rId12" Type="http://schemas.openxmlformats.org/officeDocument/2006/relationships/image" Target="../media/image36.jpeg"/><Relationship Id="rId2" Type="http://schemas.openxmlformats.org/officeDocument/2006/relationships/image" Target="../media/image26.emf"/><Relationship Id="rId1" Type="http://schemas.openxmlformats.org/officeDocument/2006/relationships/image" Target="../media/image13.png"/><Relationship Id="rId6" Type="http://schemas.openxmlformats.org/officeDocument/2006/relationships/image" Target="../media/image30.jpeg"/><Relationship Id="rId11" Type="http://schemas.openxmlformats.org/officeDocument/2006/relationships/image" Target="../media/image35.jpeg"/><Relationship Id="rId5" Type="http://schemas.openxmlformats.org/officeDocument/2006/relationships/image" Target="../media/image29.jpeg"/><Relationship Id="rId10" Type="http://schemas.openxmlformats.org/officeDocument/2006/relationships/image" Target="../media/image34.emf"/><Relationship Id="rId4" Type="http://schemas.openxmlformats.org/officeDocument/2006/relationships/image" Target="../media/image28.jpeg"/><Relationship Id="rId9" Type="http://schemas.openxmlformats.org/officeDocument/2006/relationships/image" Target="../media/image33.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47625</xdr:colOff>
          <xdr:row>2</xdr:row>
          <xdr:rowOff>28575</xdr:rowOff>
        </xdr:from>
        <xdr:to>
          <xdr:col>16</xdr:col>
          <xdr:colOff>581025</xdr:colOff>
          <xdr:row>5</xdr:row>
          <xdr:rowOff>85725</xdr:rowOff>
        </xdr:to>
        <xdr:sp macro="" textlink="">
          <xdr:nvSpPr>
            <xdr:cNvPr id="2052" name="inei1_川崎 智弘"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xdr:col>
      <xdr:colOff>84667</xdr:colOff>
      <xdr:row>12</xdr:row>
      <xdr:rowOff>70556</xdr:rowOff>
    </xdr:from>
    <xdr:to>
      <xdr:col>5</xdr:col>
      <xdr:colOff>446334</xdr:colOff>
      <xdr:row>23</xdr:row>
      <xdr:rowOff>14111</xdr:rowOff>
    </xdr:to>
    <xdr:pic>
      <xdr:nvPicPr>
        <xdr:cNvPr id="4" name="図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556" y="2420056"/>
          <a:ext cx="3402611" cy="2039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absolute">
        <xdr:from>
          <xdr:col>11</xdr:col>
          <xdr:colOff>142875</xdr:colOff>
          <xdr:row>2</xdr:row>
          <xdr:rowOff>95250</xdr:rowOff>
        </xdr:from>
        <xdr:to>
          <xdr:col>11</xdr:col>
          <xdr:colOff>676275</xdr:colOff>
          <xdr:row>5</xdr:row>
          <xdr:rowOff>171450</xdr:rowOff>
        </xdr:to>
        <xdr:sp macro="" textlink="">
          <xdr:nvSpPr>
            <xdr:cNvPr id="2055" name="inei2_中島 志朗"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676275</xdr:colOff>
          <xdr:row>3</xdr:row>
          <xdr:rowOff>123825</xdr:rowOff>
        </xdr:from>
        <xdr:to>
          <xdr:col>12</xdr:col>
          <xdr:colOff>495300</xdr:colOff>
          <xdr:row>7</xdr:row>
          <xdr:rowOff>9525</xdr:rowOff>
        </xdr:to>
        <xdr:sp macro="" textlink="">
          <xdr:nvSpPr>
            <xdr:cNvPr id="2056" name="inei3_中島 志朗"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257175</xdr:colOff>
          <xdr:row>2</xdr:row>
          <xdr:rowOff>0</xdr:rowOff>
        </xdr:from>
        <xdr:to>
          <xdr:col>13</xdr:col>
          <xdr:colOff>133350</xdr:colOff>
          <xdr:row>5</xdr:row>
          <xdr:rowOff>47625</xdr:rowOff>
        </xdr:to>
        <xdr:sp macro="" textlink="">
          <xdr:nvSpPr>
            <xdr:cNvPr id="2057" name="inei4_小田 明弘" hidden="1">
              <a:extLst>
                <a:ext uri="{63B3BB69-23CF-44E3-9099-C40C66FF867C}">
                  <a14:compatExt spid="_x0000_s2057"/>
                </a:ext>
                <a:ext uri="{FF2B5EF4-FFF2-40B4-BE49-F238E27FC236}">
                  <a16:creationId xmlns:a16="http://schemas.microsoft.com/office/drawing/2014/main" id="{332B8FFC-CB2D-442E-93E6-B4B4DE5A1438}"/>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6</xdr:col>
      <xdr:colOff>342900</xdr:colOff>
      <xdr:row>2</xdr:row>
      <xdr:rowOff>130175</xdr:rowOff>
    </xdr:from>
    <xdr:to>
      <xdr:col>13</xdr:col>
      <xdr:colOff>292100</xdr:colOff>
      <xdr:row>14</xdr:row>
      <xdr:rowOff>130175</xdr:rowOff>
    </xdr:to>
    <xdr:graphicFrame macro="">
      <xdr:nvGraphicFramePr>
        <xdr:cNvPr id="2" name="グラフ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0.91389</cdr:x>
      <cdr:y>0.14236</cdr:y>
    </cdr:from>
    <cdr:to>
      <cdr:x>0.97361</cdr:x>
      <cdr:y>0.9294</cdr:y>
    </cdr:to>
    <cdr:sp macro="" textlink="">
      <cdr:nvSpPr>
        <cdr:cNvPr id="2" name="正方形/長方形 1">
          <a:extLst xmlns:a="http://schemas.openxmlformats.org/drawingml/2006/main">
            <a:ext uri="{FF2B5EF4-FFF2-40B4-BE49-F238E27FC236}">
              <a16:creationId xmlns:a16="http://schemas.microsoft.com/office/drawing/2014/main" id="{F917057A-E1A0-41B9-BC4F-BFD80A9A4415}"/>
            </a:ext>
          </a:extLst>
        </cdr:cNvPr>
        <cdr:cNvSpPr/>
      </cdr:nvSpPr>
      <cdr:spPr>
        <a:xfrm xmlns:a="http://schemas.openxmlformats.org/drawingml/2006/main">
          <a:off x="4178300" y="390525"/>
          <a:ext cx="273050" cy="2159000"/>
        </a:xfrm>
        <a:prstGeom xmlns:a="http://schemas.openxmlformats.org/drawingml/2006/main" prst="rect">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ja-JP"/>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9</xdr:col>
      <xdr:colOff>426357</xdr:colOff>
      <xdr:row>6</xdr:row>
      <xdr:rowOff>54431</xdr:rowOff>
    </xdr:from>
    <xdr:to>
      <xdr:col>17</xdr:col>
      <xdr:colOff>361284</xdr:colOff>
      <xdr:row>11</xdr:row>
      <xdr:rowOff>29271</xdr:rowOff>
    </xdr:to>
    <xdr:pic>
      <xdr:nvPicPr>
        <xdr:cNvPr id="3" name="Picture 9">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15145"/>
          <a:ext cx="5878286" cy="110559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226786</xdr:colOff>
      <xdr:row>17</xdr:row>
      <xdr:rowOff>54429</xdr:rowOff>
    </xdr:from>
    <xdr:to>
      <xdr:col>18</xdr:col>
      <xdr:colOff>317300</xdr:colOff>
      <xdr:row>21</xdr:row>
      <xdr:rowOff>121104</xdr:rowOff>
    </xdr:to>
    <xdr:pic>
      <xdr:nvPicPr>
        <xdr:cNvPr id="4" name="Picture 9">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39429" y="3909786"/>
          <a:ext cx="6702439" cy="97064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344713</xdr:colOff>
      <xdr:row>31</xdr:row>
      <xdr:rowOff>208643</xdr:rowOff>
    </xdr:from>
    <xdr:to>
      <xdr:col>18</xdr:col>
      <xdr:colOff>547926</xdr:colOff>
      <xdr:row>34</xdr:row>
      <xdr:rowOff>26761</xdr:rowOff>
    </xdr:to>
    <xdr:pic>
      <xdr:nvPicPr>
        <xdr:cNvPr id="5" name="Picture 10">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57356" y="7239000"/>
          <a:ext cx="6815138" cy="4953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217715</xdr:colOff>
      <xdr:row>22</xdr:row>
      <xdr:rowOff>226784</xdr:rowOff>
    </xdr:from>
    <xdr:to>
      <xdr:col>18</xdr:col>
      <xdr:colOff>492365</xdr:colOff>
      <xdr:row>25</xdr:row>
      <xdr:rowOff>143327</xdr:rowOff>
    </xdr:to>
    <xdr:pic>
      <xdr:nvPicPr>
        <xdr:cNvPr id="6" name="Picture 9">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30358" y="5216070"/>
          <a:ext cx="6880225" cy="6000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263072</xdr:colOff>
      <xdr:row>43</xdr:row>
      <xdr:rowOff>226784</xdr:rowOff>
    </xdr:from>
    <xdr:to>
      <xdr:col>18</xdr:col>
      <xdr:colOff>313884</xdr:colOff>
      <xdr:row>46</xdr:row>
      <xdr:rowOff>219527</xdr:rowOff>
    </xdr:to>
    <xdr:pic>
      <xdr:nvPicPr>
        <xdr:cNvPr id="7" name="Picture 9">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75715" y="9978570"/>
          <a:ext cx="6659562" cy="6762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114300</xdr:colOff>
      <xdr:row>52</xdr:row>
      <xdr:rowOff>44450</xdr:rowOff>
    </xdr:from>
    <xdr:to>
      <xdr:col>25</xdr:col>
      <xdr:colOff>558800</xdr:colOff>
      <xdr:row>55</xdr:row>
      <xdr:rowOff>44450</xdr:rowOff>
    </xdr:to>
    <xdr:pic>
      <xdr:nvPicPr>
        <xdr:cNvPr id="2" name="Picture 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07200" y="9156700"/>
          <a:ext cx="3086100" cy="685800"/>
        </a:xfrm>
        <a:prstGeom prst="rect">
          <a:avLst/>
        </a:prstGeom>
        <a:noFill/>
        <a:ln>
          <a:noFill/>
        </a:ln>
        <a:effectLst/>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EEECE1"/>
                </a:outerShdw>
              </a:effectLst>
            </a14:hiddenEffects>
          </a:ext>
        </a:extLst>
      </xdr:spPr>
    </xdr:pic>
    <xdr:clientData/>
  </xdr:twoCellAnchor>
  <mc:AlternateContent xmlns:mc="http://schemas.openxmlformats.org/markup-compatibility/2006">
    <mc:Choice xmlns:a14="http://schemas.microsoft.com/office/drawing/2010/main" Requires="a14">
      <xdr:twoCellAnchor>
        <xdr:from>
          <xdr:col>21</xdr:col>
          <xdr:colOff>161925</xdr:colOff>
          <xdr:row>62</xdr:row>
          <xdr:rowOff>161925</xdr:rowOff>
        </xdr:from>
        <xdr:to>
          <xdr:col>29</xdr:col>
          <xdr:colOff>123825</xdr:colOff>
          <xdr:row>68</xdr:row>
          <xdr:rowOff>85725</xdr:rowOff>
        </xdr:to>
        <xdr:sp macro="" textlink="">
          <xdr:nvSpPr>
            <xdr:cNvPr id="10241" name="グラフ 2" hidden="1">
              <a:extLst>
                <a:ext uri="{63B3BB69-23CF-44E3-9099-C40C66FF867C}">
                  <a14:compatExt spid="_x0000_s10241"/>
                </a:ext>
                <a:ext uri="{FF2B5EF4-FFF2-40B4-BE49-F238E27FC236}">
                  <a16:creationId xmlns:a16="http://schemas.microsoft.com/office/drawing/2014/main" id="{00000000-0008-0000-0300-0000012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171450</xdr:colOff>
          <xdr:row>68</xdr:row>
          <xdr:rowOff>66675</xdr:rowOff>
        </xdr:from>
        <xdr:to>
          <xdr:col>29</xdr:col>
          <xdr:colOff>85725</xdr:colOff>
          <xdr:row>74</xdr:row>
          <xdr:rowOff>9525</xdr:rowOff>
        </xdr:to>
        <xdr:sp macro="" textlink="">
          <xdr:nvSpPr>
            <xdr:cNvPr id="10242" name="グラフ 6" hidden="1">
              <a:extLst>
                <a:ext uri="{63B3BB69-23CF-44E3-9099-C40C66FF867C}">
                  <a14:compatExt spid="_x0000_s10242"/>
                </a:ext>
                <a:ext uri="{FF2B5EF4-FFF2-40B4-BE49-F238E27FC236}">
                  <a16:creationId xmlns:a16="http://schemas.microsoft.com/office/drawing/2014/main" id="{00000000-0008-0000-0300-0000022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21</xdr:col>
      <xdr:colOff>165100</xdr:colOff>
      <xdr:row>142</xdr:row>
      <xdr:rowOff>25400</xdr:rowOff>
    </xdr:from>
    <xdr:to>
      <xdr:col>24</xdr:col>
      <xdr:colOff>628650</xdr:colOff>
      <xdr:row>148</xdr:row>
      <xdr:rowOff>120650</xdr:rowOff>
    </xdr:to>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23609300"/>
          <a:ext cx="244475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209550</xdr:colOff>
      <xdr:row>144</xdr:row>
      <xdr:rowOff>28575</xdr:rowOff>
    </xdr:from>
    <xdr:to>
      <xdr:col>31</xdr:col>
      <xdr:colOff>73051</xdr:colOff>
      <xdr:row>149</xdr:row>
      <xdr:rowOff>129755</xdr:rowOff>
    </xdr:to>
    <xdr:sp macro="" textlink="">
      <xdr:nvSpPr>
        <xdr:cNvPr id="6" name="テキスト ボックス 1">
          <a:extLst>
            <a:ext uri="{FF2B5EF4-FFF2-40B4-BE49-F238E27FC236}">
              <a16:creationId xmlns:a16="http://schemas.microsoft.com/office/drawing/2014/main" id="{00000000-0008-0000-0300-000006000000}"/>
            </a:ext>
          </a:extLst>
        </xdr:cNvPr>
        <xdr:cNvSpPr txBox="1">
          <a:spLocks noChangeArrowheads="1"/>
        </xdr:cNvSpPr>
      </xdr:nvSpPr>
      <xdr:spPr bwMode="auto">
        <a:xfrm>
          <a:off x="9169400" y="23942675"/>
          <a:ext cx="835051" cy="926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fontAlgn="base">
            <a:spcBef>
              <a:spcPct val="0"/>
            </a:spcBef>
            <a:spcAft>
              <a:spcPct val="0"/>
            </a:spcAft>
            <a:defRPr kumimoji="1" sz="2000"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sz="2000"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sz="2000"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sz="2000"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sz="2000" kern="1200">
              <a:solidFill>
                <a:schemeClr val="tx1"/>
              </a:solidFill>
              <a:latin typeface="Arial" charset="0"/>
              <a:ea typeface="ＭＳ Ｐゴシック" pitchFamily="50" charset="-128"/>
              <a:cs typeface="+mn-cs"/>
            </a:defRPr>
          </a:lvl5pPr>
          <a:lvl6pPr marL="2286000" algn="l" defTabSz="914400" rtl="0" eaLnBrk="1" latinLnBrk="0" hangingPunct="1">
            <a:defRPr kumimoji="1" sz="2000" kern="1200">
              <a:solidFill>
                <a:schemeClr val="tx1"/>
              </a:solidFill>
              <a:latin typeface="Arial" charset="0"/>
              <a:ea typeface="ＭＳ Ｐゴシック" pitchFamily="50" charset="-128"/>
              <a:cs typeface="+mn-cs"/>
            </a:defRPr>
          </a:lvl6pPr>
          <a:lvl7pPr marL="2743200" algn="l" defTabSz="914400" rtl="0" eaLnBrk="1" latinLnBrk="0" hangingPunct="1">
            <a:defRPr kumimoji="1" sz="2000" kern="1200">
              <a:solidFill>
                <a:schemeClr val="tx1"/>
              </a:solidFill>
              <a:latin typeface="Arial" charset="0"/>
              <a:ea typeface="ＭＳ Ｐゴシック" pitchFamily="50" charset="-128"/>
              <a:cs typeface="+mn-cs"/>
            </a:defRPr>
          </a:lvl7pPr>
          <a:lvl8pPr marL="3200400" algn="l" defTabSz="914400" rtl="0" eaLnBrk="1" latinLnBrk="0" hangingPunct="1">
            <a:defRPr kumimoji="1" sz="2000" kern="1200">
              <a:solidFill>
                <a:schemeClr val="tx1"/>
              </a:solidFill>
              <a:latin typeface="Arial" charset="0"/>
              <a:ea typeface="ＭＳ Ｐゴシック" pitchFamily="50" charset="-128"/>
              <a:cs typeface="+mn-cs"/>
            </a:defRPr>
          </a:lvl8pPr>
          <a:lvl9pPr marL="3657600" algn="l" defTabSz="914400" rtl="0" eaLnBrk="1" latinLnBrk="0" hangingPunct="1">
            <a:defRPr kumimoji="1" sz="2000" kern="1200">
              <a:solidFill>
                <a:schemeClr val="tx1"/>
              </a:solidFill>
              <a:latin typeface="Arial" charset="0"/>
              <a:ea typeface="ＭＳ Ｐゴシック" pitchFamily="50" charset="-128"/>
              <a:cs typeface="+mn-cs"/>
            </a:defRPr>
          </a:lvl9pPr>
        </a:lstStyle>
        <a:p>
          <a:pPr eaLnBrk="1" hangingPunct="1">
            <a:spcBef>
              <a:spcPct val="0"/>
            </a:spcBef>
            <a:buFontTx/>
            <a:buNone/>
          </a:pPr>
          <a:r>
            <a:rPr lang="ja-JP" altLang="en-US" sz="600"/>
            <a:t>処理後</a:t>
          </a:r>
          <a:endParaRPr lang="en-US" altLang="ja-JP" sz="600"/>
        </a:p>
        <a:p>
          <a:pPr eaLnBrk="1" hangingPunct="1">
            <a:spcBef>
              <a:spcPct val="0"/>
            </a:spcBef>
            <a:buFontTx/>
            <a:buNone/>
          </a:pPr>
          <a:endParaRPr lang="en-US" altLang="ja-JP" sz="600"/>
        </a:p>
        <a:p>
          <a:pPr eaLnBrk="1" hangingPunct="1">
            <a:spcBef>
              <a:spcPct val="0"/>
            </a:spcBef>
            <a:buFontTx/>
            <a:buNone/>
          </a:pPr>
          <a:endParaRPr lang="en-US" altLang="ja-JP" sz="600"/>
        </a:p>
        <a:p>
          <a:pPr eaLnBrk="1" hangingPunct="1">
            <a:spcBef>
              <a:spcPct val="0"/>
            </a:spcBef>
            <a:buFontTx/>
            <a:buNone/>
          </a:pPr>
          <a:endParaRPr lang="en-US" altLang="ja-JP" sz="600"/>
        </a:p>
        <a:p>
          <a:pPr eaLnBrk="1" hangingPunct="1">
            <a:spcBef>
              <a:spcPct val="0"/>
            </a:spcBef>
            <a:buFontTx/>
            <a:buNone/>
          </a:pPr>
          <a:r>
            <a:rPr lang="ja-JP" altLang="en-US" sz="600"/>
            <a:t>処理前</a:t>
          </a:r>
          <a:endParaRPr lang="en-US" altLang="ja-JP" sz="600"/>
        </a:p>
        <a:p>
          <a:pPr eaLnBrk="1" hangingPunct="1">
            <a:spcBef>
              <a:spcPct val="0"/>
            </a:spcBef>
            <a:buFontTx/>
            <a:buNone/>
          </a:pPr>
          <a:endParaRPr lang="en-US" altLang="ja-JP" sz="600"/>
        </a:p>
        <a:p>
          <a:pPr eaLnBrk="1" hangingPunct="1">
            <a:spcBef>
              <a:spcPct val="0"/>
            </a:spcBef>
            <a:buFontTx/>
            <a:buNone/>
          </a:pPr>
          <a:endParaRPr lang="en-US" altLang="ja-JP" sz="600"/>
        </a:p>
        <a:p>
          <a:pPr eaLnBrk="1" hangingPunct="1">
            <a:spcBef>
              <a:spcPct val="0"/>
            </a:spcBef>
            <a:buFontTx/>
            <a:buNone/>
          </a:pPr>
          <a:endParaRPr lang="en-US" altLang="ja-JP" sz="600"/>
        </a:p>
        <a:p>
          <a:pPr eaLnBrk="1" hangingPunct="1">
            <a:spcBef>
              <a:spcPct val="0"/>
            </a:spcBef>
            <a:buFontTx/>
            <a:buNone/>
          </a:pPr>
          <a:r>
            <a:rPr lang="en-US" altLang="ja-JP" sz="600"/>
            <a:t>JNC</a:t>
          </a:r>
          <a:r>
            <a:rPr lang="ja-JP" altLang="en-US" sz="600"/>
            <a:t>品</a:t>
          </a:r>
        </a:p>
      </xdr:txBody>
    </xdr:sp>
    <xdr:clientData/>
  </xdr:twoCellAnchor>
  <xdr:twoCellAnchor editAs="oneCell">
    <xdr:from>
      <xdr:col>21</xdr:col>
      <xdr:colOff>107950</xdr:colOff>
      <xdr:row>188</xdr:row>
      <xdr:rowOff>76200</xdr:rowOff>
    </xdr:from>
    <xdr:to>
      <xdr:col>25</xdr:col>
      <xdr:colOff>482600</xdr:colOff>
      <xdr:row>197</xdr:row>
      <xdr:rowOff>31750</xdr:rowOff>
    </xdr:to>
    <xdr:pic>
      <xdr:nvPicPr>
        <xdr:cNvPr id="7" name="図 3">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00850" y="31254700"/>
          <a:ext cx="3016250" cy="201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38100</xdr:colOff>
      <xdr:row>296</xdr:row>
      <xdr:rowOff>19050</xdr:rowOff>
    </xdr:from>
    <xdr:to>
      <xdr:col>25</xdr:col>
      <xdr:colOff>114300</xdr:colOff>
      <xdr:row>299</xdr:row>
      <xdr:rowOff>12700</xdr:rowOff>
    </xdr:to>
    <xdr:pic>
      <xdr:nvPicPr>
        <xdr:cNvPr id="8" name="図 10">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731000" y="49028350"/>
          <a:ext cx="2717800" cy="67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19050</xdr:colOff>
      <xdr:row>299</xdr:row>
      <xdr:rowOff>120650</xdr:rowOff>
    </xdr:from>
    <xdr:to>
      <xdr:col>25</xdr:col>
      <xdr:colOff>450850</xdr:colOff>
      <xdr:row>303</xdr:row>
      <xdr:rowOff>133350</xdr:rowOff>
    </xdr:to>
    <xdr:pic>
      <xdr:nvPicPr>
        <xdr:cNvPr id="9" name="図 1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711950" y="49625250"/>
          <a:ext cx="3073400" cy="92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19050</xdr:colOff>
      <xdr:row>288</xdr:row>
      <xdr:rowOff>57150</xdr:rowOff>
    </xdr:from>
    <xdr:to>
      <xdr:col>25</xdr:col>
      <xdr:colOff>488950</xdr:colOff>
      <xdr:row>291</xdr:row>
      <xdr:rowOff>165100</xdr:rowOff>
    </xdr:to>
    <xdr:pic>
      <xdr:nvPicPr>
        <xdr:cNvPr id="10" name="図 12">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711950" y="47745650"/>
          <a:ext cx="3111500" cy="79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236</xdr:col>
      <xdr:colOff>209550</xdr:colOff>
      <xdr:row>910</xdr:row>
      <xdr:rowOff>6350</xdr:rowOff>
    </xdr:to>
    <xdr:pic>
      <xdr:nvPicPr>
        <xdr:cNvPr id="184" name="図 183">
          <a:extLst>
            <a:ext uri="{FF2B5EF4-FFF2-40B4-BE49-F238E27FC236}">
              <a16:creationId xmlns:a16="http://schemas.microsoft.com/office/drawing/2014/main" id="{00000000-0008-0000-04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56063950" cy="20803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486833</xdr:colOff>
      <xdr:row>32</xdr:row>
      <xdr:rowOff>42333</xdr:rowOff>
    </xdr:from>
    <xdr:to>
      <xdr:col>28</xdr:col>
      <xdr:colOff>105833</xdr:colOff>
      <xdr:row>52</xdr:row>
      <xdr:rowOff>148167</xdr:rowOff>
    </xdr:to>
    <xdr:sp macro="" textlink="">
      <xdr:nvSpPr>
        <xdr:cNvPr id="185" name="楕円 184">
          <a:extLst>
            <a:ext uri="{FF2B5EF4-FFF2-40B4-BE49-F238E27FC236}">
              <a16:creationId xmlns:a16="http://schemas.microsoft.com/office/drawing/2014/main" id="{00000000-0008-0000-0400-0000B9000000}"/>
            </a:ext>
          </a:extLst>
        </xdr:cNvPr>
        <xdr:cNvSpPr/>
      </xdr:nvSpPr>
      <xdr:spPr>
        <a:xfrm>
          <a:off x="14266333" y="7493000"/>
          <a:ext cx="4212167" cy="4762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176212</xdr:colOff>
      <xdr:row>0</xdr:row>
      <xdr:rowOff>42862</xdr:rowOff>
    </xdr:from>
    <xdr:to>
      <xdr:col>19</xdr:col>
      <xdr:colOff>122236</xdr:colOff>
      <xdr:row>20</xdr:row>
      <xdr:rowOff>65087</xdr:rowOff>
    </xdr:to>
    <xdr:pic>
      <xdr:nvPicPr>
        <xdr:cNvPr id="2" name="図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91587" y="42862"/>
          <a:ext cx="3895725" cy="418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565150</xdr:colOff>
      <xdr:row>26</xdr:row>
      <xdr:rowOff>31750</xdr:rowOff>
    </xdr:from>
    <xdr:to>
      <xdr:col>5</xdr:col>
      <xdr:colOff>273050</xdr:colOff>
      <xdr:row>33</xdr:row>
      <xdr:rowOff>152400</xdr:rowOff>
    </xdr:to>
    <xdr:pic>
      <xdr:nvPicPr>
        <xdr:cNvPr id="2" name="Picture 3">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150" y="7105650"/>
          <a:ext cx="3009900" cy="172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330200</xdr:colOff>
      <xdr:row>31</xdr:row>
      <xdr:rowOff>66675</xdr:rowOff>
    </xdr:from>
    <xdr:to>
      <xdr:col>1</xdr:col>
      <xdr:colOff>339725</xdr:colOff>
      <xdr:row>33</xdr:row>
      <xdr:rowOff>266700</xdr:rowOff>
    </xdr:to>
    <xdr:cxnSp macro="">
      <xdr:nvCxnSpPr>
        <xdr:cNvPr id="3" name="直線矢印コネクタ 2">
          <a:extLst>
            <a:ext uri="{FF2B5EF4-FFF2-40B4-BE49-F238E27FC236}">
              <a16:creationId xmlns:a16="http://schemas.microsoft.com/office/drawing/2014/main" id="{00000000-0008-0000-0600-000003000000}"/>
            </a:ext>
          </a:extLst>
        </xdr:cNvPr>
        <xdr:cNvCxnSpPr/>
      </xdr:nvCxnSpPr>
      <xdr:spPr>
        <a:xfrm flipH="1" flipV="1">
          <a:off x="958850" y="8569325"/>
          <a:ext cx="9525" cy="7715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209549</xdr:colOff>
      <xdr:row>33</xdr:row>
      <xdr:rowOff>269875</xdr:rowOff>
    </xdr:from>
    <xdr:to>
      <xdr:col>3</xdr:col>
      <xdr:colOff>190500</xdr:colOff>
      <xdr:row>35</xdr:row>
      <xdr:rowOff>76255</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838199" y="9344025"/>
          <a:ext cx="1441451" cy="377880"/>
        </a:xfrm>
        <a:prstGeom prst="rect">
          <a:avLst/>
        </a:prstGeom>
        <a:solidFill>
          <a:schemeClr val="bg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RT2.5min TMDS</a:t>
          </a:r>
          <a:endParaRPr kumimoji="1" lang="ja-JP" altLang="en-US" sz="1100"/>
        </a:p>
      </xdr:txBody>
    </xdr:sp>
    <xdr:clientData/>
  </xdr:twoCellAnchor>
  <xdr:twoCellAnchor editAs="oneCell">
    <xdr:from>
      <xdr:col>5</xdr:col>
      <xdr:colOff>393700</xdr:colOff>
      <xdr:row>26</xdr:row>
      <xdr:rowOff>19050</xdr:rowOff>
    </xdr:from>
    <xdr:to>
      <xdr:col>10</xdr:col>
      <xdr:colOff>114300</xdr:colOff>
      <xdr:row>33</xdr:row>
      <xdr:rowOff>203200</xdr:rowOff>
    </xdr:to>
    <xdr:pic>
      <xdr:nvPicPr>
        <xdr:cNvPr id="5" name="Picture 2">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40150" y="7092950"/>
          <a:ext cx="3022600" cy="178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60324</xdr:colOff>
      <xdr:row>33</xdr:row>
      <xdr:rowOff>231775</xdr:rowOff>
    </xdr:from>
    <xdr:to>
      <xdr:col>8</xdr:col>
      <xdr:colOff>269875</xdr:colOff>
      <xdr:row>35</xdr:row>
      <xdr:rowOff>61</xdr:rowOff>
    </xdr:to>
    <xdr:sp macro="" textlink="">
      <xdr:nvSpPr>
        <xdr:cNvPr id="6" name="テキスト ボックス 5">
          <a:extLst>
            <a:ext uri="{FF2B5EF4-FFF2-40B4-BE49-F238E27FC236}">
              <a16:creationId xmlns:a16="http://schemas.microsoft.com/office/drawing/2014/main" id="{00000000-0008-0000-0600-000006000000}"/>
            </a:ext>
          </a:extLst>
        </xdr:cNvPr>
        <xdr:cNvSpPr txBox="1"/>
      </xdr:nvSpPr>
      <xdr:spPr>
        <a:xfrm>
          <a:off x="4035424" y="9305925"/>
          <a:ext cx="1466851" cy="33978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RT12.5min </a:t>
          </a:r>
          <a:r>
            <a:rPr kumimoji="1" lang="ja-JP" altLang="en-US" sz="1100"/>
            <a:t>中間体</a:t>
          </a:r>
        </a:p>
      </xdr:txBody>
    </xdr:sp>
    <xdr:clientData/>
  </xdr:twoCellAnchor>
  <xdr:twoCellAnchor>
    <xdr:from>
      <xdr:col>6</xdr:col>
      <xdr:colOff>561975</xdr:colOff>
      <xdr:row>31</xdr:row>
      <xdr:rowOff>85726</xdr:rowOff>
    </xdr:from>
    <xdr:to>
      <xdr:col>7</xdr:col>
      <xdr:colOff>231776</xdr:colOff>
      <xdr:row>33</xdr:row>
      <xdr:rowOff>228600</xdr:rowOff>
    </xdr:to>
    <xdr:cxnSp macro="">
      <xdr:nvCxnSpPr>
        <xdr:cNvPr id="7" name="直線矢印コネクタ 6">
          <a:extLst>
            <a:ext uri="{FF2B5EF4-FFF2-40B4-BE49-F238E27FC236}">
              <a16:creationId xmlns:a16="http://schemas.microsoft.com/office/drawing/2014/main" id="{00000000-0008-0000-0600-000007000000}"/>
            </a:ext>
          </a:extLst>
        </xdr:cNvPr>
        <xdr:cNvCxnSpPr/>
      </xdr:nvCxnSpPr>
      <xdr:spPr>
        <a:xfrm flipV="1">
          <a:off x="4537075" y="8588376"/>
          <a:ext cx="298451" cy="71437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552450</xdr:colOff>
      <xdr:row>37</xdr:row>
      <xdr:rowOff>133350</xdr:rowOff>
    </xdr:from>
    <xdr:to>
      <xdr:col>5</xdr:col>
      <xdr:colOff>298450</xdr:colOff>
      <xdr:row>45</xdr:row>
      <xdr:rowOff>101600</xdr:rowOff>
    </xdr:to>
    <xdr:pic>
      <xdr:nvPicPr>
        <xdr:cNvPr id="8" name="Picture 1">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2450" y="10350500"/>
          <a:ext cx="3048000" cy="1797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457200</xdr:colOff>
      <xdr:row>42</xdr:row>
      <xdr:rowOff>231775</xdr:rowOff>
    </xdr:from>
    <xdr:to>
      <xdr:col>1</xdr:col>
      <xdr:colOff>488953</xdr:colOff>
      <xdr:row>45</xdr:row>
      <xdr:rowOff>36</xdr:rowOff>
    </xdr:to>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H="1" flipV="1">
          <a:off x="1085850" y="11877675"/>
          <a:ext cx="31753" cy="62551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457200</xdr:colOff>
      <xdr:row>45</xdr:row>
      <xdr:rowOff>9525</xdr:rowOff>
    </xdr:from>
    <xdr:to>
      <xdr:col>2</xdr:col>
      <xdr:colOff>619062</xdr:colOff>
      <xdr:row>46</xdr:row>
      <xdr:rowOff>152400</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457200" y="12512675"/>
          <a:ext cx="1622362" cy="4286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RT4.6min </a:t>
          </a:r>
          <a:r>
            <a:rPr kumimoji="1" lang="ja-JP" altLang="en-US" sz="1100"/>
            <a:t>内標デカン</a:t>
          </a:r>
        </a:p>
      </xdr:txBody>
    </xdr:sp>
    <xdr:clientData/>
  </xdr:twoCellAnchor>
  <xdr:twoCellAnchor>
    <xdr:from>
      <xdr:col>3</xdr:col>
      <xdr:colOff>625473</xdr:colOff>
      <xdr:row>45</xdr:row>
      <xdr:rowOff>0</xdr:rowOff>
    </xdr:from>
    <xdr:to>
      <xdr:col>8</xdr:col>
      <xdr:colOff>606424</xdr:colOff>
      <xdr:row>46</xdr:row>
      <xdr:rowOff>133350</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714623" y="12503150"/>
          <a:ext cx="3124201" cy="4191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RT23.2min FM-4401</a:t>
          </a:r>
          <a:r>
            <a:rPr kumimoji="1" lang="ja-JP" altLang="en-US" sz="1100"/>
            <a:t>（</a:t>
          </a:r>
          <a:r>
            <a:rPr kumimoji="1" lang="en-US" altLang="ja-JP" sz="1100"/>
            <a:t>β</a:t>
          </a:r>
          <a:r>
            <a:rPr kumimoji="1" lang="ja-JP" altLang="en-US" sz="1100"/>
            <a:t>体）</a:t>
          </a:r>
          <a:r>
            <a:rPr kumimoji="1" lang="en-US" altLang="ja-JP" sz="1100"/>
            <a:t>RT23.6minFM-4401(γ</a:t>
          </a:r>
          <a:r>
            <a:rPr kumimoji="1" lang="ja-JP" altLang="en-US" sz="1100"/>
            <a:t>体）</a:t>
          </a:r>
        </a:p>
      </xdr:txBody>
    </xdr:sp>
    <xdr:clientData/>
  </xdr:twoCellAnchor>
  <xdr:twoCellAnchor>
    <xdr:from>
      <xdr:col>3</xdr:col>
      <xdr:colOff>619125</xdr:colOff>
      <xdr:row>42</xdr:row>
      <xdr:rowOff>247650</xdr:rowOff>
    </xdr:from>
    <xdr:to>
      <xdr:col>4</xdr:col>
      <xdr:colOff>456996</xdr:colOff>
      <xdr:row>45</xdr:row>
      <xdr:rowOff>0</xdr:rowOff>
    </xdr:to>
    <xdr:cxnSp macro="">
      <xdr:nvCxnSpPr>
        <xdr:cNvPr id="12" name="直線矢印コネクタ 11">
          <a:extLst>
            <a:ext uri="{FF2B5EF4-FFF2-40B4-BE49-F238E27FC236}">
              <a16:creationId xmlns:a16="http://schemas.microsoft.com/office/drawing/2014/main" id="{00000000-0008-0000-0600-00000C000000}"/>
            </a:ext>
          </a:extLst>
        </xdr:cNvPr>
        <xdr:cNvCxnSpPr/>
      </xdr:nvCxnSpPr>
      <xdr:spPr>
        <a:xfrm flipH="1" flipV="1">
          <a:off x="2708275" y="11893550"/>
          <a:ext cx="466521" cy="6096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72570</xdr:colOff>
      <xdr:row>35</xdr:row>
      <xdr:rowOff>139242</xdr:rowOff>
    </xdr:from>
    <xdr:to>
      <xdr:col>12</xdr:col>
      <xdr:colOff>1859643</xdr:colOff>
      <xdr:row>39</xdr:row>
      <xdr:rowOff>228326</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4"/>
        <a:stretch>
          <a:fillRect/>
        </a:stretch>
      </xdr:blipFill>
      <xdr:spPr>
        <a:xfrm>
          <a:off x="3410856" y="9927313"/>
          <a:ext cx="6168573" cy="12502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28464</xdr:colOff>
      <xdr:row>14</xdr:row>
      <xdr:rowOff>158750</xdr:rowOff>
    </xdr:to>
    <xdr:pic>
      <xdr:nvPicPr>
        <xdr:cNvPr id="2" name="図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0400" y="228600"/>
          <a:ext cx="5972064" cy="313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14</xdr:col>
      <xdr:colOff>49212</xdr:colOff>
      <xdr:row>15</xdr:row>
      <xdr:rowOff>19050</xdr:rowOff>
    </xdr:to>
    <xdr:pic>
      <xdr:nvPicPr>
        <xdr:cNvPr id="2" name="Picture 4">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0800" y="914400"/>
          <a:ext cx="7970837" cy="16192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2</xdr:col>
      <xdr:colOff>546100</xdr:colOff>
      <xdr:row>18</xdr:row>
      <xdr:rowOff>50800</xdr:rowOff>
    </xdr:from>
    <xdr:to>
      <xdr:col>14</xdr:col>
      <xdr:colOff>39688</xdr:colOff>
      <xdr:row>24</xdr:row>
      <xdr:rowOff>122237</xdr:rowOff>
    </xdr:to>
    <xdr:pic>
      <xdr:nvPicPr>
        <xdr:cNvPr id="3" name="Picture 3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66900" y="3251200"/>
          <a:ext cx="7418388" cy="14398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14</xdr:col>
      <xdr:colOff>266700</xdr:colOff>
      <xdr:row>10</xdr:row>
      <xdr:rowOff>63500</xdr:rowOff>
    </xdr:from>
    <xdr:to>
      <xdr:col>22</xdr:col>
      <xdr:colOff>535023</xdr:colOff>
      <xdr:row>24</xdr:row>
      <xdr:rowOff>76200</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9512300" y="1435100"/>
          <a:ext cx="5551523" cy="3213100"/>
        </a:xfrm>
        <a:prstGeom prst="rect">
          <a:avLst/>
        </a:prstGeom>
      </xdr:spPr>
    </xdr:pic>
    <xdr:clientData/>
  </xdr:twoCellAnchor>
  <xdr:twoCellAnchor>
    <xdr:from>
      <xdr:col>2</xdr:col>
      <xdr:colOff>406399</xdr:colOff>
      <xdr:row>30</xdr:row>
      <xdr:rowOff>127000</xdr:rowOff>
    </xdr:from>
    <xdr:to>
      <xdr:col>21</xdr:col>
      <xdr:colOff>474830</xdr:colOff>
      <xdr:row>46</xdr:row>
      <xdr:rowOff>38100</xdr:rowOff>
    </xdr:to>
    <xdr:grpSp>
      <xdr:nvGrpSpPr>
        <xdr:cNvPr id="28" name="グループ化 27">
          <a:extLst>
            <a:ext uri="{FF2B5EF4-FFF2-40B4-BE49-F238E27FC236}">
              <a16:creationId xmlns:a16="http://schemas.microsoft.com/office/drawing/2014/main" id="{00000000-0008-0000-0900-00001C000000}"/>
            </a:ext>
          </a:extLst>
        </xdr:cNvPr>
        <xdr:cNvGrpSpPr/>
      </xdr:nvGrpSpPr>
      <xdr:grpSpPr>
        <a:xfrm>
          <a:off x="1271587" y="8064500"/>
          <a:ext cx="13038306" cy="3721100"/>
          <a:chOff x="1841499" y="5600700"/>
          <a:chExt cx="12616031" cy="3568700"/>
        </a:xfrm>
      </xdr:grpSpPr>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4"/>
          <a:stretch>
            <a:fillRect/>
          </a:stretch>
        </xdr:blipFill>
        <xdr:spPr>
          <a:xfrm>
            <a:off x="1841499" y="5600700"/>
            <a:ext cx="6045201" cy="3538402"/>
          </a:xfrm>
          <a:prstGeom prst="rect">
            <a:avLst/>
          </a:prstGeom>
        </xdr:spPr>
      </xdr:pic>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a:stretch>
            <a:fillRect/>
          </a:stretch>
        </xdr:blipFill>
        <xdr:spPr>
          <a:xfrm>
            <a:off x="8001001" y="5600700"/>
            <a:ext cx="6456529" cy="3568700"/>
          </a:xfrm>
          <a:prstGeom prst="rect">
            <a:avLst/>
          </a:prstGeom>
        </xdr:spPr>
      </xdr:pic>
      <xdr:sp macro="" textlink="">
        <xdr:nvSpPr>
          <xdr:cNvPr id="8" name="楕円 7">
            <a:extLst>
              <a:ext uri="{FF2B5EF4-FFF2-40B4-BE49-F238E27FC236}">
                <a16:creationId xmlns:a16="http://schemas.microsoft.com/office/drawing/2014/main" id="{00000000-0008-0000-0900-000008000000}"/>
              </a:ext>
            </a:extLst>
          </xdr:cNvPr>
          <xdr:cNvSpPr/>
        </xdr:nvSpPr>
        <xdr:spPr>
          <a:xfrm>
            <a:off x="4203700" y="5892800"/>
            <a:ext cx="635000" cy="6096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矢印コネクタ 9">
            <a:extLst>
              <a:ext uri="{FF2B5EF4-FFF2-40B4-BE49-F238E27FC236}">
                <a16:creationId xmlns:a16="http://schemas.microsoft.com/office/drawing/2014/main" id="{00000000-0008-0000-0900-00000A000000}"/>
              </a:ext>
            </a:extLst>
          </xdr:cNvPr>
          <xdr:cNvCxnSpPr>
            <a:stCxn id="8" idx="4"/>
          </xdr:cNvCxnSpPr>
        </xdr:nvCxnSpPr>
        <xdr:spPr>
          <a:xfrm flipH="1">
            <a:off x="4508500" y="6502400"/>
            <a:ext cx="12700" cy="219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a:extLst>
              <a:ext uri="{FF2B5EF4-FFF2-40B4-BE49-F238E27FC236}">
                <a16:creationId xmlns:a16="http://schemas.microsoft.com/office/drawing/2014/main" id="{00000000-0008-0000-0900-00000D000000}"/>
              </a:ext>
            </a:extLst>
          </xdr:cNvPr>
          <xdr:cNvCxnSpPr>
            <a:stCxn id="8" idx="2"/>
          </xdr:cNvCxnSpPr>
        </xdr:nvCxnSpPr>
        <xdr:spPr>
          <a:xfrm flipH="1">
            <a:off x="2413000" y="6197600"/>
            <a:ext cx="17907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 name="楕円 20">
            <a:extLst>
              <a:ext uri="{FF2B5EF4-FFF2-40B4-BE49-F238E27FC236}">
                <a16:creationId xmlns:a16="http://schemas.microsoft.com/office/drawing/2014/main" id="{00000000-0008-0000-0900-000015000000}"/>
              </a:ext>
            </a:extLst>
          </xdr:cNvPr>
          <xdr:cNvSpPr/>
        </xdr:nvSpPr>
        <xdr:spPr>
          <a:xfrm>
            <a:off x="4229100" y="7670800"/>
            <a:ext cx="495300" cy="508000"/>
          </a:xfrm>
          <a:prstGeom prst="ellipse">
            <a:avLst/>
          </a:prstGeom>
          <a:no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 name="直線矢印コネクタ 21">
            <a:extLst>
              <a:ext uri="{FF2B5EF4-FFF2-40B4-BE49-F238E27FC236}">
                <a16:creationId xmlns:a16="http://schemas.microsoft.com/office/drawing/2014/main" id="{00000000-0008-0000-0900-000016000000}"/>
              </a:ext>
            </a:extLst>
          </xdr:cNvPr>
          <xdr:cNvCxnSpPr>
            <a:stCxn id="21" idx="6"/>
          </xdr:cNvCxnSpPr>
        </xdr:nvCxnSpPr>
        <xdr:spPr>
          <a:xfrm>
            <a:off x="4724400" y="7924800"/>
            <a:ext cx="1739900" cy="0"/>
          </a:xfrm>
          <a:prstGeom prst="straightConnector1">
            <a:avLst/>
          </a:prstGeom>
          <a:ln>
            <a:solidFill>
              <a:srgbClr val="FF00FF"/>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380999</xdr:colOff>
      <xdr:row>48</xdr:row>
      <xdr:rowOff>0</xdr:rowOff>
    </xdr:from>
    <xdr:to>
      <xdr:col>21</xdr:col>
      <xdr:colOff>406400</xdr:colOff>
      <xdr:row>63</xdr:row>
      <xdr:rowOff>127000</xdr:rowOff>
    </xdr:to>
    <xdr:grpSp>
      <xdr:nvGrpSpPr>
        <xdr:cNvPr id="32" name="グループ化 31">
          <a:extLst>
            <a:ext uri="{FF2B5EF4-FFF2-40B4-BE49-F238E27FC236}">
              <a16:creationId xmlns:a16="http://schemas.microsoft.com/office/drawing/2014/main" id="{00000000-0008-0000-0900-000020000000}"/>
            </a:ext>
          </a:extLst>
        </xdr:cNvPr>
        <xdr:cNvGrpSpPr/>
      </xdr:nvGrpSpPr>
      <xdr:grpSpPr>
        <a:xfrm>
          <a:off x="1246187" y="12223750"/>
          <a:ext cx="12995276" cy="3698875"/>
          <a:chOff x="1676399" y="10083800"/>
          <a:chExt cx="12573001" cy="3556000"/>
        </a:xfrm>
      </xdr:grpSpPr>
      <xdr:pic>
        <xdr:nvPicPr>
          <xdr:cNvPr id="30" name="図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6"/>
          <a:stretch>
            <a:fillRect/>
          </a:stretch>
        </xdr:blipFill>
        <xdr:spPr>
          <a:xfrm>
            <a:off x="1676399" y="10083800"/>
            <a:ext cx="6083301" cy="3543300"/>
          </a:xfrm>
          <a:prstGeom prst="rect">
            <a:avLst/>
          </a:prstGeom>
        </xdr:spPr>
      </xdr:pic>
      <xdr:pic>
        <xdr:nvPicPr>
          <xdr:cNvPr id="31" name="図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7"/>
          <a:stretch>
            <a:fillRect/>
          </a:stretch>
        </xdr:blipFill>
        <xdr:spPr>
          <a:xfrm>
            <a:off x="7861299" y="10083800"/>
            <a:ext cx="6388101" cy="3556000"/>
          </a:xfrm>
          <a:prstGeom prst="rect">
            <a:avLst/>
          </a:prstGeom>
        </xdr:spPr>
      </xdr:pic>
    </xdr:grpSp>
    <xdr:clientData/>
  </xdr:twoCellAnchor>
  <xdr:twoCellAnchor editAs="oneCell">
    <xdr:from>
      <xdr:col>3</xdr:col>
      <xdr:colOff>330200</xdr:colOff>
      <xdr:row>69</xdr:row>
      <xdr:rowOff>38100</xdr:rowOff>
    </xdr:from>
    <xdr:to>
      <xdr:col>15</xdr:col>
      <xdr:colOff>513080</xdr:colOff>
      <xdr:row>76</xdr:row>
      <xdr:rowOff>65405</xdr:rowOff>
    </xdr:to>
    <xdr:pic>
      <xdr:nvPicPr>
        <xdr:cNvPr id="33" name="図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8"/>
        <a:stretch>
          <a:fillRect/>
        </a:stretch>
      </xdr:blipFill>
      <xdr:spPr>
        <a:xfrm>
          <a:off x="2311400" y="14897100"/>
          <a:ext cx="8107680" cy="1630680"/>
        </a:xfrm>
        <a:prstGeom prst="rect">
          <a:avLst/>
        </a:prstGeom>
      </xdr:spPr>
    </xdr:pic>
    <xdr:clientData/>
  </xdr:twoCellAnchor>
  <xdr:twoCellAnchor editAs="oneCell">
    <xdr:from>
      <xdr:col>3</xdr:col>
      <xdr:colOff>431800</xdr:colOff>
      <xdr:row>77</xdr:row>
      <xdr:rowOff>88900</xdr:rowOff>
    </xdr:from>
    <xdr:to>
      <xdr:col>15</xdr:col>
      <xdr:colOff>390525</xdr:colOff>
      <xdr:row>97</xdr:row>
      <xdr:rowOff>46355</xdr:rowOff>
    </xdr:to>
    <xdr:pic>
      <xdr:nvPicPr>
        <xdr:cNvPr id="34" name="図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9"/>
        <a:stretch>
          <a:fillRect/>
        </a:stretch>
      </xdr:blipFill>
      <xdr:spPr>
        <a:xfrm>
          <a:off x="2413000" y="16776700"/>
          <a:ext cx="7886700" cy="4526280"/>
        </a:xfrm>
        <a:prstGeom prst="rect">
          <a:avLst/>
        </a:prstGeom>
      </xdr:spPr>
    </xdr:pic>
    <xdr:clientData/>
  </xdr:twoCellAnchor>
  <xdr:twoCellAnchor editAs="oneCell">
    <xdr:from>
      <xdr:col>3</xdr:col>
      <xdr:colOff>63500</xdr:colOff>
      <xdr:row>105</xdr:row>
      <xdr:rowOff>215900</xdr:rowOff>
    </xdr:from>
    <xdr:to>
      <xdr:col>13</xdr:col>
      <xdr:colOff>190500</xdr:colOff>
      <xdr:row>111</xdr:row>
      <xdr:rowOff>200025</xdr:rowOff>
    </xdr:to>
    <xdr:pic>
      <xdr:nvPicPr>
        <xdr:cNvPr id="35" name="図 34">
          <a:extLst>
            <a:ext uri="{FF2B5EF4-FFF2-40B4-BE49-F238E27FC236}">
              <a16:creationId xmlns:a16="http://schemas.microsoft.com/office/drawing/2014/main" id="{00000000-0008-0000-0900-000023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44700" y="24942800"/>
          <a:ext cx="6731000" cy="135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635000</xdr:colOff>
      <xdr:row>113</xdr:row>
      <xdr:rowOff>203200</xdr:rowOff>
    </xdr:from>
    <xdr:to>
      <xdr:col>10</xdr:col>
      <xdr:colOff>228600</xdr:colOff>
      <xdr:row>126</xdr:row>
      <xdr:rowOff>210820</xdr:rowOff>
    </xdr:to>
    <xdr:pic>
      <xdr:nvPicPr>
        <xdr:cNvPr id="36" name="図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11"/>
        <a:stretch>
          <a:fillRect/>
        </a:stretch>
      </xdr:blipFill>
      <xdr:spPr>
        <a:xfrm>
          <a:off x="1955800" y="26758900"/>
          <a:ext cx="4876800" cy="2979420"/>
        </a:xfrm>
        <a:prstGeom prst="rect">
          <a:avLst/>
        </a:prstGeom>
      </xdr:spPr>
    </xdr:pic>
    <xdr:clientData/>
  </xdr:twoCellAnchor>
  <xdr:twoCellAnchor editAs="oneCell">
    <xdr:from>
      <xdr:col>10</xdr:col>
      <xdr:colOff>609600</xdr:colOff>
      <xdr:row>114</xdr:row>
      <xdr:rowOff>0</xdr:rowOff>
    </xdr:from>
    <xdr:to>
      <xdr:col>17</xdr:col>
      <xdr:colOff>602381</xdr:colOff>
      <xdr:row>127</xdr:row>
      <xdr:rowOff>0</xdr:rowOff>
    </xdr:to>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2"/>
        <a:stretch>
          <a:fillRect/>
        </a:stretch>
      </xdr:blipFill>
      <xdr:spPr>
        <a:xfrm>
          <a:off x="7213600" y="26784300"/>
          <a:ext cx="4612406" cy="2971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8300275/Desktop/AFC&#20013;&#23798;%20backUp20220829/AFC/11&#24310;&#23713;&#35069;&#36896;&#25152;/&#35373;&#20633;/FM4401/FM-4401&#38306;&#20418;/FM-4401%20&#21193;&#24375;&#20250;&#36039;&#26009;)/1.&#12414;&#12378;&#12399;&#26465;&#20214;&#12539;&#25805;&#20316;&#12392;&#12381;&#12428;&#12395;&#20276;&#12358;&#12522;&#12473;&#12463;&#12434;&#35226;&#12360;&#12424;&#12358;/&#26465;&#20214;&#22522;&#28310;&#26360;/500L_&#26465;&#20214;&#22522;&#28310;&#26360;(170705)&#26368;&#2603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ロー_"/>
      <sheetName val="条件基準"/>
    </sheetNames>
    <sheetDataSet>
      <sheetData sheetId="0">
        <row r="24">
          <cell r="C24">
            <v>186.4</v>
          </cell>
        </row>
        <row r="44">
          <cell r="F44">
            <v>0.53446542199519476</v>
          </cell>
        </row>
      </sheetData>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12.emf"/><Relationship Id="rId2" Type="http://schemas.openxmlformats.org/officeDocument/2006/relationships/drawing" Target="../drawings/drawing5.xml"/><Relationship Id="rId1" Type="http://schemas.openxmlformats.org/officeDocument/2006/relationships/printerSettings" Target="../printerSettings/printerSettings2.bin"/><Relationship Id="rId6" Type="http://schemas.openxmlformats.org/officeDocument/2006/relationships/oleObject" Target="../embeddings/Microsoft_Excel_97-2003_Worksheet1.xls"/><Relationship Id="rId5" Type="http://schemas.openxmlformats.org/officeDocument/2006/relationships/image" Target="../media/image11.emf"/><Relationship Id="rId4" Type="http://schemas.openxmlformats.org/officeDocument/2006/relationships/oleObject" Target="../embeddings/Microsoft_Excel_97-2003_Worksheet.xls"/></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35E3-AE66-4F32-9243-31A95028FBE4}">
  <sheetPr>
    <pageSetUpPr fitToPage="1"/>
  </sheetPr>
  <dimension ref="B1:Q32"/>
  <sheetViews>
    <sheetView tabSelected="1" zoomScale="130" zoomScaleNormal="130" workbookViewId="0">
      <selection activeCell="L8" sqref="L8:Q31"/>
    </sheetView>
  </sheetViews>
  <sheetFormatPr defaultColWidth="8.625" defaultRowHeight="15.75"/>
  <cols>
    <col min="1" max="1" width="1.5" style="1" customWidth="1"/>
    <col min="2" max="2" width="10.125" style="1" customWidth="1"/>
    <col min="3" max="3" width="8.625" style="1"/>
    <col min="4" max="4" width="10.125" style="1" customWidth="1"/>
    <col min="5" max="5" width="11.125" style="1" customWidth="1"/>
    <col min="6" max="8" width="8.625" style="1"/>
    <col min="9" max="9" width="13.375" style="1" customWidth="1"/>
    <col min="10" max="10" width="9.125" style="1" customWidth="1"/>
    <col min="11" max="11" width="8.625" style="1"/>
    <col min="12" max="12" width="9.375" style="1" customWidth="1"/>
    <col min="13" max="16384" width="8.625" style="1"/>
  </cols>
  <sheetData>
    <row r="1" spans="2:17" ht="18" customHeight="1">
      <c r="B1" s="1" t="s">
        <v>15</v>
      </c>
      <c r="Q1" s="2" t="s">
        <v>16</v>
      </c>
    </row>
    <row r="2" spans="2:17" ht="17.100000000000001" customHeight="1">
      <c r="B2" s="5" t="s">
        <v>0</v>
      </c>
      <c r="L2" s="4" t="s">
        <v>13</v>
      </c>
      <c r="M2" s="4" t="s">
        <v>13</v>
      </c>
      <c r="N2" s="821" t="s">
        <v>11</v>
      </c>
      <c r="O2" s="821"/>
      <c r="P2" s="821"/>
      <c r="Q2" s="4" t="s">
        <v>12</v>
      </c>
    </row>
    <row r="3" spans="2:17">
      <c r="L3" s="6"/>
      <c r="M3" s="6"/>
      <c r="N3" s="6" t="s">
        <v>8</v>
      </c>
      <c r="O3" s="6" t="s">
        <v>9</v>
      </c>
      <c r="P3" s="6" t="s">
        <v>10</v>
      </c>
      <c r="Q3" s="821"/>
    </row>
    <row r="4" spans="2:17">
      <c r="B4" s="3" t="s">
        <v>1</v>
      </c>
      <c r="C4" s="830" t="s">
        <v>18</v>
      </c>
      <c r="D4" s="831"/>
      <c r="E4" s="831"/>
      <c r="F4" s="831"/>
      <c r="G4" s="831"/>
      <c r="H4" s="831"/>
      <c r="I4" s="831"/>
      <c r="J4" s="831"/>
      <c r="K4" s="832"/>
      <c r="L4" s="834"/>
      <c r="M4" s="821"/>
      <c r="N4" s="827"/>
      <c r="O4" s="821"/>
      <c r="P4" s="824"/>
      <c r="Q4" s="822"/>
    </row>
    <row r="5" spans="2:17">
      <c r="B5" s="3" t="s">
        <v>2</v>
      </c>
      <c r="C5" s="833" t="s">
        <v>19</v>
      </c>
      <c r="D5" s="833"/>
      <c r="E5" s="833"/>
      <c r="F5" s="833"/>
      <c r="G5" s="3" t="s">
        <v>17</v>
      </c>
      <c r="H5" s="817" t="s">
        <v>22</v>
      </c>
      <c r="I5" s="818"/>
      <c r="J5" s="818"/>
      <c r="K5" s="819"/>
      <c r="L5" s="835"/>
      <c r="M5" s="822"/>
      <c r="N5" s="828"/>
      <c r="O5" s="822"/>
      <c r="P5" s="825"/>
      <c r="Q5" s="822"/>
    </row>
    <row r="6" spans="2:17">
      <c r="B6" s="3" t="s">
        <v>3</v>
      </c>
      <c r="C6" s="816" t="s">
        <v>20</v>
      </c>
      <c r="D6" s="816"/>
      <c r="E6" s="816"/>
      <c r="F6" s="816"/>
      <c r="G6" s="3" t="s">
        <v>5</v>
      </c>
      <c r="H6" s="817" t="s">
        <v>21</v>
      </c>
      <c r="I6" s="818"/>
      <c r="J6" s="818"/>
      <c r="K6" s="819"/>
      <c r="L6" s="836"/>
      <c r="M6" s="823"/>
      <c r="N6" s="829"/>
      <c r="O6" s="823"/>
      <c r="P6" s="826"/>
      <c r="Q6" s="823"/>
    </row>
    <row r="7" spans="2:17">
      <c r="B7" s="820" t="s">
        <v>4</v>
      </c>
      <c r="C7" s="820"/>
      <c r="D7" s="820"/>
      <c r="E7" s="820"/>
      <c r="F7" s="820"/>
      <c r="G7" s="820" t="s">
        <v>6</v>
      </c>
      <c r="H7" s="820"/>
      <c r="I7" s="820"/>
      <c r="J7" s="820"/>
      <c r="K7" s="820"/>
      <c r="L7" s="820" t="s">
        <v>7</v>
      </c>
      <c r="M7" s="820"/>
      <c r="N7" s="820"/>
      <c r="O7" s="820"/>
      <c r="P7" s="820"/>
      <c r="Q7" s="820"/>
    </row>
    <row r="8" spans="2:17">
      <c r="B8" s="814" t="s">
        <v>23</v>
      </c>
      <c r="C8" s="814"/>
      <c r="D8" s="814"/>
      <c r="E8" s="814"/>
      <c r="F8" s="814"/>
      <c r="G8" s="814" t="s">
        <v>42</v>
      </c>
      <c r="H8" s="814"/>
      <c r="I8" s="814"/>
      <c r="J8" s="814"/>
      <c r="K8" s="814"/>
      <c r="L8" s="814" t="s">
        <v>43</v>
      </c>
      <c r="M8" s="815"/>
      <c r="N8" s="815"/>
      <c r="O8" s="815"/>
      <c r="P8" s="815"/>
      <c r="Q8" s="815"/>
    </row>
    <row r="9" spans="2:17">
      <c r="B9" s="814"/>
      <c r="C9" s="814"/>
      <c r="D9" s="814"/>
      <c r="E9" s="814"/>
      <c r="F9" s="814"/>
      <c r="G9" s="814"/>
      <c r="H9" s="814"/>
      <c r="I9" s="814"/>
      <c r="J9" s="814"/>
      <c r="K9" s="814"/>
      <c r="L9" s="815"/>
      <c r="M9" s="815"/>
      <c r="N9" s="815"/>
      <c r="O9" s="815"/>
      <c r="P9" s="815"/>
      <c r="Q9" s="815"/>
    </row>
    <row r="10" spans="2:17">
      <c r="B10" s="814"/>
      <c r="C10" s="814"/>
      <c r="D10" s="814"/>
      <c r="E10" s="814"/>
      <c r="F10" s="814"/>
      <c r="G10" s="814"/>
      <c r="H10" s="814"/>
      <c r="I10" s="814"/>
      <c r="J10" s="814"/>
      <c r="K10" s="814"/>
      <c r="L10" s="815"/>
      <c r="M10" s="815"/>
      <c r="N10" s="815"/>
      <c r="O10" s="815"/>
      <c r="P10" s="815"/>
      <c r="Q10" s="815"/>
    </row>
    <row r="11" spans="2:17">
      <c r="B11" s="814"/>
      <c r="C11" s="814"/>
      <c r="D11" s="814"/>
      <c r="E11" s="814"/>
      <c r="F11" s="814"/>
      <c r="G11" s="814"/>
      <c r="H11" s="814"/>
      <c r="I11" s="814"/>
      <c r="J11" s="814"/>
      <c r="K11" s="814"/>
      <c r="L11" s="815"/>
      <c r="M11" s="815"/>
      <c r="N11" s="815"/>
      <c r="O11" s="815"/>
      <c r="P11" s="815"/>
      <c r="Q11" s="815"/>
    </row>
    <row r="12" spans="2:17">
      <c r="B12" s="814"/>
      <c r="C12" s="814"/>
      <c r="D12" s="814"/>
      <c r="E12" s="814"/>
      <c r="F12" s="814"/>
      <c r="G12" s="814"/>
      <c r="H12" s="814"/>
      <c r="I12" s="814"/>
      <c r="J12" s="814"/>
      <c r="K12" s="814"/>
      <c r="L12" s="815"/>
      <c r="M12" s="815"/>
      <c r="N12" s="815"/>
      <c r="O12" s="815"/>
      <c r="P12" s="815"/>
      <c r="Q12" s="815"/>
    </row>
    <row r="13" spans="2:17">
      <c r="B13" s="814"/>
      <c r="C13" s="814"/>
      <c r="D13" s="814"/>
      <c r="E13" s="814"/>
      <c r="F13" s="814"/>
      <c r="G13" s="814"/>
      <c r="H13" s="814"/>
      <c r="I13" s="814"/>
      <c r="J13" s="814"/>
      <c r="K13" s="814"/>
      <c r="L13" s="815"/>
      <c r="M13" s="815"/>
      <c r="N13" s="815"/>
      <c r="O13" s="815"/>
      <c r="P13" s="815"/>
      <c r="Q13" s="815"/>
    </row>
    <row r="14" spans="2:17">
      <c r="B14" s="814"/>
      <c r="C14" s="814"/>
      <c r="D14" s="814"/>
      <c r="E14" s="814"/>
      <c r="F14" s="814"/>
      <c r="G14" s="814"/>
      <c r="H14" s="814"/>
      <c r="I14" s="814"/>
      <c r="J14" s="814"/>
      <c r="K14" s="814"/>
      <c r="L14" s="815"/>
      <c r="M14" s="815"/>
      <c r="N14" s="815"/>
      <c r="O14" s="815"/>
      <c r="P14" s="815"/>
      <c r="Q14" s="815"/>
    </row>
    <row r="15" spans="2:17">
      <c r="B15" s="814"/>
      <c r="C15" s="814"/>
      <c r="D15" s="814"/>
      <c r="E15" s="814"/>
      <c r="F15" s="814"/>
      <c r="G15" s="814"/>
      <c r="H15" s="814"/>
      <c r="I15" s="814"/>
      <c r="J15" s="814"/>
      <c r="K15" s="814"/>
      <c r="L15" s="815"/>
      <c r="M15" s="815"/>
      <c r="N15" s="815"/>
      <c r="O15" s="815"/>
      <c r="P15" s="815"/>
      <c r="Q15" s="815"/>
    </row>
    <row r="16" spans="2:17">
      <c r="B16" s="814"/>
      <c r="C16" s="814"/>
      <c r="D16" s="814"/>
      <c r="E16" s="814"/>
      <c r="F16" s="814"/>
      <c r="G16" s="814"/>
      <c r="H16" s="814"/>
      <c r="I16" s="814"/>
      <c r="J16" s="814"/>
      <c r="K16" s="814"/>
      <c r="L16" s="815"/>
      <c r="M16" s="815"/>
      <c r="N16" s="815"/>
      <c r="O16" s="815"/>
      <c r="P16" s="815"/>
      <c r="Q16" s="815"/>
    </row>
    <row r="17" spans="2:17">
      <c r="B17" s="814"/>
      <c r="C17" s="814"/>
      <c r="D17" s="814"/>
      <c r="E17" s="814"/>
      <c r="F17" s="814"/>
      <c r="G17" s="814"/>
      <c r="H17" s="814"/>
      <c r="I17" s="814"/>
      <c r="J17" s="814"/>
      <c r="K17" s="814"/>
      <c r="L17" s="815"/>
      <c r="M17" s="815"/>
      <c r="N17" s="815"/>
      <c r="O17" s="815"/>
      <c r="P17" s="815"/>
      <c r="Q17" s="815"/>
    </row>
    <row r="18" spans="2:17">
      <c r="B18" s="814"/>
      <c r="C18" s="814"/>
      <c r="D18" s="814"/>
      <c r="E18" s="814"/>
      <c r="F18" s="814"/>
      <c r="G18" s="814"/>
      <c r="H18" s="814"/>
      <c r="I18" s="814"/>
      <c r="J18" s="814"/>
      <c r="K18" s="814"/>
      <c r="L18" s="815"/>
      <c r="M18" s="815"/>
      <c r="N18" s="815"/>
      <c r="O18" s="815"/>
      <c r="P18" s="815"/>
      <c r="Q18" s="815"/>
    </row>
    <row r="19" spans="2:17">
      <c r="B19" s="814"/>
      <c r="C19" s="814"/>
      <c r="D19" s="814"/>
      <c r="E19" s="814"/>
      <c r="F19" s="814"/>
      <c r="G19" s="814"/>
      <c r="H19" s="814"/>
      <c r="I19" s="814"/>
      <c r="J19" s="814"/>
      <c r="K19" s="814"/>
      <c r="L19" s="815"/>
      <c r="M19" s="815"/>
      <c r="N19" s="815"/>
      <c r="O19" s="815"/>
      <c r="P19" s="815"/>
      <c r="Q19" s="815"/>
    </row>
    <row r="20" spans="2:17">
      <c r="B20" s="814"/>
      <c r="C20" s="814"/>
      <c r="D20" s="814"/>
      <c r="E20" s="814"/>
      <c r="F20" s="814"/>
      <c r="G20" s="814"/>
      <c r="H20" s="814"/>
      <c r="I20" s="814"/>
      <c r="J20" s="814"/>
      <c r="K20" s="814"/>
      <c r="L20" s="815"/>
      <c r="M20" s="815"/>
      <c r="N20" s="815"/>
      <c r="O20" s="815"/>
      <c r="P20" s="815"/>
      <c r="Q20" s="815"/>
    </row>
    <row r="21" spans="2:17">
      <c r="B21" s="814"/>
      <c r="C21" s="814"/>
      <c r="D21" s="814"/>
      <c r="E21" s="814"/>
      <c r="F21" s="814"/>
      <c r="G21" s="814"/>
      <c r="H21" s="814"/>
      <c r="I21" s="814"/>
      <c r="J21" s="814"/>
      <c r="K21" s="814"/>
      <c r="L21" s="815"/>
      <c r="M21" s="815"/>
      <c r="N21" s="815"/>
      <c r="O21" s="815"/>
      <c r="P21" s="815"/>
      <c r="Q21" s="815"/>
    </row>
    <row r="22" spans="2:17">
      <c r="B22" s="814"/>
      <c r="C22" s="814"/>
      <c r="D22" s="814"/>
      <c r="E22" s="814"/>
      <c r="F22" s="814"/>
      <c r="G22" s="814"/>
      <c r="H22" s="814"/>
      <c r="I22" s="814"/>
      <c r="J22" s="814"/>
      <c r="K22" s="814"/>
      <c r="L22" s="815"/>
      <c r="M22" s="815"/>
      <c r="N22" s="815"/>
      <c r="O22" s="815"/>
      <c r="P22" s="815"/>
      <c r="Q22" s="815"/>
    </row>
    <row r="23" spans="2:17">
      <c r="B23" s="814"/>
      <c r="C23" s="814"/>
      <c r="D23" s="814"/>
      <c r="E23" s="814"/>
      <c r="F23" s="814"/>
      <c r="G23" s="814"/>
      <c r="H23" s="814"/>
      <c r="I23" s="814"/>
      <c r="J23" s="814"/>
      <c r="K23" s="814"/>
      <c r="L23" s="815"/>
      <c r="M23" s="815"/>
      <c r="N23" s="815"/>
      <c r="O23" s="815"/>
      <c r="P23" s="815"/>
      <c r="Q23" s="815"/>
    </row>
    <row r="24" spans="2:17">
      <c r="B24" s="814"/>
      <c r="C24" s="814"/>
      <c r="D24" s="814"/>
      <c r="E24" s="814"/>
      <c r="F24" s="814"/>
      <c r="G24" s="814"/>
      <c r="H24" s="814"/>
      <c r="I24" s="814"/>
      <c r="J24" s="814"/>
      <c r="K24" s="814"/>
      <c r="L24" s="815"/>
      <c r="M24" s="815"/>
      <c r="N24" s="815"/>
      <c r="O24" s="815"/>
      <c r="P24" s="815"/>
      <c r="Q24" s="815"/>
    </row>
    <row r="25" spans="2:17">
      <c r="B25" s="814"/>
      <c r="C25" s="814"/>
      <c r="D25" s="814"/>
      <c r="E25" s="814"/>
      <c r="F25" s="814"/>
      <c r="G25" s="814"/>
      <c r="H25" s="814"/>
      <c r="I25" s="814"/>
      <c r="J25" s="814"/>
      <c r="K25" s="814"/>
      <c r="L25" s="815"/>
      <c r="M25" s="815"/>
      <c r="N25" s="815"/>
      <c r="O25" s="815"/>
      <c r="P25" s="815"/>
      <c r="Q25" s="815"/>
    </row>
    <row r="26" spans="2:17">
      <c r="B26" s="814"/>
      <c r="C26" s="814"/>
      <c r="D26" s="814"/>
      <c r="E26" s="814"/>
      <c r="F26" s="814"/>
      <c r="G26" s="814"/>
      <c r="H26" s="814"/>
      <c r="I26" s="814"/>
      <c r="J26" s="814"/>
      <c r="K26" s="814"/>
      <c r="L26" s="815"/>
      <c r="M26" s="815"/>
      <c r="N26" s="815"/>
      <c r="O26" s="815"/>
      <c r="P26" s="815"/>
      <c r="Q26" s="815"/>
    </row>
    <row r="27" spans="2:17">
      <c r="B27" s="814"/>
      <c r="C27" s="814"/>
      <c r="D27" s="814"/>
      <c r="E27" s="814"/>
      <c r="F27" s="814"/>
      <c r="G27" s="814"/>
      <c r="H27" s="814"/>
      <c r="I27" s="814"/>
      <c r="J27" s="814"/>
      <c r="K27" s="814"/>
      <c r="L27" s="815"/>
      <c r="M27" s="815"/>
      <c r="N27" s="815"/>
      <c r="O27" s="815"/>
      <c r="P27" s="815"/>
      <c r="Q27" s="815"/>
    </row>
    <row r="28" spans="2:17">
      <c r="B28" s="814"/>
      <c r="C28" s="814"/>
      <c r="D28" s="814"/>
      <c r="E28" s="814"/>
      <c r="F28" s="814"/>
      <c r="G28" s="814"/>
      <c r="H28" s="814"/>
      <c r="I28" s="814"/>
      <c r="J28" s="814"/>
      <c r="K28" s="814"/>
      <c r="L28" s="815"/>
      <c r="M28" s="815"/>
      <c r="N28" s="815"/>
      <c r="O28" s="815"/>
      <c r="P28" s="815"/>
      <c r="Q28" s="815"/>
    </row>
    <row r="29" spans="2:17">
      <c r="B29" s="814"/>
      <c r="C29" s="814"/>
      <c r="D29" s="814"/>
      <c r="E29" s="814"/>
      <c r="F29" s="814"/>
      <c r="G29" s="814"/>
      <c r="H29" s="814"/>
      <c r="I29" s="814"/>
      <c r="J29" s="814"/>
      <c r="K29" s="814"/>
      <c r="L29" s="815"/>
      <c r="M29" s="815"/>
      <c r="N29" s="815"/>
      <c r="O29" s="815"/>
      <c r="P29" s="815"/>
      <c r="Q29" s="815"/>
    </row>
    <row r="30" spans="2:17">
      <c r="B30" s="814"/>
      <c r="C30" s="814"/>
      <c r="D30" s="814"/>
      <c r="E30" s="814"/>
      <c r="F30" s="814"/>
      <c r="G30" s="814"/>
      <c r="H30" s="814"/>
      <c r="I30" s="814"/>
      <c r="J30" s="814"/>
      <c r="K30" s="814"/>
      <c r="L30" s="815"/>
      <c r="M30" s="815"/>
      <c r="N30" s="815"/>
      <c r="O30" s="815"/>
      <c r="P30" s="815"/>
      <c r="Q30" s="815"/>
    </row>
    <row r="31" spans="2:17">
      <c r="B31" s="814"/>
      <c r="C31" s="814"/>
      <c r="D31" s="814"/>
      <c r="E31" s="814"/>
      <c r="F31" s="814"/>
      <c r="G31" s="814"/>
      <c r="H31" s="814"/>
      <c r="I31" s="814"/>
      <c r="J31" s="814"/>
      <c r="K31" s="814"/>
      <c r="L31" s="815"/>
      <c r="M31" s="815"/>
      <c r="N31" s="815"/>
      <c r="O31" s="815"/>
      <c r="P31" s="815"/>
      <c r="Q31" s="815"/>
    </row>
    <row r="32" spans="2:17" ht="53.1" customHeight="1">
      <c r="B32" s="3" t="s">
        <v>14</v>
      </c>
      <c r="C32" s="814" t="s">
        <v>1899</v>
      </c>
      <c r="D32" s="815"/>
      <c r="E32" s="815"/>
      <c r="F32" s="815"/>
      <c r="G32" s="815"/>
      <c r="H32" s="815"/>
      <c r="I32" s="815"/>
      <c r="J32" s="815"/>
      <c r="K32" s="815"/>
      <c r="L32" s="815"/>
      <c r="M32" s="815"/>
      <c r="N32" s="815"/>
      <c r="O32" s="815"/>
      <c r="P32" s="815"/>
      <c r="Q32" s="815"/>
    </row>
  </sheetData>
  <mergeCells count="19">
    <mergeCell ref="N2:P2"/>
    <mergeCell ref="C4:K4"/>
    <mergeCell ref="C5:F5"/>
    <mergeCell ref="H5:K5"/>
    <mergeCell ref="L4:L6"/>
    <mergeCell ref="C32:Q32"/>
    <mergeCell ref="C6:F6"/>
    <mergeCell ref="H6:K6"/>
    <mergeCell ref="B7:F7"/>
    <mergeCell ref="G7:K7"/>
    <mergeCell ref="L7:Q7"/>
    <mergeCell ref="B8:F31"/>
    <mergeCell ref="G8:K31"/>
    <mergeCell ref="L8:Q31"/>
    <mergeCell ref="Q3:Q6"/>
    <mergeCell ref="P4:P6"/>
    <mergeCell ref="O4:O6"/>
    <mergeCell ref="N4:N6"/>
    <mergeCell ref="M4:M6"/>
  </mergeCells>
  <phoneticPr fontId="2"/>
  <pageMargins left="0.5" right="0.2" top="0.75" bottom="0.5" header="0.3" footer="0.3"/>
  <pageSetup paperSize="9" scale="85" orientation="landscape" r:id="rId1"/>
  <drawing r:id="rId2"/>
  <legacyDrawing r:id="rId3"/>
  <oleObjects>
    <mc:AlternateContent xmlns:mc="http://schemas.openxmlformats.org/markup-compatibility/2006">
      <mc:Choice Requires="x14">
        <oleObject progId="Dstmp.StampObject.7" shapeId="2052" r:id="rId4">
          <objectPr defaultSize="0" autoPict="0" r:id="rId5">
            <anchor>
              <from>
                <xdr:col>16</xdr:col>
                <xdr:colOff>47625</xdr:colOff>
                <xdr:row>2</xdr:row>
                <xdr:rowOff>28575</xdr:rowOff>
              </from>
              <to>
                <xdr:col>16</xdr:col>
                <xdr:colOff>581025</xdr:colOff>
                <xdr:row>5</xdr:row>
                <xdr:rowOff>85725</xdr:rowOff>
              </to>
            </anchor>
          </objectPr>
        </oleObject>
      </mc:Choice>
      <mc:Fallback>
        <oleObject progId="Dstmp.StampObject.7" shapeId="2052" r:id="rId4"/>
      </mc:Fallback>
    </mc:AlternateContent>
    <mc:AlternateContent xmlns:mc="http://schemas.openxmlformats.org/markup-compatibility/2006">
      <mc:Choice Requires="x14">
        <oleObject progId="Dstmp.StampObject.7" shapeId="2055" r:id="rId6">
          <objectPr defaultSize="0" autoPict="0" r:id="rId7">
            <anchor>
              <from>
                <xdr:col>11</xdr:col>
                <xdr:colOff>142875</xdr:colOff>
                <xdr:row>2</xdr:row>
                <xdr:rowOff>95250</xdr:rowOff>
              </from>
              <to>
                <xdr:col>11</xdr:col>
                <xdr:colOff>676275</xdr:colOff>
                <xdr:row>5</xdr:row>
                <xdr:rowOff>171450</xdr:rowOff>
              </to>
            </anchor>
          </objectPr>
        </oleObject>
      </mc:Choice>
      <mc:Fallback>
        <oleObject progId="Dstmp.StampObject.7" shapeId="2055" r:id="rId6"/>
      </mc:Fallback>
    </mc:AlternateContent>
    <mc:AlternateContent xmlns:mc="http://schemas.openxmlformats.org/markup-compatibility/2006">
      <mc:Choice Requires="x14">
        <oleObject progId="Dstmp.StampObject.7" shapeId="2056" r:id="rId8">
          <objectPr defaultSize="0" autoPict="0" r:id="rId9">
            <anchor>
              <from>
                <xdr:col>11</xdr:col>
                <xdr:colOff>676275</xdr:colOff>
                <xdr:row>3</xdr:row>
                <xdr:rowOff>123825</xdr:rowOff>
              </from>
              <to>
                <xdr:col>12</xdr:col>
                <xdr:colOff>495300</xdr:colOff>
                <xdr:row>7</xdr:row>
                <xdr:rowOff>9525</xdr:rowOff>
              </to>
            </anchor>
          </objectPr>
        </oleObject>
      </mc:Choice>
      <mc:Fallback>
        <oleObject progId="Dstmp.StampObject.7" shapeId="2056" r:id="rId8"/>
      </mc:Fallback>
    </mc:AlternateContent>
    <mc:AlternateContent xmlns:mc="http://schemas.openxmlformats.org/markup-compatibility/2006">
      <mc:Choice Requires="x14">
        <oleObject progId="Dstmp.StampObject.7" shapeId="2057" r:id="rId10">
          <objectPr defaultSize="0" autoPict="0" r:id="rId11">
            <anchor>
              <from>
                <xdr:col>12</xdr:col>
                <xdr:colOff>257175</xdr:colOff>
                <xdr:row>2</xdr:row>
                <xdr:rowOff>0</xdr:rowOff>
              </from>
              <to>
                <xdr:col>13</xdr:col>
                <xdr:colOff>133350</xdr:colOff>
                <xdr:row>5</xdr:row>
                <xdr:rowOff>47625</xdr:rowOff>
              </to>
            </anchor>
          </objectPr>
        </oleObject>
      </mc:Choice>
      <mc:Fallback>
        <oleObject progId="Dstmp.StampObject.7" shapeId="2057"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D3543-61B4-4AB2-AC1D-EB6018579B84}">
  <dimension ref="B3:F46"/>
  <sheetViews>
    <sheetView topLeftCell="A13" workbookViewId="0">
      <selection activeCell="G37" sqref="G37"/>
    </sheetView>
  </sheetViews>
  <sheetFormatPr defaultRowHeight="18.75"/>
  <cols>
    <col min="2" max="2" width="15.375" customWidth="1"/>
  </cols>
  <sheetData>
    <row r="3" spans="2:5">
      <c r="B3" s="7" t="s">
        <v>24</v>
      </c>
      <c r="C3" s="7" t="s">
        <v>25</v>
      </c>
      <c r="D3" s="7" t="s">
        <v>26</v>
      </c>
      <c r="E3" s="7" t="s">
        <v>27</v>
      </c>
    </row>
    <row r="4" spans="2:5">
      <c r="B4" s="8" t="s">
        <v>28</v>
      </c>
      <c r="C4" s="9">
        <v>0.14199999999999999</v>
      </c>
      <c r="D4" s="9">
        <v>0.13930000000000001</v>
      </c>
      <c r="E4" s="9">
        <f>C4-D4</f>
        <v>2.6999999999999802E-3</v>
      </c>
    </row>
    <row r="5" spans="2:5">
      <c r="B5" s="10" t="s">
        <v>29</v>
      </c>
      <c r="C5" s="11">
        <v>0.14399999999999999</v>
      </c>
      <c r="D5" s="11">
        <v>0.14180000000000001</v>
      </c>
      <c r="E5" s="11">
        <f t="shared" ref="E5:E17" si="0">C5-D5</f>
        <v>2.1999999999999797E-3</v>
      </c>
    </row>
    <row r="6" spans="2:5">
      <c r="B6" s="10" t="s">
        <v>30</v>
      </c>
      <c r="C6" s="11">
        <v>0.13100000000000001</v>
      </c>
      <c r="D6" s="11">
        <v>0.129</v>
      </c>
      <c r="E6" s="11">
        <f t="shared" si="0"/>
        <v>2.0000000000000018E-3</v>
      </c>
    </row>
    <row r="7" spans="2:5">
      <c r="B7" s="10" t="s">
        <v>31</v>
      </c>
      <c r="C7" s="11">
        <v>0.14599999999999999</v>
      </c>
      <c r="D7" s="11">
        <v>0.14480000000000001</v>
      </c>
      <c r="E7" s="11">
        <f t="shared" si="0"/>
        <v>1.1999999999999789E-3</v>
      </c>
    </row>
    <row r="8" spans="2:5">
      <c r="B8" s="10" t="s">
        <v>32</v>
      </c>
      <c r="C8" s="11">
        <v>0.13400000000000001</v>
      </c>
      <c r="D8" s="11">
        <v>0.13220000000000001</v>
      </c>
      <c r="E8" s="11">
        <f t="shared" si="0"/>
        <v>1.799999999999996E-3</v>
      </c>
    </row>
    <row r="9" spans="2:5">
      <c r="B9" s="10" t="s">
        <v>33</v>
      </c>
      <c r="C9" s="11">
        <v>0.13400000000000001</v>
      </c>
      <c r="D9" s="11">
        <v>0.12759999999999999</v>
      </c>
      <c r="E9" s="11">
        <f t="shared" si="0"/>
        <v>6.4000000000000168E-3</v>
      </c>
    </row>
    <row r="10" spans="2:5">
      <c r="B10" s="10" t="s">
        <v>34</v>
      </c>
      <c r="C10" s="11">
        <v>0.123</v>
      </c>
      <c r="D10" s="11">
        <v>0.1206</v>
      </c>
      <c r="E10" s="11">
        <f t="shared" si="0"/>
        <v>2.3999999999999994E-3</v>
      </c>
    </row>
    <row r="11" spans="2:5">
      <c r="B11" s="10" t="s">
        <v>35</v>
      </c>
      <c r="C11" s="11">
        <v>0.124</v>
      </c>
      <c r="D11" s="11">
        <v>0.12709999999999999</v>
      </c>
      <c r="E11" s="11">
        <f t="shared" si="0"/>
        <v>-3.0999999999999917E-3</v>
      </c>
    </row>
    <row r="12" spans="2:5">
      <c r="B12" s="10" t="s">
        <v>36</v>
      </c>
      <c r="C12" s="11">
        <v>0.13400000000000001</v>
      </c>
      <c r="D12" s="11">
        <v>0.13120000000000001</v>
      </c>
      <c r="E12" s="11">
        <f t="shared" si="0"/>
        <v>2.7999999999999969E-3</v>
      </c>
    </row>
    <row r="13" spans="2:5">
      <c r="B13" s="10" t="s">
        <v>37</v>
      </c>
      <c r="C13" s="11">
        <v>0.13300000000000001</v>
      </c>
      <c r="D13" s="11">
        <v>0.13009999999999999</v>
      </c>
      <c r="E13" s="11">
        <f t="shared" si="0"/>
        <v>2.9000000000000137E-3</v>
      </c>
    </row>
    <row r="14" spans="2:5">
      <c r="B14" s="10" t="s">
        <v>38</v>
      </c>
      <c r="C14" s="11">
        <v>0.13200000000000001</v>
      </c>
      <c r="D14" s="11">
        <v>0.1326</v>
      </c>
      <c r="E14" s="11">
        <f t="shared" si="0"/>
        <v>-5.9999999999998943E-4</v>
      </c>
    </row>
    <row r="15" spans="2:5">
      <c r="B15" s="10" t="s">
        <v>39</v>
      </c>
      <c r="C15" s="11">
        <v>0.14399999999999999</v>
      </c>
      <c r="D15" s="11">
        <v>0.14249999999999999</v>
      </c>
      <c r="E15" s="11">
        <f t="shared" si="0"/>
        <v>1.5000000000000013E-3</v>
      </c>
    </row>
    <row r="16" spans="2:5">
      <c r="B16" s="10" t="s">
        <v>40</v>
      </c>
      <c r="C16" s="11">
        <v>0.13900000000000001</v>
      </c>
      <c r="D16" s="11">
        <v>0.13489999999999999</v>
      </c>
      <c r="E16" s="11">
        <f t="shared" si="0"/>
        <v>4.1000000000000203E-3</v>
      </c>
    </row>
    <row r="17" spans="2:6">
      <c r="B17" s="12" t="s">
        <v>41</v>
      </c>
      <c r="C17" s="13">
        <v>0.14799999999999999</v>
      </c>
      <c r="D17" s="13">
        <v>0.14249999999999999</v>
      </c>
      <c r="E17" s="13">
        <f t="shared" si="0"/>
        <v>5.5000000000000049E-3</v>
      </c>
    </row>
    <row r="18" spans="2:6">
      <c r="C18" s="813">
        <f>AVERAGE(C4:C17)</f>
        <v>0.13628571428571426</v>
      </c>
      <c r="D18" s="813">
        <f>AVERAGE(D4:D17)</f>
        <v>0.13401428571428572</v>
      </c>
    </row>
    <row r="19" spans="2:6">
      <c r="C19" s="813">
        <f>_xlfn.STDEV.P(C4:C17)</f>
        <v>7.5159693931233706E-3</v>
      </c>
      <c r="D19" s="813">
        <f>_xlfn.STDEV.P(D4:D17)</f>
        <v>6.9295286525808382E-3</v>
      </c>
    </row>
    <row r="20" spans="2:6">
      <c r="C20" s="813">
        <f>C19*0.6745</f>
        <v>5.0695213556617132E-3</v>
      </c>
      <c r="D20" s="813">
        <f>D19*0.6745</f>
        <v>4.6739670761657753E-3</v>
      </c>
    </row>
    <row r="22" spans="2:6">
      <c r="B22" t="s">
        <v>1921</v>
      </c>
    </row>
    <row r="23" spans="2:6" ht="19.5" thickBot="1"/>
    <row r="24" spans="2:6">
      <c r="B24" s="812"/>
      <c r="C24" s="812" t="s">
        <v>1922</v>
      </c>
      <c r="D24" s="812" t="s">
        <v>1923</v>
      </c>
    </row>
    <row r="25" spans="2:6">
      <c r="B25" s="810" t="s">
        <v>1924</v>
      </c>
      <c r="C25" s="810">
        <v>0.13628571428571426</v>
      </c>
      <c r="D25" s="810">
        <v>0.13401428571428572</v>
      </c>
    </row>
    <row r="26" spans="2:6">
      <c r="B26" s="810" t="s">
        <v>1925</v>
      </c>
      <c r="C26" s="810">
        <v>6.0835164835164774E-5</v>
      </c>
      <c r="D26" s="810">
        <v>5.1712087912087937E-5</v>
      </c>
    </row>
    <row r="27" spans="2:6">
      <c r="B27" s="810" t="s">
        <v>1926</v>
      </c>
      <c r="C27" s="810">
        <v>14</v>
      </c>
      <c r="D27" s="810">
        <v>14</v>
      </c>
    </row>
    <row r="28" spans="2:6">
      <c r="B28" s="810" t="s">
        <v>1927</v>
      </c>
      <c r="C28" s="810">
        <v>13</v>
      </c>
      <c r="D28" s="810">
        <v>13</v>
      </c>
    </row>
    <row r="29" spans="2:6">
      <c r="B29" s="810" t="s">
        <v>1928</v>
      </c>
      <c r="C29" s="810">
        <v>1.1764205873602771</v>
      </c>
      <c r="D29" s="810"/>
    </row>
    <row r="30" spans="2:6">
      <c r="B30" s="810" t="s">
        <v>1929</v>
      </c>
      <c r="C30" s="810">
        <v>0.38698714648461119</v>
      </c>
      <c r="D30" s="810"/>
    </row>
    <row r="31" spans="2:6" ht="19.5" thickBot="1">
      <c r="B31" s="811" t="s">
        <v>1930</v>
      </c>
      <c r="C31" s="811">
        <v>2.5769270844729792</v>
      </c>
      <c r="D31" s="811"/>
      <c r="F31" t="s">
        <v>1939</v>
      </c>
    </row>
    <row r="33" spans="2:6">
      <c r="B33" t="s">
        <v>1931</v>
      </c>
    </row>
    <row r="34" spans="2:6" ht="19.5" thickBot="1"/>
    <row r="35" spans="2:6">
      <c r="B35" s="812"/>
      <c r="C35" s="812" t="s">
        <v>1922</v>
      </c>
      <c r="D35" s="812" t="s">
        <v>1923</v>
      </c>
    </row>
    <row r="36" spans="2:6">
      <c r="B36" s="810" t="s">
        <v>1924</v>
      </c>
      <c r="C36" s="810">
        <v>0.13628571428571426</v>
      </c>
      <c r="D36" s="810">
        <v>0.13401428571428572</v>
      </c>
    </row>
    <row r="37" spans="2:6">
      <c r="B37" s="810" t="s">
        <v>1925</v>
      </c>
      <c r="C37" s="810">
        <v>6.0835164835164774E-5</v>
      </c>
      <c r="D37" s="810">
        <v>5.1712087912087937E-5</v>
      </c>
    </row>
    <row r="38" spans="2:6">
      <c r="B38" s="810" t="s">
        <v>1926</v>
      </c>
      <c r="C38" s="810">
        <v>14</v>
      </c>
      <c r="D38" s="810">
        <v>14</v>
      </c>
    </row>
    <row r="39" spans="2:6">
      <c r="B39" s="810" t="s">
        <v>1932</v>
      </c>
      <c r="C39" s="810">
        <v>0.9547323490773455</v>
      </c>
      <c r="D39" s="810"/>
    </row>
    <row r="40" spans="2:6">
      <c r="B40" s="810" t="s">
        <v>1933</v>
      </c>
      <c r="C40" s="810">
        <v>0</v>
      </c>
      <c r="D40" s="810"/>
    </row>
    <row r="41" spans="2:6">
      <c r="B41" s="810" t="s">
        <v>1927</v>
      </c>
      <c r="C41" s="810">
        <v>13</v>
      </c>
      <c r="D41" s="810"/>
    </row>
    <row r="42" spans="2:6">
      <c r="B42" s="810" t="s">
        <v>1934</v>
      </c>
      <c r="C42" s="810">
        <v>3.6410826488821013</v>
      </c>
      <c r="D42" s="810"/>
    </row>
    <row r="43" spans="2:6">
      <c r="B43" s="810" t="s">
        <v>1935</v>
      </c>
      <c r="C43" s="810">
        <v>1.4938927032449171E-3</v>
      </c>
      <c r="D43" s="810"/>
    </row>
    <row r="44" spans="2:6">
      <c r="B44" s="810" t="s">
        <v>1936</v>
      </c>
      <c r="C44" s="810">
        <v>1.7709333959868729</v>
      </c>
      <c r="D44" s="810"/>
    </row>
    <row r="45" spans="2:6">
      <c r="B45" s="810" t="s">
        <v>1937</v>
      </c>
      <c r="C45" s="810">
        <v>2.9877854064898342E-3</v>
      </c>
      <c r="D45" s="810"/>
    </row>
    <row r="46" spans="2:6" ht="19.5" thickBot="1">
      <c r="B46" s="811" t="s">
        <v>1938</v>
      </c>
      <c r="C46" s="811">
        <v>2.1603686564627926</v>
      </c>
      <c r="D46" s="811"/>
      <c r="F46" t="s">
        <v>1940</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B4309-7838-4256-9721-5F124B79A19B}">
  <dimension ref="A1:T96"/>
  <sheetViews>
    <sheetView topLeftCell="F38" zoomScale="149" zoomScaleNormal="70" workbookViewId="0">
      <selection activeCell="J39" sqref="J39"/>
    </sheetView>
  </sheetViews>
  <sheetFormatPr defaultRowHeight="18.75"/>
  <cols>
    <col min="1" max="1" width="2.25" customWidth="1"/>
    <col min="2" max="2" width="14.375" customWidth="1"/>
    <col min="3" max="3" width="11.25" customWidth="1"/>
    <col min="4" max="4" width="8.75" bestFit="1" customWidth="1"/>
    <col min="5" max="5" width="12.375" bestFit="1" customWidth="1"/>
    <col min="6" max="6" width="11.875" bestFit="1" customWidth="1"/>
    <col min="7" max="7" width="10.25" bestFit="1" customWidth="1"/>
    <col min="8" max="8" width="11.5" bestFit="1" customWidth="1"/>
    <col min="9" max="9" width="8.25" customWidth="1"/>
    <col min="10" max="10" width="25.375" bestFit="1" customWidth="1"/>
    <col min="11" max="11" width="9.875" bestFit="1" customWidth="1"/>
    <col min="12" max="12" width="10.5" customWidth="1"/>
    <col min="13" max="13" width="0.625" hidden="1" customWidth="1"/>
    <col min="14" max="14" width="5.875" customWidth="1"/>
    <col min="15" max="17" width="8.75" bestFit="1" customWidth="1"/>
    <col min="257" max="257" width="2.25" customWidth="1"/>
    <col min="258" max="258" width="14.375" customWidth="1"/>
    <col min="259" max="259" width="11.25" customWidth="1"/>
    <col min="261" max="261" width="12.375" bestFit="1" customWidth="1"/>
    <col min="262" max="262" width="10.625" bestFit="1" customWidth="1"/>
    <col min="263" max="263" width="10.125" bestFit="1" customWidth="1"/>
    <col min="264" max="264" width="11.375" bestFit="1" customWidth="1"/>
    <col min="265" max="265" width="8.25" customWidth="1"/>
    <col min="266" max="266" width="25.375" bestFit="1" customWidth="1"/>
    <col min="267" max="267" width="9.75" bestFit="1" customWidth="1"/>
    <col min="268" max="268" width="10.5" customWidth="1"/>
    <col min="269" max="269" width="0" hidden="1" customWidth="1"/>
    <col min="270" max="270" width="5.875" customWidth="1"/>
    <col min="513" max="513" width="2.25" customWidth="1"/>
    <col min="514" max="514" width="14.375" customWidth="1"/>
    <col min="515" max="515" width="11.25" customWidth="1"/>
    <col min="517" max="517" width="12.375" bestFit="1" customWidth="1"/>
    <col min="518" max="518" width="10.625" bestFit="1" customWidth="1"/>
    <col min="519" max="519" width="10.125" bestFit="1" customWidth="1"/>
    <col min="520" max="520" width="11.375" bestFit="1" customWidth="1"/>
    <col min="521" max="521" width="8.25" customWidth="1"/>
    <col min="522" max="522" width="25.375" bestFit="1" customWidth="1"/>
    <col min="523" max="523" width="9.75" bestFit="1" customWidth="1"/>
    <col min="524" max="524" width="10.5" customWidth="1"/>
    <col min="525" max="525" width="0" hidden="1" customWidth="1"/>
    <col min="526" max="526" width="5.875" customWidth="1"/>
    <col min="769" max="769" width="2.25" customWidth="1"/>
    <col min="770" max="770" width="14.375" customWidth="1"/>
    <col min="771" max="771" width="11.25" customWidth="1"/>
    <col min="773" max="773" width="12.375" bestFit="1" customWidth="1"/>
    <col min="774" max="774" width="10.625" bestFit="1" customWidth="1"/>
    <col min="775" max="775" width="10.125" bestFit="1" customWidth="1"/>
    <col min="776" max="776" width="11.375" bestFit="1" customWidth="1"/>
    <col min="777" max="777" width="8.25" customWidth="1"/>
    <col min="778" max="778" width="25.375" bestFit="1" customWidth="1"/>
    <col min="779" max="779" width="9.75" bestFit="1" customWidth="1"/>
    <col min="780" max="780" width="10.5" customWidth="1"/>
    <col min="781" max="781" width="0" hidden="1" customWidth="1"/>
    <col min="782" max="782" width="5.875" customWidth="1"/>
    <col min="1025" max="1025" width="2.25" customWidth="1"/>
    <col min="1026" max="1026" width="14.375" customWidth="1"/>
    <col min="1027" max="1027" width="11.25" customWidth="1"/>
    <col min="1029" max="1029" width="12.375" bestFit="1" customWidth="1"/>
    <col min="1030" max="1030" width="10.625" bestFit="1" customWidth="1"/>
    <col min="1031" max="1031" width="10.125" bestFit="1" customWidth="1"/>
    <col min="1032" max="1032" width="11.375" bestFit="1" customWidth="1"/>
    <col min="1033" max="1033" width="8.25" customWidth="1"/>
    <col min="1034" max="1034" width="25.375" bestFit="1" customWidth="1"/>
    <col min="1035" max="1035" width="9.75" bestFit="1" customWidth="1"/>
    <col min="1036" max="1036" width="10.5" customWidth="1"/>
    <col min="1037" max="1037" width="0" hidden="1" customWidth="1"/>
    <col min="1038" max="1038" width="5.875" customWidth="1"/>
    <col min="1281" max="1281" width="2.25" customWidth="1"/>
    <col min="1282" max="1282" width="14.375" customWidth="1"/>
    <col min="1283" max="1283" width="11.25" customWidth="1"/>
    <col min="1285" max="1285" width="12.375" bestFit="1" customWidth="1"/>
    <col min="1286" max="1286" width="10.625" bestFit="1" customWidth="1"/>
    <col min="1287" max="1287" width="10.125" bestFit="1" customWidth="1"/>
    <col min="1288" max="1288" width="11.375" bestFit="1" customWidth="1"/>
    <col min="1289" max="1289" width="8.25" customWidth="1"/>
    <col min="1290" max="1290" width="25.375" bestFit="1" customWidth="1"/>
    <col min="1291" max="1291" width="9.75" bestFit="1" customWidth="1"/>
    <col min="1292" max="1292" width="10.5" customWidth="1"/>
    <col min="1293" max="1293" width="0" hidden="1" customWidth="1"/>
    <col min="1294" max="1294" width="5.875" customWidth="1"/>
    <col min="1537" max="1537" width="2.25" customWidth="1"/>
    <col min="1538" max="1538" width="14.375" customWidth="1"/>
    <col min="1539" max="1539" width="11.25" customWidth="1"/>
    <col min="1541" max="1541" width="12.375" bestFit="1" customWidth="1"/>
    <col min="1542" max="1542" width="10.625" bestFit="1" customWidth="1"/>
    <col min="1543" max="1543" width="10.125" bestFit="1" customWidth="1"/>
    <col min="1544" max="1544" width="11.375" bestFit="1" customWidth="1"/>
    <col min="1545" max="1545" width="8.25" customWidth="1"/>
    <col min="1546" max="1546" width="25.375" bestFit="1" customWidth="1"/>
    <col min="1547" max="1547" width="9.75" bestFit="1" customWidth="1"/>
    <col min="1548" max="1548" width="10.5" customWidth="1"/>
    <col min="1549" max="1549" width="0" hidden="1" customWidth="1"/>
    <col min="1550" max="1550" width="5.875" customWidth="1"/>
    <col min="1793" max="1793" width="2.25" customWidth="1"/>
    <col min="1794" max="1794" width="14.375" customWidth="1"/>
    <col min="1795" max="1795" width="11.25" customWidth="1"/>
    <col min="1797" max="1797" width="12.375" bestFit="1" customWidth="1"/>
    <col min="1798" max="1798" width="10.625" bestFit="1" customWidth="1"/>
    <col min="1799" max="1799" width="10.125" bestFit="1" customWidth="1"/>
    <col min="1800" max="1800" width="11.375" bestFit="1" customWidth="1"/>
    <col min="1801" max="1801" width="8.25" customWidth="1"/>
    <col min="1802" max="1802" width="25.375" bestFit="1" customWidth="1"/>
    <col min="1803" max="1803" width="9.75" bestFit="1" customWidth="1"/>
    <col min="1804" max="1804" width="10.5" customWidth="1"/>
    <col min="1805" max="1805" width="0" hidden="1" customWidth="1"/>
    <col min="1806" max="1806" width="5.875" customWidth="1"/>
    <col min="2049" max="2049" width="2.25" customWidth="1"/>
    <col min="2050" max="2050" width="14.375" customWidth="1"/>
    <col min="2051" max="2051" width="11.25" customWidth="1"/>
    <col min="2053" max="2053" width="12.375" bestFit="1" customWidth="1"/>
    <col min="2054" max="2054" width="10.625" bestFit="1" customWidth="1"/>
    <col min="2055" max="2055" width="10.125" bestFit="1" customWidth="1"/>
    <col min="2056" max="2056" width="11.375" bestFit="1" customWidth="1"/>
    <col min="2057" max="2057" width="8.25" customWidth="1"/>
    <col min="2058" max="2058" width="25.375" bestFit="1" customWidth="1"/>
    <col min="2059" max="2059" width="9.75" bestFit="1" customWidth="1"/>
    <col min="2060" max="2060" width="10.5" customWidth="1"/>
    <col min="2061" max="2061" width="0" hidden="1" customWidth="1"/>
    <col min="2062" max="2062" width="5.875" customWidth="1"/>
    <col min="2305" max="2305" width="2.25" customWidth="1"/>
    <col min="2306" max="2306" width="14.375" customWidth="1"/>
    <col min="2307" max="2307" width="11.25" customWidth="1"/>
    <col min="2309" max="2309" width="12.375" bestFit="1" customWidth="1"/>
    <col min="2310" max="2310" width="10.625" bestFit="1" customWidth="1"/>
    <col min="2311" max="2311" width="10.125" bestFit="1" customWidth="1"/>
    <col min="2312" max="2312" width="11.375" bestFit="1" customWidth="1"/>
    <col min="2313" max="2313" width="8.25" customWidth="1"/>
    <col min="2314" max="2314" width="25.375" bestFit="1" customWidth="1"/>
    <col min="2315" max="2315" width="9.75" bestFit="1" customWidth="1"/>
    <col min="2316" max="2316" width="10.5" customWidth="1"/>
    <col min="2317" max="2317" width="0" hidden="1" customWidth="1"/>
    <col min="2318" max="2318" width="5.875" customWidth="1"/>
    <col min="2561" max="2561" width="2.25" customWidth="1"/>
    <col min="2562" max="2562" width="14.375" customWidth="1"/>
    <col min="2563" max="2563" width="11.25" customWidth="1"/>
    <col min="2565" max="2565" width="12.375" bestFit="1" customWidth="1"/>
    <col min="2566" max="2566" width="10.625" bestFit="1" customWidth="1"/>
    <col min="2567" max="2567" width="10.125" bestFit="1" customWidth="1"/>
    <col min="2568" max="2568" width="11.375" bestFit="1" customWidth="1"/>
    <col min="2569" max="2569" width="8.25" customWidth="1"/>
    <col min="2570" max="2570" width="25.375" bestFit="1" customWidth="1"/>
    <col min="2571" max="2571" width="9.75" bestFit="1" customWidth="1"/>
    <col min="2572" max="2572" width="10.5" customWidth="1"/>
    <col min="2573" max="2573" width="0" hidden="1" customWidth="1"/>
    <col min="2574" max="2574" width="5.875" customWidth="1"/>
    <col min="2817" max="2817" width="2.25" customWidth="1"/>
    <col min="2818" max="2818" width="14.375" customWidth="1"/>
    <col min="2819" max="2819" width="11.25" customWidth="1"/>
    <col min="2821" max="2821" width="12.375" bestFit="1" customWidth="1"/>
    <col min="2822" max="2822" width="10.625" bestFit="1" customWidth="1"/>
    <col min="2823" max="2823" width="10.125" bestFit="1" customWidth="1"/>
    <col min="2824" max="2824" width="11.375" bestFit="1" customWidth="1"/>
    <col min="2825" max="2825" width="8.25" customWidth="1"/>
    <col min="2826" max="2826" width="25.375" bestFit="1" customWidth="1"/>
    <col min="2827" max="2827" width="9.75" bestFit="1" customWidth="1"/>
    <col min="2828" max="2828" width="10.5" customWidth="1"/>
    <col min="2829" max="2829" width="0" hidden="1" customWidth="1"/>
    <col min="2830" max="2830" width="5.875" customWidth="1"/>
    <col min="3073" max="3073" width="2.25" customWidth="1"/>
    <col min="3074" max="3074" width="14.375" customWidth="1"/>
    <col min="3075" max="3075" width="11.25" customWidth="1"/>
    <col min="3077" max="3077" width="12.375" bestFit="1" customWidth="1"/>
    <col min="3078" max="3078" width="10.625" bestFit="1" customWidth="1"/>
    <col min="3079" max="3079" width="10.125" bestFit="1" customWidth="1"/>
    <col min="3080" max="3080" width="11.375" bestFit="1" customWidth="1"/>
    <col min="3081" max="3081" width="8.25" customWidth="1"/>
    <col min="3082" max="3082" width="25.375" bestFit="1" customWidth="1"/>
    <col min="3083" max="3083" width="9.75" bestFit="1" customWidth="1"/>
    <col min="3084" max="3084" width="10.5" customWidth="1"/>
    <col min="3085" max="3085" width="0" hidden="1" customWidth="1"/>
    <col min="3086" max="3086" width="5.875" customWidth="1"/>
    <col min="3329" max="3329" width="2.25" customWidth="1"/>
    <col min="3330" max="3330" width="14.375" customWidth="1"/>
    <col min="3331" max="3331" width="11.25" customWidth="1"/>
    <col min="3333" max="3333" width="12.375" bestFit="1" customWidth="1"/>
    <col min="3334" max="3334" width="10.625" bestFit="1" customWidth="1"/>
    <col min="3335" max="3335" width="10.125" bestFit="1" customWidth="1"/>
    <col min="3336" max="3336" width="11.375" bestFit="1" customWidth="1"/>
    <col min="3337" max="3337" width="8.25" customWidth="1"/>
    <col min="3338" max="3338" width="25.375" bestFit="1" customWidth="1"/>
    <col min="3339" max="3339" width="9.75" bestFit="1" customWidth="1"/>
    <col min="3340" max="3340" width="10.5" customWidth="1"/>
    <col min="3341" max="3341" width="0" hidden="1" customWidth="1"/>
    <col min="3342" max="3342" width="5.875" customWidth="1"/>
    <col min="3585" max="3585" width="2.25" customWidth="1"/>
    <col min="3586" max="3586" width="14.375" customWidth="1"/>
    <col min="3587" max="3587" width="11.25" customWidth="1"/>
    <col min="3589" max="3589" width="12.375" bestFit="1" customWidth="1"/>
    <col min="3590" max="3590" width="10.625" bestFit="1" customWidth="1"/>
    <col min="3591" max="3591" width="10.125" bestFit="1" customWidth="1"/>
    <col min="3592" max="3592" width="11.375" bestFit="1" customWidth="1"/>
    <col min="3593" max="3593" width="8.25" customWidth="1"/>
    <col min="3594" max="3594" width="25.375" bestFit="1" customWidth="1"/>
    <col min="3595" max="3595" width="9.75" bestFit="1" customWidth="1"/>
    <col min="3596" max="3596" width="10.5" customWidth="1"/>
    <col min="3597" max="3597" width="0" hidden="1" customWidth="1"/>
    <col min="3598" max="3598" width="5.875" customWidth="1"/>
    <col min="3841" max="3841" width="2.25" customWidth="1"/>
    <col min="3842" max="3842" width="14.375" customWidth="1"/>
    <col min="3843" max="3843" width="11.25" customWidth="1"/>
    <col min="3845" max="3845" width="12.375" bestFit="1" customWidth="1"/>
    <col min="3846" max="3846" width="10.625" bestFit="1" customWidth="1"/>
    <col min="3847" max="3847" width="10.125" bestFit="1" customWidth="1"/>
    <col min="3848" max="3848" width="11.375" bestFit="1" customWidth="1"/>
    <col min="3849" max="3849" width="8.25" customWidth="1"/>
    <col min="3850" max="3850" width="25.375" bestFit="1" customWidth="1"/>
    <col min="3851" max="3851" width="9.75" bestFit="1" customWidth="1"/>
    <col min="3852" max="3852" width="10.5" customWidth="1"/>
    <col min="3853" max="3853" width="0" hidden="1" customWidth="1"/>
    <col min="3854" max="3854" width="5.875" customWidth="1"/>
    <col min="4097" max="4097" width="2.25" customWidth="1"/>
    <col min="4098" max="4098" width="14.375" customWidth="1"/>
    <col min="4099" max="4099" width="11.25" customWidth="1"/>
    <col min="4101" max="4101" width="12.375" bestFit="1" customWidth="1"/>
    <col min="4102" max="4102" width="10.625" bestFit="1" customWidth="1"/>
    <col min="4103" max="4103" width="10.125" bestFit="1" customWidth="1"/>
    <col min="4104" max="4104" width="11.375" bestFit="1" customWidth="1"/>
    <col min="4105" max="4105" width="8.25" customWidth="1"/>
    <col min="4106" max="4106" width="25.375" bestFit="1" customWidth="1"/>
    <col min="4107" max="4107" width="9.75" bestFit="1" customWidth="1"/>
    <col min="4108" max="4108" width="10.5" customWidth="1"/>
    <col min="4109" max="4109" width="0" hidden="1" customWidth="1"/>
    <col min="4110" max="4110" width="5.875" customWidth="1"/>
    <col min="4353" max="4353" width="2.25" customWidth="1"/>
    <col min="4354" max="4354" width="14.375" customWidth="1"/>
    <col min="4355" max="4355" width="11.25" customWidth="1"/>
    <col min="4357" max="4357" width="12.375" bestFit="1" customWidth="1"/>
    <col min="4358" max="4358" width="10.625" bestFit="1" customWidth="1"/>
    <col min="4359" max="4359" width="10.125" bestFit="1" customWidth="1"/>
    <col min="4360" max="4360" width="11.375" bestFit="1" customWidth="1"/>
    <col min="4361" max="4361" width="8.25" customWidth="1"/>
    <col min="4362" max="4362" width="25.375" bestFit="1" customWidth="1"/>
    <col min="4363" max="4363" width="9.75" bestFit="1" customWidth="1"/>
    <col min="4364" max="4364" width="10.5" customWidth="1"/>
    <col min="4365" max="4365" width="0" hidden="1" customWidth="1"/>
    <col min="4366" max="4366" width="5.875" customWidth="1"/>
    <col min="4609" max="4609" width="2.25" customWidth="1"/>
    <col min="4610" max="4610" width="14.375" customWidth="1"/>
    <col min="4611" max="4611" width="11.25" customWidth="1"/>
    <col min="4613" max="4613" width="12.375" bestFit="1" customWidth="1"/>
    <col min="4614" max="4614" width="10.625" bestFit="1" customWidth="1"/>
    <col min="4615" max="4615" width="10.125" bestFit="1" customWidth="1"/>
    <col min="4616" max="4616" width="11.375" bestFit="1" customWidth="1"/>
    <col min="4617" max="4617" width="8.25" customWidth="1"/>
    <col min="4618" max="4618" width="25.375" bestFit="1" customWidth="1"/>
    <col min="4619" max="4619" width="9.75" bestFit="1" customWidth="1"/>
    <col min="4620" max="4620" width="10.5" customWidth="1"/>
    <col min="4621" max="4621" width="0" hidden="1" customWidth="1"/>
    <col min="4622" max="4622" width="5.875" customWidth="1"/>
    <col min="4865" max="4865" width="2.25" customWidth="1"/>
    <col min="4866" max="4866" width="14.375" customWidth="1"/>
    <col min="4867" max="4867" width="11.25" customWidth="1"/>
    <col min="4869" max="4869" width="12.375" bestFit="1" customWidth="1"/>
    <col min="4870" max="4870" width="10.625" bestFit="1" customWidth="1"/>
    <col min="4871" max="4871" width="10.125" bestFit="1" customWidth="1"/>
    <col min="4872" max="4872" width="11.375" bestFit="1" customWidth="1"/>
    <col min="4873" max="4873" width="8.25" customWidth="1"/>
    <col min="4874" max="4874" width="25.375" bestFit="1" customWidth="1"/>
    <col min="4875" max="4875" width="9.75" bestFit="1" customWidth="1"/>
    <col min="4876" max="4876" width="10.5" customWidth="1"/>
    <col min="4877" max="4877" width="0" hidden="1" customWidth="1"/>
    <col min="4878" max="4878" width="5.875" customWidth="1"/>
    <col min="5121" max="5121" width="2.25" customWidth="1"/>
    <col min="5122" max="5122" width="14.375" customWidth="1"/>
    <col min="5123" max="5123" width="11.25" customWidth="1"/>
    <col min="5125" max="5125" width="12.375" bestFit="1" customWidth="1"/>
    <col min="5126" max="5126" width="10.625" bestFit="1" customWidth="1"/>
    <col min="5127" max="5127" width="10.125" bestFit="1" customWidth="1"/>
    <col min="5128" max="5128" width="11.375" bestFit="1" customWidth="1"/>
    <col min="5129" max="5129" width="8.25" customWidth="1"/>
    <col min="5130" max="5130" width="25.375" bestFit="1" customWidth="1"/>
    <col min="5131" max="5131" width="9.75" bestFit="1" customWidth="1"/>
    <col min="5132" max="5132" width="10.5" customWidth="1"/>
    <col min="5133" max="5133" width="0" hidden="1" customWidth="1"/>
    <col min="5134" max="5134" width="5.875" customWidth="1"/>
    <col min="5377" max="5377" width="2.25" customWidth="1"/>
    <col min="5378" max="5378" width="14.375" customWidth="1"/>
    <col min="5379" max="5379" width="11.25" customWidth="1"/>
    <col min="5381" max="5381" width="12.375" bestFit="1" customWidth="1"/>
    <col min="5382" max="5382" width="10.625" bestFit="1" customWidth="1"/>
    <col min="5383" max="5383" width="10.125" bestFit="1" customWidth="1"/>
    <col min="5384" max="5384" width="11.375" bestFit="1" customWidth="1"/>
    <col min="5385" max="5385" width="8.25" customWidth="1"/>
    <col min="5386" max="5386" width="25.375" bestFit="1" customWidth="1"/>
    <col min="5387" max="5387" width="9.75" bestFit="1" customWidth="1"/>
    <col min="5388" max="5388" width="10.5" customWidth="1"/>
    <col min="5389" max="5389" width="0" hidden="1" customWidth="1"/>
    <col min="5390" max="5390" width="5.875" customWidth="1"/>
    <col min="5633" max="5633" width="2.25" customWidth="1"/>
    <col min="5634" max="5634" width="14.375" customWidth="1"/>
    <col min="5635" max="5635" width="11.25" customWidth="1"/>
    <col min="5637" max="5637" width="12.375" bestFit="1" customWidth="1"/>
    <col min="5638" max="5638" width="10.625" bestFit="1" customWidth="1"/>
    <col min="5639" max="5639" width="10.125" bestFit="1" customWidth="1"/>
    <col min="5640" max="5640" width="11.375" bestFit="1" customWidth="1"/>
    <col min="5641" max="5641" width="8.25" customWidth="1"/>
    <col min="5642" max="5642" width="25.375" bestFit="1" customWidth="1"/>
    <col min="5643" max="5643" width="9.75" bestFit="1" customWidth="1"/>
    <col min="5644" max="5644" width="10.5" customWidth="1"/>
    <col min="5645" max="5645" width="0" hidden="1" customWidth="1"/>
    <col min="5646" max="5646" width="5.875" customWidth="1"/>
    <col min="5889" max="5889" width="2.25" customWidth="1"/>
    <col min="5890" max="5890" width="14.375" customWidth="1"/>
    <col min="5891" max="5891" width="11.25" customWidth="1"/>
    <col min="5893" max="5893" width="12.375" bestFit="1" customWidth="1"/>
    <col min="5894" max="5894" width="10.625" bestFit="1" customWidth="1"/>
    <col min="5895" max="5895" width="10.125" bestFit="1" customWidth="1"/>
    <col min="5896" max="5896" width="11.375" bestFit="1" customWidth="1"/>
    <col min="5897" max="5897" width="8.25" customWidth="1"/>
    <col min="5898" max="5898" width="25.375" bestFit="1" customWidth="1"/>
    <col min="5899" max="5899" width="9.75" bestFit="1" customWidth="1"/>
    <col min="5900" max="5900" width="10.5" customWidth="1"/>
    <col min="5901" max="5901" width="0" hidden="1" customWidth="1"/>
    <col min="5902" max="5902" width="5.875" customWidth="1"/>
    <col min="6145" max="6145" width="2.25" customWidth="1"/>
    <col min="6146" max="6146" width="14.375" customWidth="1"/>
    <col min="6147" max="6147" width="11.25" customWidth="1"/>
    <col min="6149" max="6149" width="12.375" bestFit="1" customWidth="1"/>
    <col min="6150" max="6150" width="10.625" bestFit="1" customWidth="1"/>
    <col min="6151" max="6151" width="10.125" bestFit="1" customWidth="1"/>
    <col min="6152" max="6152" width="11.375" bestFit="1" customWidth="1"/>
    <col min="6153" max="6153" width="8.25" customWidth="1"/>
    <col min="6154" max="6154" width="25.375" bestFit="1" customWidth="1"/>
    <col min="6155" max="6155" width="9.75" bestFit="1" customWidth="1"/>
    <col min="6156" max="6156" width="10.5" customWidth="1"/>
    <col min="6157" max="6157" width="0" hidden="1" customWidth="1"/>
    <col min="6158" max="6158" width="5.875" customWidth="1"/>
    <col min="6401" max="6401" width="2.25" customWidth="1"/>
    <col min="6402" max="6402" width="14.375" customWidth="1"/>
    <col min="6403" max="6403" width="11.25" customWidth="1"/>
    <col min="6405" max="6405" width="12.375" bestFit="1" customWidth="1"/>
    <col min="6406" max="6406" width="10.625" bestFit="1" customWidth="1"/>
    <col min="6407" max="6407" width="10.125" bestFit="1" customWidth="1"/>
    <col min="6408" max="6408" width="11.375" bestFit="1" customWidth="1"/>
    <col min="6409" max="6409" width="8.25" customWidth="1"/>
    <col min="6410" max="6410" width="25.375" bestFit="1" customWidth="1"/>
    <col min="6411" max="6411" width="9.75" bestFit="1" customWidth="1"/>
    <col min="6412" max="6412" width="10.5" customWidth="1"/>
    <col min="6413" max="6413" width="0" hidden="1" customWidth="1"/>
    <col min="6414" max="6414" width="5.875" customWidth="1"/>
    <col min="6657" max="6657" width="2.25" customWidth="1"/>
    <col min="6658" max="6658" width="14.375" customWidth="1"/>
    <col min="6659" max="6659" width="11.25" customWidth="1"/>
    <col min="6661" max="6661" width="12.375" bestFit="1" customWidth="1"/>
    <col min="6662" max="6662" width="10.625" bestFit="1" customWidth="1"/>
    <col min="6663" max="6663" width="10.125" bestFit="1" customWidth="1"/>
    <col min="6664" max="6664" width="11.375" bestFit="1" customWidth="1"/>
    <col min="6665" max="6665" width="8.25" customWidth="1"/>
    <col min="6666" max="6666" width="25.375" bestFit="1" customWidth="1"/>
    <col min="6667" max="6667" width="9.75" bestFit="1" customWidth="1"/>
    <col min="6668" max="6668" width="10.5" customWidth="1"/>
    <col min="6669" max="6669" width="0" hidden="1" customWidth="1"/>
    <col min="6670" max="6670" width="5.875" customWidth="1"/>
    <col min="6913" max="6913" width="2.25" customWidth="1"/>
    <col min="6914" max="6914" width="14.375" customWidth="1"/>
    <col min="6915" max="6915" width="11.25" customWidth="1"/>
    <col min="6917" max="6917" width="12.375" bestFit="1" customWidth="1"/>
    <col min="6918" max="6918" width="10.625" bestFit="1" customWidth="1"/>
    <col min="6919" max="6919" width="10.125" bestFit="1" customWidth="1"/>
    <col min="6920" max="6920" width="11.375" bestFit="1" customWidth="1"/>
    <col min="6921" max="6921" width="8.25" customWidth="1"/>
    <col min="6922" max="6922" width="25.375" bestFit="1" customWidth="1"/>
    <col min="6923" max="6923" width="9.75" bestFit="1" customWidth="1"/>
    <col min="6924" max="6924" width="10.5" customWidth="1"/>
    <col min="6925" max="6925" width="0" hidden="1" customWidth="1"/>
    <col min="6926" max="6926" width="5.875" customWidth="1"/>
    <col min="7169" max="7169" width="2.25" customWidth="1"/>
    <col min="7170" max="7170" width="14.375" customWidth="1"/>
    <col min="7171" max="7171" width="11.25" customWidth="1"/>
    <col min="7173" max="7173" width="12.375" bestFit="1" customWidth="1"/>
    <col min="7174" max="7174" width="10.625" bestFit="1" customWidth="1"/>
    <col min="7175" max="7175" width="10.125" bestFit="1" customWidth="1"/>
    <col min="7176" max="7176" width="11.375" bestFit="1" customWidth="1"/>
    <col min="7177" max="7177" width="8.25" customWidth="1"/>
    <col min="7178" max="7178" width="25.375" bestFit="1" customWidth="1"/>
    <col min="7179" max="7179" width="9.75" bestFit="1" customWidth="1"/>
    <col min="7180" max="7180" width="10.5" customWidth="1"/>
    <col min="7181" max="7181" width="0" hidden="1" customWidth="1"/>
    <col min="7182" max="7182" width="5.875" customWidth="1"/>
    <col min="7425" max="7425" width="2.25" customWidth="1"/>
    <col min="7426" max="7426" width="14.375" customWidth="1"/>
    <col min="7427" max="7427" width="11.25" customWidth="1"/>
    <col min="7429" max="7429" width="12.375" bestFit="1" customWidth="1"/>
    <col min="7430" max="7430" width="10.625" bestFit="1" customWidth="1"/>
    <col min="7431" max="7431" width="10.125" bestFit="1" customWidth="1"/>
    <col min="7432" max="7432" width="11.375" bestFit="1" customWidth="1"/>
    <col min="7433" max="7433" width="8.25" customWidth="1"/>
    <col min="7434" max="7434" width="25.375" bestFit="1" customWidth="1"/>
    <col min="7435" max="7435" width="9.75" bestFit="1" customWidth="1"/>
    <col min="7436" max="7436" width="10.5" customWidth="1"/>
    <col min="7437" max="7437" width="0" hidden="1" customWidth="1"/>
    <col min="7438" max="7438" width="5.875" customWidth="1"/>
    <col min="7681" max="7681" width="2.25" customWidth="1"/>
    <col min="7682" max="7682" width="14.375" customWidth="1"/>
    <col min="7683" max="7683" width="11.25" customWidth="1"/>
    <col min="7685" max="7685" width="12.375" bestFit="1" customWidth="1"/>
    <col min="7686" max="7686" width="10.625" bestFit="1" customWidth="1"/>
    <col min="7687" max="7687" width="10.125" bestFit="1" customWidth="1"/>
    <col min="7688" max="7688" width="11.375" bestFit="1" customWidth="1"/>
    <col min="7689" max="7689" width="8.25" customWidth="1"/>
    <col min="7690" max="7690" width="25.375" bestFit="1" customWidth="1"/>
    <col min="7691" max="7691" width="9.75" bestFit="1" customWidth="1"/>
    <col min="7692" max="7692" width="10.5" customWidth="1"/>
    <col min="7693" max="7693" width="0" hidden="1" customWidth="1"/>
    <col min="7694" max="7694" width="5.875" customWidth="1"/>
    <col min="7937" max="7937" width="2.25" customWidth="1"/>
    <col min="7938" max="7938" width="14.375" customWidth="1"/>
    <col min="7939" max="7939" width="11.25" customWidth="1"/>
    <col min="7941" max="7941" width="12.375" bestFit="1" customWidth="1"/>
    <col min="7942" max="7942" width="10.625" bestFit="1" customWidth="1"/>
    <col min="7943" max="7943" width="10.125" bestFit="1" customWidth="1"/>
    <col min="7944" max="7944" width="11.375" bestFit="1" customWidth="1"/>
    <col min="7945" max="7945" width="8.25" customWidth="1"/>
    <col min="7946" max="7946" width="25.375" bestFit="1" customWidth="1"/>
    <col min="7947" max="7947" width="9.75" bestFit="1" customWidth="1"/>
    <col min="7948" max="7948" width="10.5" customWidth="1"/>
    <col min="7949" max="7949" width="0" hidden="1" customWidth="1"/>
    <col min="7950" max="7950" width="5.875" customWidth="1"/>
    <col min="8193" max="8193" width="2.25" customWidth="1"/>
    <col min="8194" max="8194" width="14.375" customWidth="1"/>
    <col min="8195" max="8195" width="11.25" customWidth="1"/>
    <col min="8197" max="8197" width="12.375" bestFit="1" customWidth="1"/>
    <col min="8198" max="8198" width="10.625" bestFit="1" customWidth="1"/>
    <col min="8199" max="8199" width="10.125" bestFit="1" customWidth="1"/>
    <col min="8200" max="8200" width="11.375" bestFit="1" customWidth="1"/>
    <col min="8201" max="8201" width="8.25" customWidth="1"/>
    <col min="8202" max="8202" width="25.375" bestFit="1" customWidth="1"/>
    <col min="8203" max="8203" width="9.75" bestFit="1" customWidth="1"/>
    <col min="8204" max="8204" width="10.5" customWidth="1"/>
    <col min="8205" max="8205" width="0" hidden="1" customWidth="1"/>
    <col min="8206" max="8206" width="5.875" customWidth="1"/>
    <col min="8449" max="8449" width="2.25" customWidth="1"/>
    <col min="8450" max="8450" width="14.375" customWidth="1"/>
    <col min="8451" max="8451" width="11.25" customWidth="1"/>
    <col min="8453" max="8453" width="12.375" bestFit="1" customWidth="1"/>
    <col min="8454" max="8454" width="10.625" bestFit="1" customWidth="1"/>
    <col min="8455" max="8455" width="10.125" bestFit="1" customWidth="1"/>
    <col min="8456" max="8456" width="11.375" bestFit="1" customWidth="1"/>
    <col min="8457" max="8457" width="8.25" customWidth="1"/>
    <col min="8458" max="8458" width="25.375" bestFit="1" customWidth="1"/>
    <col min="8459" max="8459" width="9.75" bestFit="1" customWidth="1"/>
    <col min="8460" max="8460" width="10.5" customWidth="1"/>
    <col min="8461" max="8461" width="0" hidden="1" customWidth="1"/>
    <col min="8462" max="8462" width="5.875" customWidth="1"/>
    <col min="8705" max="8705" width="2.25" customWidth="1"/>
    <col min="8706" max="8706" width="14.375" customWidth="1"/>
    <col min="8707" max="8707" width="11.25" customWidth="1"/>
    <col min="8709" max="8709" width="12.375" bestFit="1" customWidth="1"/>
    <col min="8710" max="8710" width="10.625" bestFit="1" customWidth="1"/>
    <col min="8711" max="8711" width="10.125" bestFit="1" customWidth="1"/>
    <col min="8712" max="8712" width="11.375" bestFit="1" customWidth="1"/>
    <col min="8713" max="8713" width="8.25" customWidth="1"/>
    <col min="8714" max="8714" width="25.375" bestFit="1" customWidth="1"/>
    <col min="8715" max="8715" width="9.75" bestFit="1" customWidth="1"/>
    <col min="8716" max="8716" width="10.5" customWidth="1"/>
    <col min="8717" max="8717" width="0" hidden="1" customWidth="1"/>
    <col min="8718" max="8718" width="5.875" customWidth="1"/>
    <col min="8961" max="8961" width="2.25" customWidth="1"/>
    <col min="8962" max="8962" width="14.375" customWidth="1"/>
    <col min="8963" max="8963" width="11.25" customWidth="1"/>
    <col min="8965" max="8965" width="12.375" bestFit="1" customWidth="1"/>
    <col min="8966" max="8966" width="10.625" bestFit="1" customWidth="1"/>
    <col min="8967" max="8967" width="10.125" bestFit="1" customWidth="1"/>
    <col min="8968" max="8968" width="11.375" bestFit="1" customWidth="1"/>
    <col min="8969" max="8969" width="8.25" customWidth="1"/>
    <col min="8970" max="8970" width="25.375" bestFit="1" customWidth="1"/>
    <col min="8971" max="8971" width="9.75" bestFit="1" customWidth="1"/>
    <col min="8972" max="8972" width="10.5" customWidth="1"/>
    <col min="8973" max="8973" width="0" hidden="1" customWidth="1"/>
    <col min="8974" max="8974" width="5.875" customWidth="1"/>
    <col min="9217" max="9217" width="2.25" customWidth="1"/>
    <col min="9218" max="9218" width="14.375" customWidth="1"/>
    <col min="9219" max="9219" width="11.25" customWidth="1"/>
    <col min="9221" max="9221" width="12.375" bestFit="1" customWidth="1"/>
    <col min="9222" max="9222" width="10.625" bestFit="1" customWidth="1"/>
    <col min="9223" max="9223" width="10.125" bestFit="1" customWidth="1"/>
    <col min="9224" max="9224" width="11.375" bestFit="1" customWidth="1"/>
    <col min="9225" max="9225" width="8.25" customWidth="1"/>
    <col min="9226" max="9226" width="25.375" bestFit="1" customWidth="1"/>
    <col min="9227" max="9227" width="9.75" bestFit="1" customWidth="1"/>
    <col min="9228" max="9228" width="10.5" customWidth="1"/>
    <col min="9229" max="9229" width="0" hidden="1" customWidth="1"/>
    <col min="9230" max="9230" width="5.875" customWidth="1"/>
    <col min="9473" max="9473" width="2.25" customWidth="1"/>
    <col min="9474" max="9474" width="14.375" customWidth="1"/>
    <col min="9475" max="9475" width="11.25" customWidth="1"/>
    <col min="9477" max="9477" width="12.375" bestFit="1" customWidth="1"/>
    <col min="9478" max="9478" width="10.625" bestFit="1" customWidth="1"/>
    <col min="9479" max="9479" width="10.125" bestFit="1" customWidth="1"/>
    <col min="9480" max="9480" width="11.375" bestFit="1" customWidth="1"/>
    <col min="9481" max="9481" width="8.25" customWidth="1"/>
    <col min="9482" max="9482" width="25.375" bestFit="1" customWidth="1"/>
    <col min="9483" max="9483" width="9.75" bestFit="1" customWidth="1"/>
    <col min="9484" max="9484" width="10.5" customWidth="1"/>
    <col min="9485" max="9485" width="0" hidden="1" customWidth="1"/>
    <col min="9486" max="9486" width="5.875" customWidth="1"/>
    <col min="9729" max="9729" width="2.25" customWidth="1"/>
    <col min="9730" max="9730" width="14.375" customWidth="1"/>
    <col min="9731" max="9731" width="11.25" customWidth="1"/>
    <col min="9733" max="9733" width="12.375" bestFit="1" customWidth="1"/>
    <col min="9734" max="9734" width="10.625" bestFit="1" customWidth="1"/>
    <col min="9735" max="9735" width="10.125" bestFit="1" customWidth="1"/>
    <col min="9736" max="9736" width="11.375" bestFit="1" customWidth="1"/>
    <col min="9737" max="9737" width="8.25" customWidth="1"/>
    <col min="9738" max="9738" width="25.375" bestFit="1" customWidth="1"/>
    <col min="9739" max="9739" width="9.75" bestFit="1" customWidth="1"/>
    <col min="9740" max="9740" width="10.5" customWidth="1"/>
    <col min="9741" max="9741" width="0" hidden="1" customWidth="1"/>
    <col min="9742" max="9742" width="5.875" customWidth="1"/>
    <col min="9985" max="9985" width="2.25" customWidth="1"/>
    <col min="9986" max="9986" width="14.375" customWidth="1"/>
    <col min="9987" max="9987" width="11.25" customWidth="1"/>
    <col min="9989" max="9989" width="12.375" bestFit="1" customWidth="1"/>
    <col min="9990" max="9990" width="10.625" bestFit="1" customWidth="1"/>
    <col min="9991" max="9991" width="10.125" bestFit="1" customWidth="1"/>
    <col min="9992" max="9992" width="11.375" bestFit="1" customWidth="1"/>
    <col min="9993" max="9993" width="8.25" customWidth="1"/>
    <col min="9994" max="9994" width="25.375" bestFit="1" customWidth="1"/>
    <col min="9995" max="9995" width="9.75" bestFit="1" customWidth="1"/>
    <col min="9996" max="9996" width="10.5" customWidth="1"/>
    <col min="9997" max="9997" width="0" hidden="1" customWidth="1"/>
    <col min="9998" max="9998" width="5.875" customWidth="1"/>
    <col min="10241" max="10241" width="2.25" customWidth="1"/>
    <col min="10242" max="10242" width="14.375" customWidth="1"/>
    <col min="10243" max="10243" width="11.25" customWidth="1"/>
    <col min="10245" max="10245" width="12.375" bestFit="1" customWidth="1"/>
    <col min="10246" max="10246" width="10.625" bestFit="1" customWidth="1"/>
    <col min="10247" max="10247" width="10.125" bestFit="1" customWidth="1"/>
    <col min="10248" max="10248" width="11.375" bestFit="1" customWidth="1"/>
    <col min="10249" max="10249" width="8.25" customWidth="1"/>
    <col min="10250" max="10250" width="25.375" bestFit="1" customWidth="1"/>
    <col min="10251" max="10251" width="9.75" bestFit="1" customWidth="1"/>
    <col min="10252" max="10252" width="10.5" customWidth="1"/>
    <col min="10253" max="10253" width="0" hidden="1" customWidth="1"/>
    <col min="10254" max="10254" width="5.875" customWidth="1"/>
    <col min="10497" max="10497" width="2.25" customWidth="1"/>
    <col min="10498" max="10498" width="14.375" customWidth="1"/>
    <col min="10499" max="10499" width="11.25" customWidth="1"/>
    <col min="10501" max="10501" width="12.375" bestFit="1" customWidth="1"/>
    <col min="10502" max="10502" width="10.625" bestFit="1" customWidth="1"/>
    <col min="10503" max="10503" width="10.125" bestFit="1" customWidth="1"/>
    <col min="10504" max="10504" width="11.375" bestFit="1" customWidth="1"/>
    <col min="10505" max="10505" width="8.25" customWidth="1"/>
    <col min="10506" max="10506" width="25.375" bestFit="1" customWidth="1"/>
    <col min="10507" max="10507" width="9.75" bestFit="1" customWidth="1"/>
    <col min="10508" max="10508" width="10.5" customWidth="1"/>
    <col min="10509" max="10509" width="0" hidden="1" customWidth="1"/>
    <col min="10510" max="10510" width="5.875" customWidth="1"/>
    <col min="10753" max="10753" width="2.25" customWidth="1"/>
    <col min="10754" max="10754" width="14.375" customWidth="1"/>
    <col min="10755" max="10755" width="11.25" customWidth="1"/>
    <col min="10757" max="10757" width="12.375" bestFit="1" customWidth="1"/>
    <col min="10758" max="10758" width="10.625" bestFit="1" customWidth="1"/>
    <col min="10759" max="10759" width="10.125" bestFit="1" customWidth="1"/>
    <col min="10760" max="10760" width="11.375" bestFit="1" customWidth="1"/>
    <col min="10761" max="10761" width="8.25" customWidth="1"/>
    <col min="10762" max="10762" width="25.375" bestFit="1" customWidth="1"/>
    <col min="10763" max="10763" width="9.75" bestFit="1" customWidth="1"/>
    <col min="10764" max="10764" width="10.5" customWidth="1"/>
    <col min="10765" max="10765" width="0" hidden="1" customWidth="1"/>
    <col min="10766" max="10766" width="5.875" customWidth="1"/>
    <col min="11009" max="11009" width="2.25" customWidth="1"/>
    <col min="11010" max="11010" width="14.375" customWidth="1"/>
    <col min="11011" max="11011" width="11.25" customWidth="1"/>
    <col min="11013" max="11013" width="12.375" bestFit="1" customWidth="1"/>
    <col min="11014" max="11014" width="10.625" bestFit="1" customWidth="1"/>
    <col min="11015" max="11015" width="10.125" bestFit="1" customWidth="1"/>
    <col min="11016" max="11016" width="11.375" bestFit="1" customWidth="1"/>
    <col min="11017" max="11017" width="8.25" customWidth="1"/>
    <col min="11018" max="11018" width="25.375" bestFit="1" customWidth="1"/>
    <col min="11019" max="11019" width="9.75" bestFit="1" customWidth="1"/>
    <col min="11020" max="11020" width="10.5" customWidth="1"/>
    <col min="11021" max="11021" width="0" hidden="1" customWidth="1"/>
    <col min="11022" max="11022" width="5.875" customWidth="1"/>
    <col min="11265" max="11265" width="2.25" customWidth="1"/>
    <col min="11266" max="11266" width="14.375" customWidth="1"/>
    <col min="11267" max="11267" width="11.25" customWidth="1"/>
    <col min="11269" max="11269" width="12.375" bestFit="1" customWidth="1"/>
    <col min="11270" max="11270" width="10.625" bestFit="1" customWidth="1"/>
    <col min="11271" max="11271" width="10.125" bestFit="1" customWidth="1"/>
    <col min="11272" max="11272" width="11.375" bestFit="1" customWidth="1"/>
    <col min="11273" max="11273" width="8.25" customWidth="1"/>
    <col min="11274" max="11274" width="25.375" bestFit="1" customWidth="1"/>
    <col min="11275" max="11275" width="9.75" bestFit="1" customWidth="1"/>
    <col min="11276" max="11276" width="10.5" customWidth="1"/>
    <col min="11277" max="11277" width="0" hidden="1" customWidth="1"/>
    <col min="11278" max="11278" width="5.875" customWidth="1"/>
    <col min="11521" max="11521" width="2.25" customWidth="1"/>
    <col min="11522" max="11522" width="14.375" customWidth="1"/>
    <col min="11523" max="11523" width="11.25" customWidth="1"/>
    <col min="11525" max="11525" width="12.375" bestFit="1" customWidth="1"/>
    <col min="11526" max="11526" width="10.625" bestFit="1" customWidth="1"/>
    <col min="11527" max="11527" width="10.125" bestFit="1" customWidth="1"/>
    <col min="11528" max="11528" width="11.375" bestFit="1" customWidth="1"/>
    <col min="11529" max="11529" width="8.25" customWidth="1"/>
    <col min="11530" max="11530" width="25.375" bestFit="1" customWidth="1"/>
    <col min="11531" max="11531" width="9.75" bestFit="1" customWidth="1"/>
    <col min="11532" max="11532" width="10.5" customWidth="1"/>
    <col min="11533" max="11533" width="0" hidden="1" customWidth="1"/>
    <col min="11534" max="11534" width="5.875" customWidth="1"/>
    <col min="11777" max="11777" width="2.25" customWidth="1"/>
    <col min="11778" max="11778" width="14.375" customWidth="1"/>
    <col min="11779" max="11779" width="11.25" customWidth="1"/>
    <col min="11781" max="11781" width="12.375" bestFit="1" customWidth="1"/>
    <col min="11782" max="11782" width="10.625" bestFit="1" customWidth="1"/>
    <col min="11783" max="11783" width="10.125" bestFit="1" customWidth="1"/>
    <col min="11784" max="11784" width="11.375" bestFit="1" customWidth="1"/>
    <col min="11785" max="11785" width="8.25" customWidth="1"/>
    <col min="11786" max="11786" width="25.375" bestFit="1" customWidth="1"/>
    <col min="11787" max="11787" width="9.75" bestFit="1" customWidth="1"/>
    <col min="11788" max="11788" width="10.5" customWidth="1"/>
    <col min="11789" max="11789" width="0" hidden="1" customWidth="1"/>
    <col min="11790" max="11790" width="5.875" customWidth="1"/>
    <col min="12033" max="12033" width="2.25" customWidth="1"/>
    <col min="12034" max="12034" width="14.375" customWidth="1"/>
    <col min="12035" max="12035" width="11.25" customWidth="1"/>
    <col min="12037" max="12037" width="12.375" bestFit="1" customWidth="1"/>
    <col min="12038" max="12038" width="10.625" bestFit="1" customWidth="1"/>
    <col min="12039" max="12039" width="10.125" bestFit="1" customWidth="1"/>
    <col min="12040" max="12040" width="11.375" bestFit="1" customWidth="1"/>
    <col min="12041" max="12041" width="8.25" customWidth="1"/>
    <col min="12042" max="12042" width="25.375" bestFit="1" customWidth="1"/>
    <col min="12043" max="12043" width="9.75" bestFit="1" customWidth="1"/>
    <col min="12044" max="12044" width="10.5" customWidth="1"/>
    <col min="12045" max="12045" width="0" hidden="1" customWidth="1"/>
    <col min="12046" max="12046" width="5.875" customWidth="1"/>
    <col min="12289" max="12289" width="2.25" customWidth="1"/>
    <col min="12290" max="12290" width="14.375" customWidth="1"/>
    <col min="12291" max="12291" width="11.25" customWidth="1"/>
    <col min="12293" max="12293" width="12.375" bestFit="1" customWidth="1"/>
    <col min="12294" max="12294" width="10.625" bestFit="1" customWidth="1"/>
    <col min="12295" max="12295" width="10.125" bestFit="1" customWidth="1"/>
    <col min="12296" max="12296" width="11.375" bestFit="1" customWidth="1"/>
    <col min="12297" max="12297" width="8.25" customWidth="1"/>
    <col min="12298" max="12298" width="25.375" bestFit="1" customWidth="1"/>
    <col min="12299" max="12299" width="9.75" bestFit="1" customWidth="1"/>
    <col min="12300" max="12300" width="10.5" customWidth="1"/>
    <col min="12301" max="12301" width="0" hidden="1" customWidth="1"/>
    <col min="12302" max="12302" width="5.875" customWidth="1"/>
    <col min="12545" max="12545" width="2.25" customWidth="1"/>
    <col min="12546" max="12546" width="14.375" customWidth="1"/>
    <col min="12547" max="12547" width="11.25" customWidth="1"/>
    <col min="12549" max="12549" width="12.375" bestFit="1" customWidth="1"/>
    <col min="12550" max="12550" width="10.625" bestFit="1" customWidth="1"/>
    <col min="12551" max="12551" width="10.125" bestFit="1" customWidth="1"/>
    <col min="12552" max="12552" width="11.375" bestFit="1" customWidth="1"/>
    <col min="12553" max="12553" width="8.25" customWidth="1"/>
    <col min="12554" max="12554" width="25.375" bestFit="1" customWidth="1"/>
    <col min="12555" max="12555" width="9.75" bestFit="1" customWidth="1"/>
    <col min="12556" max="12556" width="10.5" customWidth="1"/>
    <col min="12557" max="12557" width="0" hidden="1" customWidth="1"/>
    <col min="12558" max="12558" width="5.875" customWidth="1"/>
    <col min="12801" max="12801" width="2.25" customWidth="1"/>
    <col min="12802" max="12802" width="14.375" customWidth="1"/>
    <col min="12803" max="12803" width="11.25" customWidth="1"/>
    <col min="12805" max="12805" width="12.375" bestFit="1" customWidth="1"/>
    <col min="12806" max="12806" width="10.625" bestFit="1" customWidth="1"/>
    <col min="12807" max="12807" width="10.125" bestFit="1" customWidth="1"/>
    <col min="12808" max="12808" width="11.375" bestFit="1" customWidth="1"/>
    <col min="12809" max="12809" width="8.25" customWidth="1"/>
    <col min="12810" max="12810" width="25.375" bestFit="1" customWidth="1"/>
    <col min="12811" max="12811" width="9.75" bestFit="1" customWidth="1"/>
    <col min="12812" max="12812" width="10.5" customWidth="1"/>
    <col min="12813" max="12813" width="0" hidden="1" customWidth="1"/>
    <col min="12814" max="12814" width="5.875" customWidth="1"/>
    <col min="13057" max="13057" width="2.25" customWidth="1"/>
    <col min="13058" max="13058" width="14.375" customWidth="1"/>
    <col min="13059" max="13059" width="11.25" customWidth="1"/>
    <col min="13061" max="13061" width="12.375" bestFit="1" customWidth="1"/>
    <col min="13062" max="13062" width="10.625" bestFit="1" customWidth="1"/>
    <col min="13063" max="13063" width="10.125" bestFit="1" customWidth="1"/>
    <col min="13064" max="13064" width="11.375" bestFit="1" customWidth="1"/>
    <col min="13065" max="13065" width="8.25" customWidth="1"/>
    <col min="13066" max="13066" width="25.375" bestFit="1" customWidth="1"/>
    <col min="13067" max="13067" width="9.75" bestFit="1" customWidth="1"/>
    <col min="13068" max="13068" width="10.5" customWidth="1"/>
    <col min="13069" max="13069" width="0" hidden="1" customWidth="1"/>
    <col min="13070" max="13070" width="5.875" customWidth="1"/>
    <col min="13313" max="13313" width="2.25" customWidth="1"/>
    <col min="13314" max="13314" width="14.375" customWidth="1"/>
    <col min="13315" max="13315" width="11.25" customWidth="1"/>
    <col min="13317" max="13317" width="12.375" bestFit="1" customWidth="1"/>
    <col min="13318" max="13318" width="10.625" bestFit="1" customWidth="1"/>
    <col min="13319" max="13319" width="10.125" bestFit="1" customWidth="1"/>
    <col min="13320" max="13320" width="11.375" bestFit="1" customWidth="1"/>
    <col min="13321" max="13321" width="8.25" customWidth="1"/>
    <col min="13322" max="13322" width="25.375" bestFit="1" customWidth="1"/>
    <col min="13323" max="13323" width="9.75" bestFit="1" customWidth="1"/>
    <col min="13324" max="13324" width="10.5" customWidth="1"/>
    <col min="13325" max="13325" width="0" hidden="1" customWidth="1"/>
    <col min="13326" max="13326" width="5.875" customWidth="1"/>
    <col min="13569" max="13569" width="2.25" customWidth="1"/>
    <col min="13570" max="13570" width="14.375" customWidth="1"/>
    <col min="13571" max="13571" width="11.25" customWidth="1"/>
    <col min="13573" max="13573" width="12.375" bestFit="1" customWidth="1"/>
    <col min="13574" max="13574" width="10.625" bestFit="1" customWidth="1"/>
    <col min="13575" max="13575" width="10.125" bestFit="1" customWidth="1"/>
    <col min="13576" max="13576" width="11.375" bestFit="1" customWidth="1"/>
    <col min="13577" max="13577" width="8.25" customWidth="1"/>
    <col min="13578" max="13578" width="25.375" bestFit="1" customWidth="1"/>
    <col min="13579" max="13579" width="9.75" bestFit="1" customWidth="1"/>
    <col min="13580" max="13580" width="10.5" customWidth="1"/>
    <col min="13581" max="13581" width="0" hidden="1" customWidth="1"/>
    <col min="13582" max="13582" width="5.875" customWidth="1"/>
    <col min="13825" max="13825" width="2.25" customWidth="1"/>
    <col min="13826" max="13826" width="14.375" customWidth="1"/>
    <col min="13827" max="13827" width="11.25" customWidth="1"/>
    <col min="13829" max="13829" width="12.375" bestFit="1" customWidth="1"/>
    <col min="13830" max="13830" width="10.625" bestFit="1" customWidth="1"/>
    <col min="13831" max="13831" width="10.125" bestFit="1" customWidth="1"/>
    <col min="13832" max="13832" width="11.375" bestFit="1" customWidth="1"/>
    <col min="13833" max="13833" width="8.25" customWidth="1"/>
    <col min="13834" max="13834" width="25.375" bestFit="1" customWidth="1"/>
    <col min="13835" max="13835" width="9.75" bestFit="1" customWidth="1"/>
    <col min="13836" max="13836" width="10.5" customWidth="1"/>
    <col min="13837" max="13837" width="0" hidden="1" customWidth="1"/>
    <col min="13838" max="13838" width="5.875" customWidth="1"/>
    <col min="14081" max="14081" width="2.25" customWidth="1"/>
    <col min="14082" max="14082" width="14.375" customWidth="1"/>
    <col min="14083" max="14083" width="11.25" customWidth="1"/>
    <col min="14085" max="14085" width="12.375" bestFit="1" customWidth="1"/>
    <col min="14086" max="14086" width="10.625" bestFit="1" customWidth="1"/>
    <col min="14087" max="14087" width="10.125" bestFit="1" customWidth="1"/>
    <col min="14088" max="14088" width="11.375" bestFit="1" customWidth="1"/>
    <col min="14089" max="14089" width="8.25" customWidth="1"/>
    <col min="14090" max="14090" width="25.375" bestFit="1" customWidth="1"/>
    <col min="14091" max="14091" width="9.75" bestFit="1" customWidth="1"/>
    <col min="14092" max="14092" width="10.5" customWidth="1"/>
    <col min="14093" max="14093" width="0" hidden="1" customWidth="1"/>
    <col min="14094" max="14094" width="5.875" customWidth="1"/>
    <col min="14337" max="14337" width="2.25" customWidth="1"/>
    <col min="14338" max="14338" width="14.375" customWidth="1"/>
    <col min="14339" max="14339" width="11.25" customWidth="1"/>
    <col min="14341" max="14341" width="12.375" bestFit="1" customWidth="1"/>
    <col min="14342" max="14342" width="10.625" bestFit="1" customWidth="1"/>
    <col min="14343" max="14343" width="10.125" bestFit="1" customWidth="1"/>
    <col min="14344" max="14344" width="11.375" bestFit="1" customWidth="1"/>
    <col min="14345" max="14345" width="8.25" customWidth="1"/>
    <col min="14346" max="14346" width="25.375" bestFit="1" customWidth="1"/>
    <col min="14347" max="14347" width="9.75" bestFit="1" customWidth="1"/>
    <col min="14348" max="14348" width="10.5" customWidth="1"/>
    <col min="14349" max="14349" width="0" hidden="1" customWidth="1"/>
    <col min="14350" max="14350" width="5.875" customWidth="1"/>
    <col min="14593" max="14593" width="2.25" customWidth="1"/>
    <col min="14594" max="14594" width="14.375" customWidth="1"/>
    <col min="14595" max="14595" width="11.25" customWidth="1"/>
    <col min="14597" max="14597" width="12.375" bestFit="1" customWidth="1"/>
    <col min="14598" max="14598" width="10.625" bestFit="1" customWidth="1"/>
    <col min="14599" max="14599" width="10.125" bestFit="1" customWidth="1"/>
    <col min="14600" max="14600" width="11.375" bestFit="1" customWidth="1"/>
    <col min="14601" max="14601" width="8.25" customWidth="1"/>
    <col min="14602" max="14602" width="25.375" bestFit="1" customWidth="1"/>
    <col min="14603" max="14603" width="9.75" bestFit="1" customWidth="1"/>
    <col min="14604" max="14604" width="10.5" customWidth="1"/>
    <col min="14605" max="14605" width="0" hidden="1" customWidth="1"/>
    <col min="14606" max="14606" width="5.875" customWidth="1"/>
    <col min="14849" max="14849" width="2.25" customWidth="1"/>
    <col min="14850" max="14850" width="14.375" customWidth="1"/>
    <col min="14851" max="14851" width="11.25" customWidth="1"/>
    <col min="14853" max="14853" width="12.375" bestFit="1" customWidth="1"/>
    <col min="14854" max="14854" width="10.625" bestFit="1" customWidth="1"/>
    <col min="14855" max="14855" width="10.125" bestFit="1" customWidth="1"/>
    <col min="14856" max="14856" width="11.375" bestFit="1" customWidth="1"/>
    <col min="14857" max="14857" width="8.25" customWidth="1"/>
    <col min="14858" max="14858" width="25.375" bestFit="1" customWidth="1"/>
    <col min="14859" max="14859" width="9.75" bestFit="1" customWidth="1"/>
    <col min="14860" max="14860" width="10.5" customWidth="1"/>
    <col min="14861" max="14861" width="0" hidden="1" customWidth="1"/>
    <col min="14862" max="14862" width="5.875" customWidth="1"/>
    <col min="15105" max="15105" width="2.25" customWidth="1"/>
    <col min="15106" max="15106" width="14.375" customWidth="1"/>
    <col min="15107" max="15107" width="11.25" customWidth="1"/>
    <col min="15109" max="15109" width="12.375" bestFit="1" customWidth="1"/>
    <col min="15110" max="15110" width="10.625" bestFit="1" customWidth="1"/>
    <col min="15111" max="15111" width="10.125" bestFit="1" customWidth="1"/>
    <col min="15112" max="15112" width="11.375" bestFit="1" customWidth="1"/>
    <col min="15113" max="15113" width="8.25" customWidth="1"/>
    <col min="15114" max="15114" width="25.375" bestFit="1" customWidth="1"/>
    <col min="15115" max="15115" width="9.75" bestFit="1" customWidth="1"/>
    <col min="15116" max="15116" width="10.5" customWidth="1"/>
    <col min="15117" max="15117" width="0" hidden="1" customWidth="1"/>
    <col min="15118" max="15118" width="5.875" customWidth="1"/>
    <col min="15361" max="15361" width="2.25" customWidth="1"/>
    <col min="15362" max="15362" width="14.375" customWidth="1"/>
    <col min="15363" max="15363" width="11.25" customWidth="1"/>
    <col min="15365" max="15365" width="12.375" bestFit="1" customWidth="1"/>
    <col min="15366" max="15366" width="10.625" bestFit="1" customWidth="1"/>
    <col min="15367" max="15367" width="10.125" bestFit="1" customWidth="1"/>
    <col min="15368" max="15368" width="11.375" bestFit="1" customWidth="1"/>
    <col min="15369" max="15369" width="8.25" customWidth="1"/>
    <col min="15370" max="15370" width="25.375" bestFit="1" customWidth="1"/>
    <col min="15371" max="15371" width="9.75" bestFit="1" customWidth="1"/>
    <col min="15372" max="15372" width="10.5" customWidth="1"/>
    <col min="15373" max="15373" width="0" hidden="1" customWidth="1"/>
    <col min="15374" max="15374" width="5.875" customWidth="1"/>
    <col min="15617" max="15617" width="2.25" customWidth="1"/>
    <col min="15618" max="15618" width="14.375" customWidth="1"/>
    <col min="15619" max="15619" width="11.25" customWidth="1"/>
    <col min="15621" max="15621" width="12.375" bestFit="1" customWidth="1"/>
    <col min="15622" max="15622" width="10.625" bestFit="1" customWidth="1"/>
    <col min="15623" max="15623" width="10.125" bestFit="1" customWidth="1"/>
    <col min="15624" max="15624" width="11.375" bestFit="1" customWidth="1"/>
    <col min="15625" max="15625" width="8.25" customWidth="1"/>
    <col min="15626" max="15626" width="25.375" bestFit="1" customWidth="1"/>
    <col min="15627" max="15627" width="9.75" bestFit="1" customWidth="1"/>
    <col min="15628" max="15628" width="10.5" customWidth="1"/>
    <col min="15629" max="15629" width="0" hidden="1" customWidth="1"/>
    <col min="15630" max="15630" width="5.875" customWidth="1"/>
    <col min="15873" max="15873" width="2.25" customWidth="1"/>
    <col min="15874" max="15874" width="14.375" customWidth="1"/>
    <col min="15875" max="15875" width="11.25" customWidth="1"/>
    <col min="15877" max="15877" width="12.375" bestFit="1" customWidth="1"/>
    <col min="15878" max="15878" width="10.625" bestFit="1" customWidth="1"/>
    <col min="15879" max="15879" width="10.125" bestFit="1" customWidth="1"/>
    <col min="15880" max="15880" width="11.375" bestFit="1" customWidth="1"/>
    <col min="15881" max="15881" width="8.25" customWidth="1"/>
    <col min="15882" max="15882" width="25.375" bestFit="1" customWidth="1"/>
    <col min="15883" max="15883" width="9.75" bestFit="1" customWidth="1"/>
    <col min="15884" max="15884" width="10.5" customWidth="1"/>
    <col min="15885" max="15885" width="0" hidden="1" customWidth="1"/>
    <col min="15886" max="15886" width="5.875" customWidth="1"/>
    <col min="16129" max="16129" width="2.25" customWidth="1"/>
    <col min="16130" max="16130" width="14.375" customWidth="1"/>
    <col min="16131" max="16131" width="11.25" customWidth="1"/>
    <col min="16133" max="16133" width="12.375" bestFit="1" customWidth="1"/>
    <col min="16134" max="16134" width="10.625" bestFit="1" customWidth="1"/>
    <col min="16135" max="16135" width="10.125" bestFit="1" customWidth="1"/>
    <col min="16136" max="16136" width="11.375" bestFit="1" customWidth="1"/>
    <col min="16137" max="16137" width="8.25" customWidth="1"/>
    <col min="16138" max="16138" width="25.375" bestFit="1" customWidth="1"/>
    <col min="16139" max="16139" width="9.75" bestFit="1" customWidth="1"/>
    <col min="16140" max="16140" width="10.5" customWidth="1"/>
    <col min="16141" max="16141" width="0" hidden="1" customWidth="1"/>
    <col min="16142" max="16142" width="5.875" customWidth="1"/>
  </cols>
  <sheetData>
    <row r="1" spans="1:13">
      <c r="A1" s="612" t="s">
        <v>1503</v>
      </c>
      <c r="B1" s="613"/>
      <c r="C1" s="613"/>
      <c r="D1" s="613"/>
      <c r="E1" s="613"/>
      <c r="F1" s="613"/>
      <c r="G1" s="613"/>
      <c r="H1" s="613"/>
      <c r="I1" s="613"/>
      <c r="J1" s="613"/>
      <c r="K1" s="613"/>
      <c r="L1" s="613"/>
      <c r="M1" s="613"/>
    </row>
    <row r="2" spans="1:13">
      <c r="A2" s="613"/>
      <c r="B2" s="613"/>
      <c r="C2" s="613"/>
      <c r="D2" s="613"/>
      <c r="E2" s="613"/>
      <c r="F2" s="613"/>
      <c r="G2" s="613"/>
      <c r="H2" s="613"/>
      <c r="I2" s="613"/>
      <c r="J2" s="613"/>
      <c r="K2" s="613" t="s">
        <v>1504</v>
      </c>
      <c r="L2" s="613"/>
      <c r="M2" s="613"/>
    </row>
    <row r="3" spans="1:13">
      <c r="A3" s="613"/>
      <c r="B3" s="613"/>
      <c r="C3" s="613"/>
      <c r="D3" s="613"/>
      <c r="E3" s="614" t="s">
        <v>1505</v>
      </c>
      <c r="F3" s="615"/>
      <c r="G3" s="613"/>
      <c r="H3" s="613"/>
      <c r="I3" s="613"/>
      <c r="J3" s="613"/>
      <c r="K3" s="613"/>
      <c r="L3" s="613"/>
      <c r="M3" s="613"/>
    </row>
    <row r="4" spans="1:13">
      <c r="A4" s="613"/>
      <c r="B4" s="613"/>
      <c r="C4" s="613"/>
      <c r="D4" s="613"/>
      <c r="E4" s="616" t="s">
        <v>1506</v>
      </c>
      <c r="F4" s="617">
        <v>500</v>
      </c>
      <c r="G4" s="613"/>
      <c r="H4" s="613"/>
      <c r="I4" s="613"/>
      <c r="J4" s="613"/>
      <c r="K4" s="613"/>
      <c r="L4" s="613"/>
      <c r="M4" s="613"/>
    </row>
    <row r="5" spans="1:13">
      <c r="A5" s="613"/>
      <c r="B5" s="613"/>
      <c r="C5" s="613"/>
      <c r="D5" s="613"/>
      <c r="E5" s="618"/>
      <c r="F5" s="619"/>
      <c r="G5" s="613"/>
      <c r="H5" s="613"/>
      <c r="I5" s="613"/>
      <c r="J5" s="613"/>
      <c r="K5" s="613"/>
      <c r="L5" s="613"/>
      <c r="M5" s="613"/>
    </row>
    <row r="6" spans="1:13">
      <c r="A6" s="613"/>
      <c r="B6" s="614" t="s">
        <v>1507</v>
      </c>
      <c r="C6" s="615"/>
      <c r="D6" s="620"/>
      <c r="E6" s="614" t="s">
        <v>1508</v>
      </c>
      <c r="F6" s="615"/>
      <c r="G6" s="613"/>
      <c r="H6" s="613"/>
      <c r="I6" s="613"/>
      <c r="J6" s="807" t="s">
        <v>1900</v>
      </c>
      <c r="K6" s="613"/>
      <c r="L6" s="613"/>
      <c r="M6" s="613"/>
    </row>
    <row r="7" spans="1:13">
      <c r="A7" s="613"/>
      <c r="B7" s="621">
        <f>C7*C8/1000-B11</f>
        <v>45.52090530077426</v>
      </c>
      <c r="C7" s="622">
        <f>C28*G7*2</f>
        <v>446.69446098868372</v>
      </c>
      <c r="D7" s="613"/>
      <c r="E7" s="623"/>
      <c r="F7" s="624"/>
      <c r="G7" s="625">
        <v>1.2</v>
      </c>
      <c r="H7" s="613" t="s">
        <v>1509</v>
      </c>
      <c r="I7" s="613"/>
      <c r="J7" s="613"/>
      <c r="K7" s="613"/>
      <c r="L7" s="613"/>
      <c r="M7" s="613"/>
    </row>
    <row r="8" spans="1:13">
      <c r="A8" s="613"/>
      <c r="B8" s="613"/>
      <c r="C8" s="626">
        <v>102.13</v>
      </c>
      <c r="D8" s="627">
        <v>0.96</v>
      </c>
      <c r="E8" s="615"/>
      <c r="F8" s="626"/>
      <c r="G8" s="625">
        <f>G7*2</f>
        <v>2.4</v>
      </c>
      <c r="H8" s="613" t="s">
        <v>1510</v>
      </c>
      <c r="I8" s="613"/>
      <c r="J8" s="613"/>
      <c r="K8" s="613"/>
      <c r="L8" s="613"/>
      <c r="M8" s="613"/>
    </row>
    <row r="9" spans="1:13">
      <c r="A9" s="613"/>
      <c r="B9" s="613"/>
      <c r="C9" s="613"/>
      <c r="D9" s="613"/>
      <c r="E9" s="618"/>
      <c r="F9" s="619"/>
      <c r="G9" s="613"/>
      <c r="H9" s="628"/>
      <c r="I9" s="613"/>
      <c r="J9" s="613"/>
      <c r="M9" s="629"/>
    </row>
    <row r="10" spans="1:13">
      <c r="A10" s="613"/>
      <c r="B10" s="614" t="s">
        <v>1507</v>
      </c>
      <c r="C10" s="615"/>
      <c r="D10" s="613"/>
      <c r="E10" s="618"/>
      <c r="F10" s="619"/>
      <c r="G10" s="613"/>
      <c r="H10" s="628"/>
      <c r="I10" s="613"/>
      <c r="J10" s="613"/>
      <c r="K10" s="630"/>
      <c r="L10" s="629"/>
      <c r="M10" s="629"/>
    </row>
    <row r="11" spans="1:13">
      <c r="A11" s="613"/>
      <c r="B11" s="621">
        <v>0.1</v>
      </c>
      <c r="C11" s="622"/>
      <c r="D11" s="613"/>
      <c r="E11" s="631"/>
      <c r="F11" s="619"/>
      <c r="G11" s="613"/>
      <c r="H11" s="628"/>
      <c r="I11" s="613"/>
      <c r="J11" s="613"/>
      <c r="K11" s="630"/>
      <c r="L11" s="629"/>
      <c r="M11" s="629"/>
    </row>
    <row r="12" spans="1:13">
      <c r="A12" s="613"/>
      <c r="B12" s="614" t="s">
        <v>1511</v>
      </c>
      <c r="C12" s="615"/>
      <c r="D12" s="620"/>
      <c r="E12" s="614" t="s">
        <v>1512</v>
      </c>
      <c r="F12" s="615"/>
      <c r="G12" s="613"/>
      <c r="H12" s="613"/>
      <c r="I12" s="613"/>
      <c r="J12" s="807" t="s">
        <v>1901</v>
      </c>
      <c r="K12" s="632"/>
      <c r="L12" s="613"/>
      <c r="M12" s="613"/>
    </row>
    <row r="13" spans="1:13">
      <c r="A13" s="613"/>
      <c r="B13" s="633">
        <f>(B7+B28)*G13/1000</f>
        <v>7.0520905300774253</v>
      </c>
      <c r="C13" s="634"/>
      <c r="D13" s="613"/>
      <c r="E13" s="635"/>
      <c r="F13" s="631"/>
      <c r="G13" s="613">
        <v>100</v>
      </c>
      <c r="H13" s="613" t="s">
        <v>1513</v>
      </c>
      <c r="I13" s="613"/>
      <c r="J13" s="613"/>
      <c r="K13" s="613"/>
      <c r="L13" s="613"/>
      <c r="M13" s="613"/>
    </row>
    <row r="14" spans="1:13">
      <c r="A14" s="613"/>
      <c r="B14" s="613"/>
      <c r="C14" s="626"/>
      <c r="D14" s="613"/>
      <c r="E14" s="631"/>
      <c r="F14" s="619"/>
      <c r="G14" s="613"/>
      <c r="H14" s="628" t="s">
        <v>1514</v>
      </c>
      <c r="I14" s="613"/>
      <c r="J14" s="613"/>
      <c r="K14" s="630">
        <f>(B7+B11)/D8</f>
        <v>47.521776354973191</v>
      </c>
      <c r="L14" s="629">
        <f>B7+B11</f>
        <v>45.620905300774261</v>
      </c>
      <c r="M14" s="613"/>
    </row>
    <row r="15" spans="1:13">
      <c r="A15" s="613"/>
      <c r="B15" s="614" t="s">
        <v>1515</v>
      </c>
      <c r="C15" s="615"/>
      <c r="D15" s="620"/>
      <c r="E15" s="614" t="s">
        <v>1512</v>
      </c>
      <c r="F15" s="615"/>
      <c r="G15" s="613"/>
      <c r="H15" s="613"/>
      <c r="I15" s="613"/>
      <c r="J15" s="807" t="s">
        <v>1902</v>
      </c>
      <c r="K15" s="632"/>
      <c r="L15" s="613"/>
      <c r="M15" s="613"/>
    </row>
    <row r="16" spans="1:13">
      <c r="A16" s="613"/>
      <c r="B16" s="621">
        <f>(B7+B11+B28)/G16-(B7+B11+B28)-B31</f>
        <v>272.48362120309707</v>
      </c>
      <c r="C16" s="634"/>
      <c r="D16" s="613"/>
      <c r="E16" s="635"/>
      <c r="F16" s="631"/>
      <c r="G16" s="636">
        <v>0.2</v>
      </c>
      <c r="H16" s="613" t="s">
        <v>1516</v>
      </c>
      <c r="I16" s="613"/>
      <c r="J16" s="613"/>
      <c r="K16" s="613"/>
      <c r="L16" s="613"/>
      <c r="M16" s="613"/>
    </row>
    <row r="17" spans="1:19">
      <c r="A17" s="613"/>
      <c r="B17" s="613"/>
      <c r="C17" s="626"/>
      <c r="D17" s="627">
        <v>0.8669</v>
      </c>
      <c r="E17" s="615"/>
      <c r="F17" s="613"/>
      <c r="G17" s="613"/>
      <c r="H17" s="628" t="s">
        <v>1514</v>
      </c>
      <c r="I17" s="613"/>
      <c r="J17" s="613"/>
      <c r="K17" s="630">
        <f>K14+B16/D17</f>
        <v>361.84133017098088</v>
      </c>
      <c r="L17" s="629">
        <f>L14+B13/1000+B16</f>
        <v>318.11157859440141</v>
      </c>
      <c r="M17" s="629"/>
    </row>
    <row r="18" spans="1:19">
      <c r="A18" s="613"/>
      <c r="B18" s="613"/>
      <c r="C18" s="626"/>
      <c r="D18" s="627"/>
      <c r="E18" s="637" t="s">
        <v>1517</v>
      </c>
      <c r="F18" s="638"/>
      <c r="G18" s="613"/>
      <c r="H18" s="628"/>
      <c r="I18" s="613"/>
      <c r="J18" s="613"/>
      <c r="K18" s="630"/>
      <c r="L18" s="629"/>
      <c r="M18" s="629"/>
    </row>
    <row r="19" spans="1:19">
      <c r="A19" s="613"/>
      <c r="B19" s="613"/>
      <c r="C19" s="626"/>
      <c r="D19" s="627"/>
      <c r="E19" s="639" t="s">
        <v>1518</v>
      </c>
      <c r="F19" s="640" t="s">
        <v>1519</v>
      </c>
      <c r="G19" s="613"/>
      <c r="H19" s="628"/>
      <c r="I19" s="613"/>
      <c r="J19" s="613"/>
      <c r="K19" s="630"/>
      <c r="L19" s="629"/>
      <c r="M19" s="629"/>
    </row>
    <row r="20" spans="1:19">
      <c r="A20" s="613"/>
      <c r="B20" s="613"/>
      <c r="C20" s="626"/>
      <c r="D20" s="627"/>
      <c r="E20" s="615"/>
      <c r="F20" s="613"/>
      <c r="G20" s="613"/>
      <c r="H20" s="628"/>
      <c r="I20" s="613"/>
      <c r="J20" s="613"/>
      <c r="K20" s="630"/>
      <c r="L20" s="629"/>
      <c r="M20" s="629"/>
    </row>
    <row r="21" spans="1:19">
      <c r="A21" s="613"/>
      <c r="B21" s="614" t="s">
        <v>1520</v>
      </c>
      <c r="C21" s="615"/>
      <c r="D21" s="641"/>
      <c r="E21" s="614" t="s">
        <v>1512</v>
      </c>
      <c r="F21" s="615"/>
      <c r="G21" s="613"/>
      <c r="H21" s="613"/>
      <c r="I21" s="613"/>
      <c r="J21" s="613"/>
      <c r="K21" s="632"/>
      <c r="L21" s="613"/>
      <c r="M21" s="613"/>
    </row>
    <row r="22" spans="1:19">
      <c r="A22" s="642"/>
      <c r="B22" s="643">
        <f>C22*C23/C25</f>
        <v>121.02814175104228</v>
      </c>
      <c r="C22" s="622">
        <f>C28*G22/100</f>
        <v>1.8612269207861822E-2</v>
      </c>
      <c r="D22" s="613"/>
      <c r="E22" s="641"/>
      <c r="F22" s="631"/>
      <c r="G22" s="613">
        <v>0.01</v>
      </c>
      <c r="H22" s="613" t="s">
        <v>1521</v>
      </c>
      <c r="I22" s="613"/>
      <c r="J22" s="613"/>
      <c r="K22" s="613"/>
      <c r="L22" s="613"/>
      <c r="M22" s="613"/>
    </row>
    <row r="23" spans="1:19">
      <c r="A23" s="613"/>
      <c r="B23" s="613" t="s">
        <v>1522</v>
      </c>
      <c r="C23" s="626">
        <v>195.078</v>
      </c>
      <c r="D23" s="613"/>
      <c r="E23" s="615"/>
      <c r="F23" s="613"/>
      <c r="G23" s="625"/>
      <c r="H23" s="613"/>
      <c r="I23" s="613"/>
      <c r="J23" s="613"/>
      <c r="K23" s="632"/>
      <c r="L23" s="629">
        <f>L17+B22/1000</f>
        <v>318.23260673615243</v>
      </c>
      <c r="M23" s="629"/>
    </row>
    <row r="24" spans="1:19">
      <c r="A24" s="613"/>
      <c r="B24" s="613" t="s">
        <v>1523</v>
      </c>
      <c r="C24" s="626">
        <f>186.4</f>
        <v>186.4</v>
      </c>
      <c r="D24" s="613"/>
      <c r="E24" s="618"/>
      <c r="F24" s="613"/>
      <c r="G24" s="613"/>
      <c r="H24" s="613"/>
      <c r="I24" s="613"/>
      <c r="J24" s="613"/>
      <c r="K24" s="632"/>
      <c r="L24" s="613"/>
      <c r="M24" s="613"/>
    </row>
    <row r="25" spans="1:19">
      <c r="A25" s="613"/>
      <c r="B25" s="644" t="s">
        <v>1524</v>
      </c>
      <c r="C25" s="645">
        <v>0.03</v>
      </c>
      <c r="D25" s="613"/>
      <c r="E25" s="618"/>
      <c r="F25" s="613"/>
      <c r="G25" s="613"/>
      <c r="H25" s="613"/>
      <c r="I25" s="613"/>
      <c r="J25" s="613"/>
      <c r="K25" s="632"/>
      <c r="L25" s="613"/>
      <c r="M25" s="613"/>
    </row>
    <row r="26" spans="1:19">
      <c r="A26" s="613"/>
      <c r="B26" s="613"/>
      <c r="C26" s="613"/>
      <c r="D26" s="613"/>
      <c r="E26" s="631"/>
      <c r="F26" s="613"/>
      <c r="G26" s="613"/>
      <c r="H26" s="613"/>
      <c r="I26" s="613"/>
      <c r="J26" s="613"/>
      <c r="K26" s="632"/>
      <c r="L26" s="613"/>
      <c r="M26" s="613"/>
    </row>
    <row r="27" spans="1:19">
      <c r="A27" s="613"/>
      <c r="B27" s="614" t="s">
        <v>1525</v>
      </c>
      <c r="C27" s="615"/>
      <c r="D27" s="646"/>
      <c r="E27" s="614" t="s">
        <v>1526</v>
      </c>
      <c r="F27" s="615"/>
      <c r="G27" s="613" t="s">
        <v>1527</v>
      </c>
      <c r="H27" s="613"/>
      <c r="I27" s="613"/>
      <c r="J27" s="613" t="s">
        <v>1903</v>
      </c>
      <c r="K27" s="632"/>
      <c r="L27" s="613"/>
      <c r="M27" s="613"/>
    </row>
    <row r="28" spans="1:19">
      <c r="A28" s="613"/>
      <c r="B28" s="621">
        <v>25</v>
      </c>
      <c r="C28" s="622">
        <f>B28*1000/C29</f>
        <v>186.12269207861823</v>
      </c>
      <c r="D28" s="613"/>
      <c r="E28" s="635" t="s">
        <v>1528</v>
      </c>
      <c r="F28" s="647" t="s">
        <v>1529</v>
      </c>
      <c r="G28" s="613"/>
      <c r="H28" s="613" t="s">
        <v>1530</v>
      </c>
      <c r="I28" s="613"/>
      <c r="J28" s="613" t="s">
        <v>1531</v>
      </c>
      <c r="K28" s="632"/>
      <c r="L28" s="613"/>
      <c r="M28" s="613"/>
      <c r="O28">
        <v>2.5</v>
      </c>
      <c r="P28">
        <v>3</v>
      </c>
      <c r="Q28">
        <v>3.5</v>
      </c>
      <c r="R28" t="s">
        <v>1532</v>
      </c>
      <c r="S28" t="s">
        <v>1533</v>
      </c>
    </row>
    <row r="29" spans="1:19">
      <c r="A29" s="613"/>
      <c r="B29" s="613"/>
      <c r="C29" s="626">
        <v>134.32</v>
      </c>
      <c r="D29" s="627">
        <v>0.76</v>
      </c>
      <c r="E29" s="615"/>
      <c r="F29" s="613"/>
      <c r="G29" s="613"/>
      <c r="H29" s="628"/>
      <c r="I29" s="613"/>
      <c r="J29" s="613" t="s">
        <v>1534</v>
      </c>
      <c r="K29" s="630">
        <f>K17+B28/D29</f>
        <v>394.73606701308614</v>
      </c>
      <c r="L29" s="629">
        <f>L23+B28</f>
        <v>343.23260673615243</v>
      </c>
      <c r="M29" s="629"/>
      <c r="O29" s="648">
        <f>B28/2.5</f>
        <v>10</v>
      </c>
      <c r="P29" s="648">
        <f>B28/3</f>
        <v>8.3333333333333339</v>
      </c>
      <c r="Q29" s="648">
        <f>B28/3.5</f>
        <v>7.1428571428571432</v>
      </c>
      <c r="R29" t="s">
        <v>1535</v>
      </c>
      <c r="S29" t="s">
        <v>1536</v>
      </c>
    </row>
    <row r="30" spans="1:19">
      <c r="A30" s="613"/>
      <c r="B30" s="614" t="s">
        <v>1515</v>
      </c>
      <c r="C30" s="615"/>
      <c r="D30" s="620"/>
      <c r="E30" s="614" t="s">
        <v>1537</v>
      </c>
      <c r="F30" s="615"/>
      <c r="G30" s="613"/>
      <c r="H30" s="628"/>
      <c r="I30" s="613"/>
      <c r="J30" s="613" t="s">
        <v>1538</v>
      </c>
      <c r="K30" s="630"/>
      <c r="L30" s="629"/>
      <c r="M30" s="629"/>
      <c r="O30" s="648">
        <f>O28+B31/O29</f>
        <v>3.5</v>
      </c>
      <c r="P30" s="648">
        <f>P28+B31/P29</f>
        <v>4.2</v>
      </c>
      <c r="Q30" s="648">
        <f>Q28+B31/Q29</f>
        <v>4.9000000000000004</v>
      </c>
      <c r="R30" t="s">
        <v>1532</v>
      </c>
      <c r="S30" t="s">
        <v>1539</v>
      </c>
    </row>
    <row r="31" spans="1:19">
      <c r="A31" s="613"/>
      <c r="B31" s="621">
        <v>10</v>
      </c>
      <c r="C31" s="634"/>
      <c r="D31" s="613"/>
      <c r="E31" s="635"/>
      <c r="F31" s="631"/>
      <c r="G31" s="613"/>
      <c r="H31" s="628"/>
      <c r="I31" s="613"/>
      <c r="J31" s="613" t="s">
        <v>1540</v>
      </c>
      <c r="K31" s="630"/>
      <c r="L31" s="629"/>
      <c r="M31" s="629"/>
      <c r="O31" s="648">
        <f>(B28+B31)/2.5</f>
        <v>14</v>
      </c>
      <c r="P31" s="648">
        <f>(B28+B31)/3</f>
        <v>11.666666666666666</v>
      </c>
      <c r="Q31" s="648">
        <f>(B28+B31)/3.5</f>
        <v>10</v>
      </c>
      <c r="R31" t="s">
        <v>1535</v>
      </c>
      <c r="S31" t="s">
        <v>1539</v>
      </c>
    </row>
    <row r="32" spans="1:19">
      <c r="A32" s="613"/>
      <c r="B32" s="613" t="s">
        <v>1541</v>
      </c>
      <c r="C32" s="626"/>
      <c r="D32" s="627">
        <v>0.8669</v>
      </c>
      <c r="E32" s="618"/>
      <c r="F32" s="613"/>
      <c r="G32" s="613"/>
      <c r="H32" s="628"/>
      <c r="I32" s="613"/>
      <c r="J32" s="613"/>
      <c r="K32" s="630">
        <f>K29+B31/D32</f>
        <v>406.27142287881458</v>
      </c>
      <c r="L32" s="629">
        <f>L29+B31</f>
        <v>353.23260673615243</v>
      </c>
      <c r="M32" s="629"/>
      <c r="O32" s="648">
        <f>B28/O31</f>
        <v>1.7857142857142858</v>
      </c>
      <c r="P32" s="648">
        <f>B28/P31</f>
        <v>2.1428571428571428</v>
      </c>
      <c r="Q32" s="648">
        <f>B28/Q31</f>
        <v>2.5</v>
      </c>
      <c r="R32" t="s">
        <v>1532</v>
      </c>
      <c r="S32" t="s">
        <v>1536</v>
      </c>
    </row>
    <row r="33" spans="1:13">
      <c r="A33" s="613"/>
      <c r="B33" s="613"/>
      <c r="C33" s="613"/>
      <c r="D33" s="613"/>
      <c r="E33" s="614" t="s">
        <v>99</v>
      </c>
      <c r="F33" s="615" t="s">
        <v>1542</v>
      </c>
      <c r="G33" s="613"/>
      <c r="H33" s="613"/>
      <c r="I33" s="613"/>
      <c r="J33" s="613"/>
      <c r="K33" s="632"/>
      <c r="L33" s="649"/>
      <c r="M33" s="613"/>
    </row>
    <row r="34" spans="1:13">
      <c r="A34" s="613"/>
      <c r="B34" s="613"/>
      <c r="C34" s="613"/>
      <c r="D34" s="613"/>
      <c r="E34" s="635" t="s">
        <v>1543</v>
      </c>
      <c r="F34" s="631" t="s">
        <v>1544</v>
      </c>
      <c r="G34" s="613"/>
      <c r="H34" s="613" t="s">
        <v>1545</v>
      </c>
      <c r="I34" s="650">
        <v>0.6</v>
      </c>
      <c r="J34" s="613"/>
      <c r="K34" s="632"/>
      <c r="L34" s="649"/>
      <c r="M34" s="613"/>
    </row>
    <row r="35" spans="1:13">
      <c r="A35" s="613"/>
      <c r="B35" s="651"/>
      <c r="C35" s="613"/>
      <c r="D35" s="613" t="s">
        <v>1546</v>
      </c>
      <c r="E35" s="618"/>
      <c r="F35" s="613"/>
      <c r="H35" s="613"/>
      <c r="I35" s="613"/>
      <c r="J35" s="613" t="s">
        <v>1547</v>
      </c>
      <c r="K35" s="632"/>
      <c r="L35" s="649"/>
      <c r="M35" s="613"/>
    </row>
    <row r="36" spans="1:13">
      <c r="A36" s="613"/>
      <c r="B36" s="614" t="s">
        <v>1548</v>
      </c>
      <c r="C36" s="615"/>
      <c r="D36" s="620"/>
      <c r="E36" s="614" t="s">
        <v>1512</v>
      </c>
      <c r="F36" s="615"/>
      <c r="G36" s="613"/>
      <c r="H36" s="613"/>
      <c r="I36" s="613"/>
      <c r="J36" s="613"/>
      <c r="K36" s="632"/>
      <c r="L36" s="649"/>
      <c r="M36" s="613"/>
    </row>
    <row r="37" spans="1:13">
      <c r="A37" s="651"/>
      <c r="B37" s="621">
        <f>B28/50</f>
        <v>0.5</v>
      </c>
      <c r="C37" s="622">
        <f>B37*1000/C38</f>
        <v>12.180267965895251</v>
      </c>
      <c r="D37" s="613"/>
      <c r="E37" s="635"/>
      <c r="F37" s="631"/>
      <c r="G37" s="613">
        <f>B37/B28*100</f>
        <v>2</v>
      </c>
      <c r="H37" s="613" t="s">
        <v>1549</v>
      </c>
      <c r="I37" s="613"/>
      <c r="J37" s="613"/>
      <c r="K37" s="632"/>
      <c r="L37" s="649"/>
      <c r="M37" s="613"/>
    </row>
    <row r="38" spans="1:13">
      <c r="A38" s="613"/>
      <c r="B38" s="613"/>
      <c r="C38" s="626">
        <v>41.05</v>
      </c>
      <c r="D38" s="627">
        <v>0.78220000000000001</v>
      </c>
      <c r="E38" s="615"/>
      <c r="F38" s="613"/>
      <c r="G38" s="613"/>
      <c r="H38" s="628"/>
      <c r="I38" s="613"/>
      <c r="J38" s="613"/>
      <c r="K38" s="630">
        <f>K32+B37/D38</f>
        <v>406.91064558400507</v>
      </c>
      <c r="L38" s="629">
        <f>L32+B37</f>
        <v>353.73260673615243</v>
      </c>
      <c r="M38" s="629"/>
    </row>
    <row r="39" spans="1:13">
      <c r="E39" s="614" t="s">
        <v>1550</v>
      </c>
      <c r="F39" s="615"/>
      <c r="G39" s="641"/>
      <c r="H39" s="614" t="s">
        <v>1551</v>
      </c>
      <c r="I39" s="615"/>
    </row>
    <row r="40" spans="1:13">
      <c r="E40" s="621">
        <f>(B7+B11+B13/1000+B16+B31+B22/1000+B28+B37)-H40</f>
        <v>70.746521347230498</v>
      </c>
      <c r="F40" s="631"/>
      <c r="G40" s="613"/>
      <c r="H40" s="621">
        <f>(SUM(B7,B11,B16,B31,B28,B37)+SUM(B13,B22)/1000)*(1-G16)</f>
        <v>282.98608538892194</v>
      </c>
      <c r="I40" s="652"/>
    </row>
    <row r="41" spans="1:13">
      <c r="E41" s="653"/>
      <c r="G41" t="s">
        <v>1552</v>
      </c>
      <c r="K41" s="630">
        <f>K38-B37/D38-B16/D17</f>
        <v>91.951869062806907</v>
      </c>
      <c r="L41" s="629">
        <f>E40</f>
        <v>70.746521347230498</v>
      </c>
    </row>
    <row r="42" spans="1:13">
      <c r="E42" s="654" t="s">
        <v>1553</v>
      </c>
      <c r="F42" s="653"/>
    </row>
    <row r="43" spans="1:13">
      <c r="E43" s="655" t="s">
        <v>1554</v>
      </c>
      <c r="F43" s="656">
        <f>C28*I34*F45/1000</f>
        <v>37.811569386539603</v>
      </c>
      <c r="G43" s="657">
        <f>F43*1000/F45</f>
        <v>111.67361524717093</v>
      </c>
      <c r="H43" t="s">
        <v>1555</v>
      </c>
    </row>
    <row r="44" spans="1:13">
      <c r="E44" s="658" t="s">
        <v>1516</v>
      </c>
      <c r="F44" s="659">
        <f>F43/E40</f>
        <v>0.53446542199519476</v>
      </c>
      <c r="J44" s="613" t="s">
        <v>1556</v>
      </c>
    </row>
    <row r="45" spans="1:13">
      <c r="E45" s="615"/>
      <c r="F45" s="626">
        <v>338.59</v>
      </c>
    </row>
    <row r="46" spans="1:13">
      <c r="A46" s="613"/>
      <c r="B46" s="613"/>
      <c r="C46" s="613"/>
      <c r="D46" s="613"/>
      <c r="E46" s="631"/>
      <c r="F46" s="613"/>
      <c r="J46" s="613"/>
      <c r="K46" s="632"/>
      <c r="L46" s="649"/>
      <c r="M46" s="613"/>
    </row>
    <row r="47" spans="1:13">
      <c r="A47" s="613"/>
      <c r="B47" s="613"/>
      <c r="C47" s="613"/>
      <c r="D47" s="613"/>
      <c r="E47" s="614" t="s">
        <v>1557</v>
      </c>
      <c r="F47" s="615"/>
      <c r="J47" s="613"/>
      <c r="K47" s="632"/>
      <c r="L47" s="649"/>
      <c r="M47" s="613"/>
    </row>
    <row r="48" spans="1:13">
      <c r="A48" s="613"/>
      <c r="B48" s="613"/>
      <c r="C48" s="613"/>
      <c r="D48" s="613"/>
      <c r="E48" s="621">
        <f>E40*3</f>
        <v>212.23956404169149</v>
      </c>
      <c r="F48" s="631"/>
      <c r="G48" s="657">
        <f>E48*1000*F44/F45</f>
        <v>335.0208457415128</v>
      </c>
      <c r="H48" t="s">
        <v>1555</v>
      </c>
      <c r="J48" s="613"/>
      <c r="K48" s="630">
        <f>K41*3</f>
        <v>275.85560718842072</v>
      </c>
      <c r="L48" s="629">
        <f>L41*3</f>
        <v>212.23956404169149</v>
      </c>
      <c r="M48" s="613"/>
    </row>
    <row r="49" spans="1:13">
      <c r="A49" s="613"/>
      <c r="B49" s="613"/>
      <c r="C49" s="613"/>
      <c r="D49" s="613"/>
      <c r="E49" s="613"/>
      <c r="F49" s="613"/>
      <c r="J49" s="613"/>
      <c r="K49" s="632"/>
      <c r="L49" s="649"/>
      <c r="M49" s="613"/>
    </row>
    <row r="50" spans="1:13">
      <c r="A50" s="613"/>
      <c r="B50" s="613"/>
      <c r="C50" s="613"/>
      <c r="D50" s="613"/>
      <c r="E50" s="614" t="s">
        <v>1558</v>
      </c>
      <c r="F50" s="615"/>
      <c r="J50" s="613"/>
      <c r="K50" s="632"/>
      <c r="L50" s="649"/>
      <c r="M50" s="613"/>
    </row>
    <row r="51" spans="1:13">
      <c r="A51" s="613"/>
      <c r="B51" s="613"/>
      <c r="C51" s="613"/>
      <c r="D51" s="613"/>
      <c r="E51" s="635"/>
      <c r="F51" s="631"/>
      <c r="J51" s="613"/>
      <c r="K51" s="632"/>
      <c r="L51" s="649"/>
      <c r="M51" s="613"/>
    </row>
    <row r="52" spans="1:13">
      <c r="A52" s="613"/>
      <c r="B52" s="613"/>
      <c r="C52" s="613"/>
      <c r="D52" s="613"/>
      <c r="E52" s="615"/>
      <c r="F52" s="613"/>
      <c r="J52" s="613"/>
      <c r="K52" s="632"/>
      <c r="L52" s="649"/>
      <c r="M52" s="613"/>
    </row>
    <row r="53" spans="1:13">
      <c r="A53" s="613"/>
      <c r="B53" s="614" t="s">
        <v>1559</v>
      </c>
      <c r="C53" s="615"/>
      <c r="D53" s="620"/>
      <c r="E53" s="614" t="s">
        <v>1512</v>
      </c>
      <c r="F53" s="615"/>
      <c r="J53" s="613"/>
      <c r="K53" s="632"/>
      <c r="L53" s="649"/>
      <c r="M53" s="613"/>
    </row>
    <row r="54" spans="1:13">
      <c r="B54" s="621">
        <f>E48*G54</f>
        <v>89.140616897510426</v>
      </c>
      <c r="C54" s="622">
        <f>B54/C55*1000</f>
        <v>2782.1665698349075</v>
      </c>
      <c r="E54" s="643"/>
      <c r="F54" s="631"/>
      <c r="G54" s="660">
        <v>0.42</v>
      </c>
      <c r="H54" t="s">
        <v>1560</v>
      </c>
    </row>
    <row r="55" spans="1:13">
      <c r="C55" s="626">
        <v>32.04</v>
      </c>
      <c r="D55" s="627">
        <v>0.79279999999999995</v>
      </c>
      <c r="E55" s="661"/>
      <c r="K55" s="630">
        <f>K48+B54/D55</f>
        <v>388.29331770495759</v>
      </c>
      <c r="L55" s="629">
        <f>L48+B54</f>
        <v>301.38018093920192</v>
      </c>
    </row>
    <row r="56" spans="1:13">
      <c r="E56" s="662"/>
    </row>
    <row r="57" spans="1:13">
      <c r="B57" s="614" t="s">
        <v>1561</v>
      </c>
      <c r="C57" s="615"/>
      <c r="D57" s="663"/>
      <c r="E57" s="614" t="s">
        <v>1512</v>
      </c>
      <c r="F57" s="615"/>
      <c r="G57" s="660">
        <v>0.28000000000000003</v>
      </c>
      <c r="H57" t="s">
        <v>1560</v>
      </c>
    </row>
    <row r="58" spans="1:13">
      <c r="B58" s="621">
        <f>E48*G57</f>
        <v>59.427077931673622</v>
      </c>
      <c r="C58" s="622">
        <f>B58/C59*1000</f>
        <v>3301.5043295374235</v>
      </c>
      <c r="E58" s="643"/>
      <c r="F58" s="631"/>
    </row>
    <row r="59" spans="1:13">
      <c r="C59" s="626">
        <v>18</v>
      </c>
      <c r="D59" s="627">
        <v>1</v>
      </c>
      <c r="E59" s="664"/>
      <c r="F59" s="613"/>
      <c r="K59" s="630">
        <f>K55+B58/D59</f>
        <v>447.72039563663122</v>
      </c>
      <c r="L59" s="629">
        <f>L55+B58</f>
        <v>360.80725887087556</v>
      </c>
    </row>
    <row r="60" spans="1:13">
      <c r="E60" s="614" t="s">
        <v>99</v>
      </c>
      <c r="F60" s="615"/>
    </row>
    <row r="61" spans="1:13">
      <c r="E61" s="635" t="s">
        <v>1562</v>
      </c>
      <c r="F61" s="631"/>
      <c r="J61" s="613" t="s">
        <v>1556</v>
      </c>
    </row>
    <row r="62" spans="1:13">
      <c r="E62" s="615"/>
      <c r="F62" s="613"/>
    </row>
    <row r="63" spans="1:13">
      <c r="B63" s="614" t="s">
        <v>1563</v>
      </c>
      <c r="C63" s="665">
        <v>0.05</v>
      </c>
      <c r="D63" s="666"/>
      <c r="E63" s="618"/>
      <c r="F63" s="613"/>
    </row>
    <row r="64" spans="1:13">
      <c r="B64" s="621">
        <f>C64*C65/C63/1000</f>
        <v>0.56270101250744498</v>
      </c>
      <c r="C64" s="622">
        <f>G48*0.001</f>
        <v>0.33502084574151281</v>
      </c>
      <c r="D64" s="627"/>
      <c r="E64" s="615"/>
      <c r="F64" s="613"/>
    </row>
    <row r="65" spans="1:20">
      <c r="A65" s="613"/>
      <c r="B65" s="625">
        <f>B64*C63</f>
        <v>2.8135050625372249E-2</v>
      </c>
      <c r="C65" s="626">
        <v>83.98</v>
      </c>
      <c r="D65" s="627">
        <v>1</v>
      </c>
      <c r="E65" s="667"/>
      <c r="F65" s="613"/>
      <c r="G65" s="613"/>
      <c r="H65" s="628"/>
      <c r="I65" s="613"/>
      <c r="J65" s="613"/>
      <c r="K65" s="630">
        <f>K59+B64/D65</f>
        <v>448.28309664913866</v>
      </c>
      <c r="L65" s="629">
        <f>L59+B64</f>
        <v>361.36995988338299</v>
      </c>
      <c r="M65" s="613"/>
    </row>
    <row r="66" spans="1:20">
      <c r="A66" s="613"/>
      <c r="B66" s="668">
        <f>B64*C63*1000</f>
        <v>28.135050625372248</v>
      </c>
      <c r="C66" s="626" t="s">
        <v>1564</v>
      </c>
      <c r="D66" s="627"/>
      <c r="E66" s="667"/>
      <c r="F66" s="613"/>
      <c r="G66" s="669"/>
      <c r="H66" s="613"/>
      <c r="I66" s="613"/>
      <c r="J66" s="650"/>
      <c r="K66" s="632"/>
      <c r="L66" s="649"/>
      <c r="M66" s="613"/>
    </row>
    <row r="67" spans="1:20">
      <c r="A67" s="613"/>
      <c r="B67" s="613"/>
      <c r="C67" s="626"/>
      <c r="D67" s="627"/>
      <c r="E67" s="614" t="s">
        <v>1550</v>
      </c>
      <c r="F67" s="615" t="s">
        <v>1565</v>
      </c>
      <c r="G67" s="641"/>
      <c r="H67" s="614" t="s">
        <v>1566</v>
      </c>
      <c r="I67" s="615"/>
      <c r="J67" s="613"/>
      <c r="K67" s="632"/>
      <c r="L67" s="649"/>
      <c r="M67" s="613"/>
    </row>
    <row r="68" spans="1:20">
      <c r="A68" s="613"/>
      <c r="B68" s="613" t="s">
        <v>1567</v>
      </c>
      <c r="C68" s="626"/>
      <c r="D68" s="627"/>
      <c r="E68" s="635" t="s">
        <v>1568</v>
      </c>
      <c r="F68" s="631" t="s">
        <v>1569</v>
      </c>
      <c r="G68" s="613"/>
      <c r="H68" s="621">
        <f>B54+B58+30</f>
        <v>178.56769482918406</v>
      </c>
      <c r="I68" s="652"/>
      <c r="J68" s="613" t="s">
        <v>1556</v>
      </c>
      <c r="K68" s="632"/>
      <c r="L68" s="629">
        <f>L65-H68</f>
        <v>182.80226505419893</v>
      </c>
      <c r="M68" s="613"/>
      <c r="O68" s="648"/>
      <c r="P68" s="648"/>
      <c r="R68" s="648"/>
      <c r="S68" s="648"/>
      <c r="T68" s="648"/>
    </row>
    <row r="69" spans="1:20">
      <c r="A69" s="613"/>
      <c r="B69" s="613"/>
      <c r="C69" s="626"/>
      <c r="D69" s="627"/>
      <c r="E69" s="670"/>
      <c r="F69" s="613"/>
      <c r="G69" s="613"/>
      <c r="H69" s="628"/>
      <c r="I69" s="613"/>
      <c r="J69" s="613"/>
      <c r="K69" s="632"/>
      <c r="L69" s="649"/>
      <c r="M69" s="613"/>
      <c r="O69" s="648"/>
      <c r="P69" s="648"/>
      <c r="R69" s="648"/>
    </row>
    <row r="70" spans="1:20">
      <c r="A70" s="613"/>
      <c r="B70" s="614" t="s">
        <v>1570</v>
      </c>
      <c r="C70" s="615"/>
      <c r="D70" s="620"/>
      <c r="E70" s="614" t="s">
        <v>1571</v>
      </c>
      <c r="F70" s="615" t="s">
        <v>1565</v>
      </c>
      <c r="G70" s="641"/>
      <c r="H70" s="614" t="s">
        <v>1566</v>
      </c>
      <c r="I70" s="615"/>
      <c r="J70" s="613"/>
      <c r="K70" s="632"/>
      <c r="L70" s="649"/>
      <c r="M70" s="613"/>
      <c r="O70" s="648"/>
      <c r="P70" s="648"/>
      <c r="R70" s="648"/>
    </row>
    <row r="71" spans="1:20">
      <c r="A71" s="613"/>
      <c r="B71" s="671">
        <v>0</v>
      </c>
      <c r="C71" s="652"/>
      <c r="D71" s="613"/>
      <c r="E71" s="635" t="s">
        <v>1572</v>
      </c>
      <c r="F71" s="631" t="s">
        <v>1573</v>
      </c>
      <c r="G71" s="613"/>
      <c r="H71" s="621">
        <f>L68*0.3+B71*0.3</f>
        <v>54.840679516259677</v>
      </c>
      <c r="I71" s="652"/>
      <c r="J71" s="613" t="s">
        <v>1556</v>
      </c>
      <c r="K71" s="632"/>
      <c r="L71" s="629">
        <f>L68*70%+B71*70%</f>
        <v>127.96158553793924</v>
      </c>
      <c r="M71" s="613"/>
      <c r="O71" s="648"/>
      <c r="P71" s="648"/>
      <c r="R71" s="648"/>
      <c r="S71" s="648"/>
    </row>
    <row r="72" spans="1:20">
      <c r="A72" s="613"/>
      <c r="B72" s="613"/>
      <c r="C72" s="626"/>
      <c r="D72" s="627"/>
      <c r="E72" s="670"/>
      <c r="F72" s="613"/>
      <c r="G72" s="613"/>
      <c r="H72" s="628"/>
      <c r="I72" s="613"/>
      <c r="J72" s="613"/>
      <c r="K72" s="632"/>
      <c r="L72" s="649"/>
      <c r="M72" s="613"/>
      <c r="R72" s="648"/>
    </row>
    <row r="73" spans="1:20">
      <c r="A73" s="613"/>
      <c r="B73" s="613"/>
      <c r="C73" s="626"/>
      <c r="D73" s="627"/>
      <c r="E73" s="614" t="s">
        <v>1574</v>
      </c>
      <c r="F73" s="615" t="s">
        <v>1565</v>
      </c>
      <c r="G73" s="641"/>
      <c r="H73" s="614" t="s">
        <v>1575</v>
      </c>
      <c r="I73" s="615"/>
      <c r="J73" s="613"/>
      <c r="K73" s="632"/>
      <c r="L73" s="649"/>
      <c r="M73" s="613"/>
      <c r="R73" s="648"/>
    </row>
    <row r="74" spans="1:20">
      <c r="A74" s="613"/>
      <c r="B74" s="613"/>
      <c r="C74" s="626"/>
      <c r="D74" s="627"/>
      <c r="E74" s="672" t="s">
        <v>1576</v>
      </c>
      <c r="F74" s="631" t="s">
        <v>1573</v>
      </c>
      <c r="G74" s="613"/>
      <c r="H74" s="621">
        <f>L71*0.05</f>
        <v>6.3980792768969623</v>
      </c>
      <c r="I74" s="652"/>
      <c r="J74" s="613"/>
      <c r="K74" s="632"/>
      <c r="L74" s="629">
        <f>L71*95%</f>
        <v>121.56350626104228</v>
      </c>
      <c r="M74" s="613"/>
      <c r="O74" s="657"/>
      <c r="P74" s="648"/>
      <c r="Q74" s="648"/>
      <c r="R74" s="648"/>
      <c r="S74" s="648"/>
      <c r="T74" s="648"/>
    </row>
    <row r="75" spans="1:20">
      <c r="A75" s="613"/>
      <c r="B75" s="613"/>
      <c r="C75" s="626"/>
      <c r="D75" s="627"/>
      <c r="E75" s="670"/>
      <c r="F75" s="613"/>
      <c r="G75" s="613"/>
      <c r="H75" s="628"/>
      <c r="I75" s="613"/>
      <c r="J75" s="613"/>
      <c r="K75" s="632"/>
      <c r="L75" s="649"/>
      <c r="M75" s="613"/>
      <c r="R75" s="648"/>
    </row>
    <row r="76" spans="1:20">
      <c r="A76" s="613"/>
      <c r="E76" s="614" t="s">
        <v>1577</v>
      </c>
      <c r="F76" s="615" t="s">
        <v>1565</v>
      </c>
      <c r="G76" s="620"/>
      <c r="H76" s="614" t="s">
        <v>1566</v>
      </c>
      <c r="I76" s="615"/>
      <c r="J76" s="613"/>
      <c r="K76" s="632"/>
      <c r="M76" s="629"/>
      <c r="R76" s="648"/>
    </row>
    <row r="77" spans="1:20">
      <c r="A77" s="613"/>
      <c r="E77" s="635" t="s">
        <v>1572</v>
      </c>
      <c r="F77" s="631" t="s">
        <v>1573</v>
      </c>
      <c r="G77" s="613"/>
      <c r="H77" s="621">
        <f>L74*0.4</f>
        <v>48.625402504416911</v>
      </c>
      <c r="I77" s="652"/>
      <c r="J77" s="613" t="s">
        <v>1578</v>
      </c>
      <c r="K77" s="632"/>
      <c r="L77" s="629">
        <f>L74-H77</f>
        <v>72.938103756625367</v>
      </c>
      <c r="M77" s="613"/>
      <c r="O77" s="648"/>
      <c r="P77" s="648"/>
      <c r="Q77" s="648"/>
      <c r="R77" s="648"/>
      <c r="S77" s="648"/>
      <c r="T77" s="648"/>
    </row>
    <row r="78" spans="1:20">
      <c r="A78" s="613"/>
      <c r="B78" s="613"/>
      <c r="C78" s="613"/>
      <c r="D78" s="613"/>
      <c r="E78" s="664"/>
      <c r="F78" s="613"/>
      <c r="G78" s="613"/>
      <c r="H78" s="613"/>
      <c r="I78" s="613"/>
      <c r="J78" s="613"/>
      <c r="K78" s="632"/>
      <c r="L78" s="649"/>
      <c r="M78" s="613"/>
      <c r="O78" s="648"/>
      <c r="P78" s="648"/>
      <c r="Q78" s="648"/>
      <c r="R78" s="648"/>
    </row>
    <row r="79" spans="1:20">
      <c r="A79" s="613"/>
      <c r="B79" s="613"/>
      <c r="C79" s="613"/>
      <c r="D79" s="613"/>
      <c r="E79" s="614" t="s">
        <v>1579</v>
      </c>
      <c r="F79" s="615" t="s">
        <v>1565</v>
      </c>
      <c r="G79" s="646"/>
      <c r="H79" s="614" t="s">
        <v>1580</v>
      </c>
      <c r="I79" s="615"/>
      <c r="J79" s="613"/>
      <c r="K79" s="632"/>
      <c r="L79" s="649"/>
      <c r="M79" s="613"/>
      <c r="O79" s="648"/>
      <c r="P79" s="648"/>
      <c r="Q79" s="648"/>
      <c r="R79" s="648"/>
    </row>
    <row r="80" spans="1:20">
      <c r="A80" s="613"/>
      <c r="B80" s="613"/>
      <c r="C80" s="613"/>
      <c r="D80" s="613"/>
      <c r="E80" s="635" t="s">
        <v>1576</v>
      </c>
      <c r="F80" s="631" t="s">
        <v>1573</v>
      </c>
      <c r="G80" s="613"/>
      <c r="H80" s="621">
        <f>L77-E83</f>
        <v>2.5337492999174884</v>
      </c>
      <c r="I80" s="652"/>
      <c r="J80" s="613" t="s">
        <v>1556</v>
      </c>
      <c r="K80" s="632"/>
      <c r="L80" s="629">
        <f>E83</f>
        <v>70.404354456707878</v>
      </c>
      <c r="M80" s="629"/>
      <c r="O80" s="648"/>
      <c r="P80" s="648"/>
      <c r="Q80" s="648"/>
      <c r="R80" s="648"/>
      <c r="S80" s="648"/>
      <c r="T80" s="648"/>
    </row>
    <row r="81" spans="1:13">
      <c r="A81" s="613"/>
      <c r="B81" s="613"/>
      <c r="C81" s="613"/>
      <c r="D81" s="613"/>
      <c r="E81" s="615"/>
      <c r="F81" s="613"/>
      <c r="G81" s="613"/>
      <c r="H81" s="613" t="s">
        <v>99</v>
      </c>
      <c r="I81" s="650">
        <v>0.72</v>
      </c>
      <c r="J81" s="613"/>
      <c r="K81" s="613"/>
      <c r="L81" s="649"/>
      <c r="M81" s="613"/>
    </row>
    <row r="82" spans="1:13">
      <c r="A82" s="613"/>
      <c r="B82" s="613"/>
      <c r="C82" s="613"/>
      <c r="D82" s="613"/>
      <c r="E82" s="614" t="s">
        <v>1581</v>
      </c>
      <c r="F82" s="615"/>
      <c r="G82" s="613"/>
      <c r="H82" s="613" t="s">
        <v>1582</v>
      </c>
      <c r="I82" s="650">
        <f>I83/I81</f>
        <v>0.90277777777777779</v>
      </c>
      <c r="J82" s="613"/>
      <c r="K82" s="613"/>
      <c r="L82" s="649"/>
      <c r="M82" s="613"/>
    </row>
    <row r="83" spans="1:13">
      <c r="A83" s="613"/>
      <c r="B83" s="614" t="s">
        <v>1579</v>
      </c>
      <c r="C83" s="665"/>
      <c r="D83" s="613"/>
      <c r="E83" s="621">
        <f>F83*F84/I84/1000</f>
        <v>70.404354456707878</v>
      </c>
      <c r="F83" s="622">
        <f>C28*3*I83*0.55</f>
        <v>199.61658725431806</v>
      </c>
      <c r="G83" s="613"/>
      <c r="H83" s="644" t="s">
        <v>1583</v>
      </c>
      <c r="I83" s="650">
        <v>0.65</v>
      </c>
      <c r="J83" s="668">
        <f>F83/(C28*3)*100</f>
        <v>35.750000000000007</v>
      </c>
      <c r="K83" s="613" t="s">
        <v>1584</v>
      </c>
      <c r="L83" s="649"/>
      <c r="M83" s="613"/>
    </row>
    <row r="84" spans="1:13">
      <c r="A84" s="613"/>
      <c r="B84" s="621">
        <v>1</v>
      </c>
      <c r="C84" s="622"/>
      <c r="D84" s="613" t="s">
        <v>1585</v>
      </c>
      <c r="E84" s="631"/>
      <c r="F84" s="626">
        <v>338.59</v>
      </c>
      <c r="G84" s="613"/>
      <c r="H84" s="644" t="s">
        <v>1586</v>
      </c>
      <c r="I84" s="650">
        <v>0.96</v>
      </c>
      <c r="J84" s="613"/>
      <c r="K84" s="613"/>
      <c r="L84" s="649"/>
      <c r="M84" s="613"/>
    </row>
    <row r="85" spans="1:13">
      <c r="A85" s="613"/>
      <c r="B85" s="614" t="s">
        <v>1587</v>
      </c>
      <c r="C85" s="665"/>
      <c r="D85" s="666"/>
      <c r="E85" s="614" t="s">
        <v>1588</v>
      </c>
      <c r="F85" s="615"/>
      <c r="G85" s="613"/>
      <c r="J85" s="613"/>
      <c r="K85" s="613"/>
      <c r="L85" s="649"/>
      <c r="M85" s="613"/>
    </row>
    <row r="86" spans="1:13">
      <c r="A86" s="613"/>
      <c r="B86" s="643">
        <f>E83*0.005*1000</f>
        <v>352.02177228353941</v>
      </c>
      <c r="C86" s="622">
        <f>B86/C87</f>
        <v>8.7350315703111523</v>
      </c>
      <c r="D86" s="627"/>
      <c r="E86" s="621">
        <f>E83+B84+B86/1000</f>
        <v>71.756376228991414</v>
      </c>
      <c r="F86" s="622"/>
      <c r="G86" s="613"/>
      <c r="I86" s="650"/>
      <c r="J86" s="613" t="s">
        <v>1589</v>
      </c>
      <c r="K86" s="613"/>
      <c r="L86" s="649"/>
      <c r="M86" s="629"/>
    </row>
    <row r="87" spans="1:13">
      <c r="A87" s="613"/>
      <c r="B87" s="613"/>
      <c r="C87" s="626">
        <v>40.299999999999997</v>
      </c>
      <c r="D87" s="627">
        <v>1</v>
      </c>
      <c r="E87" s="615"/>
      <c r="G87" s="613"/>
      <c r="J87" s="613"/>
      <c r="K87" s="613"/>
      <c r="L87" s="649"/>
      <c r="M87" s="613"/>
    </row>
    <row r="88" spans="1:13">
      <c r="E88" s="614" t="s">
        <v>1590</v>
      </c>
      <c r="F88" s="615"/>
      <c r="G88" s="646"/>
      <c r="H88" s="614" t="s">
        <v>1580</v>
      </c>
      <c r="I88" s="615"/>
    </row>
    <row r="89" spans="1:13">
      <c r="E89" s="621">
        <f>E86-H89</f>
        <v>67.884136733872481</v>
      </c>
      <c r="F89" s="622"/>
      <c r="G89" s="613"/>
      <c r="H89" s="621">
        <f>B86/1000+E83-E95</f>
        <v>3.872239495118933</v>
      </c>
      <c r="I89" s="652"/>
    </row>
    <row r="90" spans="1:13">
      <c r="E90" s="615"/>
      <c r="F90" s="613"/>
      <c r="G90" s="644" t="s">
        <v>1583</v>
      </c>
      <c r="H90" s="650">
        <v>0.98499999999999999</v>
      </c>
    </row>
    <row r="91" spans="1:13">
      <c r="E91" s="673" t="s">
        <v>1591</v>
      </c>
      <c r="F91" s="615" t="s">
        <v>1565</v>
      </c>
      <c r="G91" s="646"/>
      <c r="H91" s="614" t="s">
        <v>1580</v>
      </c>
      <c r="I91" s="615"/>
    </row>
    <row r="92" spans="1:13">
      <c r="E92" s="635" t="s">
        <v>1592</v>
      </c>
      <c r="F92" s="631" t="s">
        <v>1573</v>
      </c>
      <c r="G92" s="613"/>
      <c r="H92" s="621">
        <f>E89-E95</f>
        <v>1</v>
      </c>
      <c r="I92" s="652"/>
    </row>
    <row r="93" spans="1:13">
      <c r="E93" s="653"/>
    </row>
    <row r="94" spans="1:13">
      <c r="E94" s="614" t="s">
        <v>1593</v>
      </c>
      <c r="F94" s="615"/>
    </row>
    <row r="95" spans="1:13">
      <c r="E95" s="621">
        <f>E83*0.95</f>
        <v>66.884136733872481</v>
      </c>
      <c r="F95" s="622">
        <f>E95/F96</f>
        <v>0.19753724780375229</v>
      </c>
      <c r="G95" s="674" t="s">
        <v>1583</v>
      </c>
      <c r="H95" s="675">
        <f>I83*H90</f>
        <v>0.64024999999999999</v>
      </c>
    </row>
    <row r="96" spans="1:13">
      <c r="F96" s="626">
        <v>338.59</v>
      </c>
    </row>
  </sheetData>
  <phoneticPr fontId="2"/>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7DC4F-B8F3-4D16-8DAF-81F8ACFC8ACB}">
  <dimension ref="B2:AE342"/>
  <sheetViews>
    <sheetView topLeftCell="P203" zoomScale="111" zoomScaleNormal="60" workbookViewId="0">
      <selection activeCell="T81" sqref="T81"/>
    </sheetView>
  </sheetViews>
  <sheetFormatPr defaultRowHeight="18.75"/>
  <sheetData>
    <row r="2" spans="2:31" ht="19.5" thickBot="1">
      <c r="B2" s="838" t="s">
        <v>1594</v>
      </c>
      <c r="C2" s="838"/>
      <c r="D2" s="676" t="s">
        <v>1595</v>
      </c>
      <c r="E2" s="839" t="s">
        <v>1596</v>
      </c>
      <c r="F2" s="840"/>
      <c r="G2" s="840"/>
      <c r="H2" s="840"/>
      <c r="I2" s="840"/>
      <c r="J2" s="840"/>
      <c r="K2" s="840"/>
      <c r="L2" s="840"/>
      <c r="M2" s="839" t="s">
        <v>1597</v>
      </c>
      <c r="N2" s="840"/>
      <c r="O2" s="840"/>
      <c r="P2" s="840"/>
      <c r="Q2" s="840"/>
      <c r="R2" s="840"/>
      <c r="S2" s="840"/>
      <c r="T2" s="840"/>
      <c r="U2" s="841"/>
      <c r="V2" s="842" t="s">
        <v>1598</v>
      </c>
      <c r="W2" s="842"/>
      <c r="X2" s="842"/>
      <c r="Y2" s="842"/>
      <c r="Z2" s="842"/>
      <c r="AA2" s="842"/>
      <c r="AB2" s="842"/>
      <c r="AC2" s="842"/>
      <c r="AD2" s="842"/>
      <c r="AE2" s="842"/>
    </row>
    <row r="3" spans="2:31" ht="19.5" thickTop="1">
      <c r="B3" s="677" t="s">
        <v>1599</v>
      </c>
      <c r="C3" s="677">
        <v>1</v>
      </c>
      <c r="D3" s="678"/>
      <c r="E3" s="679" t="s">
        <v>1600</v>
      </c>
      <c r="F3" s="679"/>
      <c r="G3" s="679"/>
      <c r="H3" s="679"/>
      <c r="I3" s="679"/>
      <c r="J3" s="679"/>
      <c r="K3" s="679"/>
      <c r="L3" s="679"/>
      <c r="M3" s="680"/>
      <c r="N3" s="679"/>
      <c r="O3" s="679"/>
      <c r="P3" s="679"/>
      <c r="Q3" s="679"/>
      <c r="R3" s="679"/>
      <c r="S3" s="679"/>
      <c r="T3" s="679"/>
      <c r="U3" s="679"/>
      <c r="V3" s="681"/>
      <c r="W3" s="682"/>
      <c r="X3" s="682"/>
      <c r="Y3" s="682"/>
      <c r="Z3" s="682"/>
      <c r="AA3" s="682"/>
      <c r="AB3" s="682"/>
      <c r="AC3" s="682"/>
      <c r="AD3" s="682"/>
      <c r="AE3" s="683"/>
    </row>
    <row r="4" spans="2:31">
      <c r="B4" s="684" t="s">
        <v>1601</v>
      </c>
      <c r="C4" s="684"/>
      <c r="D4" s="685"/>
      <c r="E4" s="686"/>
      <c r="F4" s="686" t="s">
        <v>1602</v>
      </c>
      <c r="G4" s="686"/>
      <c r="H4" s="686"/>
      <c r="I4" s="686" t="s">
        <v>1603</v>
      </c>
      <c r="J4" s="686"/>
      <c r="K4" s="686"/>
      <c r="L4" s="686"/>
      <c r="M4" s="687" t="s">
        <v>1604</v>
      </c>
      <c r="N4" s="686"/>
      <c r="O4" s="686"/>
      <c r="P4" s="686"/>
      <c r="Q4" s="686"/>
      <c r="R4" s="686"/>
      <c r="S4" s="686"/>
      <c r="T4" s="686"/>
      <c r="U4" s="686"/>
      <c r="V4" s="688"/>
      <c r="W4" s="689"/>
      <c r="X4" s="689"/>
      <c r="Y4" s="689"/>
      <c r="Z4" s="689"/>
      <c r="AA4" s="689"/>
      <c r="AB4" s="689"/>
      <c r="AC4" s="689"/>
      <c r="AD4" s="689"/>
      <c r="AE4" s="690"/>
    </row>
    <row r="5" spans="2:31">
      <c r="B5" s="684"/>
      <c r="C5" s="684"/>
      <c r="D5" s="685"/>
      <c r="E5" s="686"/>
      <c r="F5" s="686" t="s">
        <v>1605</v>
      </c>
      <c r="G5" s="686"/>
      <c r="H5" s="686"/>
      <c r="I5" s="686" t="s">
        <v>1606</v>
      </c>
      <c r="J5" s="686"/>
      <c r="K5" s="691"/>
      <c r="L5" s="692"/>
      <c r="M5" s="687" t="s">
        <v>1607</v>
      </c>
      <c r="N5" s="686"/>
      <c r="O5" s="686"/>
      <c r="P5" s="686"/>
      <c r="Q5" s="686"/>
      <c r="R5" s="686"/>
      <c r="S5" s="686"/>
      <c r="T5" s="686"/>
      <c r="U5" s="686"/>
      <c r="V5" s="688"/>
      <c r="W5" s="689"/>
      <c r="X5" s="689"/>
      <c r="Y5" s="689"/>
      <c r="Z5" s="689"/>
      <c r="AA5" s="689"/>
      <c r="AB5" s="689"/>
      <c r="AC5" s="689"/>
      <c r="AD5" s="689"/>
      <c r="AE5" s="690"/>
    </row>
    <row r="6" spans="2:31">
      <c r="B6" s="684"/>
      <c r="C6" s="684"/>
      <c r="D6" s="685"/>
      <c r="E6" s="686"/>
      <c r="F6" s="686" t="s">
        <v>1608</v>
      </c>
      <c r="G6" s="686"/>
      <c r="H6" s="686"/>
      <c r="I6" s="686" t="s">
        <v>1609</v>
      </c>
      <c r="J6" s="686"/>
      <c r="K6" s="691"/>
      <c r="L6" s="692"/>
      <c r="M6" s="687"/>
      <c r="N6" s="686"/>
      <c r="O6" s="686"/>
      <c r="P6" s="686"/>
      <c r="Q6" s="686"/>
      <c r="R6" s="686"/>
      <c r="S6" s="686"/>
      <c r="T6" s="686"/>
      <c r="U6" s="686"/>
      <c r="V6" s="688"/>
      <c r="W6" s="689"/>
      <c r="X6" s="689"/>
      <c r="Y6" s="689"/>
      <c r="Z6" s="689"/>
      <c r="AA6" s="689"/>
      <c r="AB6" s="689"/>
      <c r="AC6" s="689"/>
      <c r="AD6" s="689"/>
      <c r="AE6" s="690"/>
    </row>
    <row r="7" spans="2:31">
      <c r="B7" s="684"/>
      <c r="C7" s="684"/>
      <c r="D7" s="685"/>
      <c r="E7" s="686"/>
      <c r="F7" s="686" t="s">
        <v>1610</v>
      </c>
      <c r="G7" s="686"/>
      <c r="H7" s="686"/>
      <c r="I7" s="686" t="s">
        <v>1611</v>
      </c>
      <c r="J7" s="686"/>
      <c r="K7" s="686"/>
      <c r="L7" s="686"/>
      <c r="M7" s="687"/>
      <c r="N7" s="686"/>
      <c r="O7" s="686"/>
      <c r="P7" s="686"/>
      <c r="Q7" s="686"/>
      <c r="R7" s="686"/>
      <c r="S7" s="686"/>
      <c r="T7" s="686"/>
      <c r="U7" s="686"/>
      <c r="V7" s="688"/>
      <c r="W7" s="689"/>
      <c r="X7" s="689"/>
      <c r="Y7" s="689"/>
      <c r="Z7" s="689"/>
      <c r="AA7" s="689"/>
      <c r="AB7" s="689"/>
      <c r="AC7" s="689"/>
      <c r="AD7" s="689"/>
      <c r="AE7" s="690"/>
    </row>
    <row r="8" spans="2:31">
      <c r="B8" s="684"/>
      <c r="C8" s="684"/>
      <c r="D8" s="685"/>
      <c r="E8" s="686"/>
      <c r="F8" s="686" t="s">
        <v>1612</v>
      </c>
      <c r="G8" s="686"/>
      <c r="H8" s="689"/>
      <c r="I8" s="686" t="s">
        <v>1613</v>
      </c>
      <c r="J8" s="686"/>
      <c r="K8" s="686"/>
      <c r="L8" s="686"/>
      <c r="M8" s="687"/>
      <c r="N8" s="686"/>
      <c r="O8" s="686"/>
      <c r="P8" s="686"/>
      <c r="Q8" s="686"/>
      <c r="R8" s="686"/>
      <c r="S8" s="686"/>
      <c r="T8" s="686"/>
      <c r="U8" s="686"/>
      <c r="V8" s="688"/>
      <c r="W8" s="689"/>
      <c r="X8" s="689"/>
      <c r="Y8" s="689"/>
      <c r="Z8" s="689"/>
      <c r="AA8" s="689"/>
      <c r="AB8" s="689"/>
      <c r="AC8" s="689"/>
      <c r="AD8" s="689"/>
      <c r="AE8" s="690"/>
    </row>
    <row r="9" spans="2:31">
      <c r="B9" s="684"/>
      <c r="C9" s="684"/>
      <c r="D9" s="685"/>
      <c r="E9" s="686"/>
      <c r="F9" s="689" t="s">
        <v>1614</v>
      </c>
      <c r="G9" s="686"/>
      <c r="H9" s="686"/>
      <c r="I9" s="686" t="s">
        <v>1615</v>
      </c>
      <c r="J9" s="686"/>
      <c r="K9" s="686"/>
      <c r="L9" s="686"/>
      <c r="M9" s="687"/>
      <c r="N9" s="686"/>
      <c r="O9" s="686"/>
      <c r="P9" s="686"/>
      <c r="Q9" s="686"/>
      <c r="R9" s="686"/>
      <c r="S9" s="686"/>
      <c r="T9" s="686"/>
      <c r="U9" s="693"/>
      <c r="V9" s="688"/>
      <c r="W9" s="689"/>
      <c r="X9" s="689"/>
      <c r="Y9" s="689"/>
      <c r="Z9" s="689"/>
      <c r="AA9" s="689"/>
      <c r="AB9" s="689"/>
      <c r="AC9" s="689"/>
      <c r="AD9" s="689"/>
      <c r="AE9" s="690"/>
    </row>
    <row r="10" spans="2:31">
      <c r="B10" s="694"/>
      <c r="C10" s="694"/>
      <c r="D10" s="695"/>
      <c r="E10" s="696"/>
      <c r="F10" s="696"/>
      <c r="G10" s="696"/>
      <c r="H10" s="696"/>
      <c r="I10" s="696"/>
      <c r="J10" s="696"/>
      <c r="K10" s="696"/>
      <c r="L10" s="696"/>
      <c r="M10" s="697"/>
      <c r="N10" s="696"/>
      <c r="O10" s="696"/>
      <c r="P10" s="696"/>
      <c r="Q10" s="696"/>
      <c r="R10" s="696"/>
      <c r="S10" s="696"/>
      <c r="T10" s="696"/>
      <c r="U10" s="696"/>
      <c r="V10" s="697"/>
      <c r="W10" s="696"/>
      <c r="X10" s="696"/>
      <c r="Y10" s="696"/>
      <c r="Z10" s="696"/>
      <c r="AA10" s="696"/>
      <c r="AB10" s="696"/>
      <c r="AC10" s="696"/>
      <c r="AD10" s="696"/>
      <c r="AE10" s="698"/>
    </row>
    <row r="11" spans="2:31">
      <c r="B11" s="699"/>
      <c r="C11" s="699"/>
      <c r="D11" s="700"/>
      <c r="E11" s="689"/>
      <c r="F11" s="689"/>
      <c r="G11" s="689"/>
      <c r="H11" s="689"/>
      <c r="I11" s="689"/>
      <c r="J11" s="689"/>
      <c r="K11" s="689"/>
      <c r="L11" s="689"/>
      <c r="M11" s="688"/>
      <c r="N11" s="689"/>
      <c r="O11" s="689"/>
      <c r="P11" s="689"/>
      <c r="Q11" s="689"/>
      <c r="R11" s="689"/>
      <c r="S11" s="689"/>
      <c r="T11" s="689"/>
      <c r="U11" s="689"/>
      <c r="V11" s="681"/>
      <c r="W11" s="682"/>
      <c r="X11" s="682"/>
      <c r="Y11" s="682"/>
      <c r="Z11" s="682"/>
      <c r="AA11" s="682"/>
      <c r="AB11" s="682"/>
      <c r="AC11" s="682"/>
      <c r="AD11" s="682"/>
      <c r="AE11" s="683"/>
    </row>
    <row r="12" spans="2:31">
      <c r="B12" s="699" t="s">
        <v>1616</v>
      </c>
      <c r="C12" s="699">
        <v>1</v>
      </c>
      <c r="D12" s="700"/>
      <c r="E12" s="689" t="s">
        <v>1617</v>
      </c>
      <c r="F12" s="689"/>
      <c r="G12" s="689"/>
      <c r="H12" s="689"/>
      <c r="I12" s="689"/>
      <c r="J12" s="689"/>
      <c r="K12" s="689"/>
      <c r="L12" s="689"/>
      <c r="M12" s="701"/>
      <c r="N12" s="689"/>
      <c r="O12" s="689"/>
      <c r="P12" s="689"/>
      <c r="Q12" s="689"/>
      <c r="R12" s="689"/>
      <c r="S12" s="689"/>
      <c r="T12" s="689"/>
      <c r="U12" s="689"/>
      <c r="V12" s="688"/>
      <c r="W12" s="689"/>
      <c r="X12" s="689"/>
      <c r="Y12" s="689"/>
      <c r="Z12" s="689"/>
      <c r="AA12" s="689"/>
      <c r="AB12" s="689"/>
      <c r="AC12" s="689"/>
      <c r="AD12" s="689"/>
      <c r="AE12" s="690"/>
    </row>
    <row r="13" spans="2:31">
      <c r="B13" s="699" t="s">
        <v>1618</v>
      </c>
      <c r="C13" s="699"/>
      <c r="D13" s="700"/>
      <c r="E13" s="689"/>
      <c r="F13" s="689" t="s">
        <v>1619</v>
      </c>
      <c r="G13" s="689"/>
      <c r="H13" s="689"/>
      <c r="I13" s="689"/>
      <c r="J13" s="702" t="s">
        <v>1620</v>
      </c>
      <c r="K13" s="689" t="s">
        <v>1621</v>
      </c>
      <c r="L13" s="689"/>
      <c r="M13" s="701"/>
      <c r="N13" s="689"/>
      <c r="O13" s="689"/>
      <c r="P13" s="689"/>
      <c r="Q13" s="689"/>
      <c r="R13" s="689"/>
      <c r="S13" s="689"/>
      <c r="T13" s="689"/>
      <c r="U13" s="689"/>
      <c r="V13" s="688"/>
      <c r="W13" s="689"/>
      <c r="X13" s="689"/>
      <c r="Y13" s="702"/>
      <c r="Z13" s="689"/>
      <c r="AA13" s="689"/>
      <c r="AB13" s="689"/>
      <c r="AC13" s="689"/>
      <c r="AD13" s="689"/>
      <c r="AE13" s="690"/>
    </row>
    <row r="14" spans="2:31">
      <c r="B14" s="699" t="s">
        <v>1622</v>
      </c>
      <c r="C14" s="699"/>
      <c r="D14" s="700"/>
      <c r="E14" s="686" t="s">
        <v>1623</v>
      </c>
      <c r="F14" s="686"/>
      <c r="G14" s="686"/>
      <c r="H14" s="686"/>
      <c r="I14" s="843">
        <f>[1]フロー_!C3</f>
        <v>0</v>
      </c>
      <c r="J14" s="843"/>
      <c r="K14" s="703" t="s">
        <v>1624</v>
      </c>
      <c r="L14" s="689"/>
      <c r="M14" s="701"/>
      <c r="N14" s="689" t="s">
        <v>1625</v>
      </c>
      <c r="O14" s="689"/>
      <c r="P14" s="689"/>
      <c r="Q14" s="689"/>
      <c r="R14" s="689"/>
      <c r="S14" s="689"/>
      <c r="T14" s="689"/>
      <c r="U14" s="689"/>
      <c r="V14" s="688"/>
      <c r="W14" s="689"/>
      <c r="X14" s="689"/>
      <c r="Y14" s="702"/>
      <c r="Z14" s="689"/>
      <c r="AA14" s="689"/>
      <c r="AB14" s="689"/>
      <c r="AC14" s="689"/>
      <c r="AD14" s="689"/>
      <c r="AE14" s="690"/>
    </row>
    <row r="15" spans="2:31">
      <c r="B15" s="699"/>
      <c r="C15" s="699"/>
      <c r="D15" s="700"/>
      <c r="E15" s="704" t="s">
        <v>1626</v>
      </c>
      <c r="F15" s="844">
        <v>102.13</v>
      </c>
      <c r="G15" s="844"/>
      <c r="H15" s="686" t="s">
        <v>1627</v>
      </c>
      <c r="I15" s="837">
        <f>I14*1000/F15</f>
        <v>0</v>
      </c>
      <c r="J15" s="837"/>
      <c r="K15" s="686" t="s">
        <v>1555</v>
      </c>
      <c r="L15" s="689"/>
      <c r="M15" s="688"/>
      <c r="N15" s="689"/>
      <c r="O15" s="689"/>
      <c r="P15" s="689"/>
      <c r="Q15" s="689"/>
      <c r="R15" s="689"/>
      <c r="S15" s="689"/>
      <c r="T15" s="689"/>
      <c r="U15" s="689"/>
      <c r="V15" s="688"/>
      <c r="W15" s="689"/>
      <c r="X15" s="689"/>
      <c r="Y15" s="702"/>
      <c r="Z15" s="689"/>
      <c r="AA15" s="689"/>
      <c r="AB15" s="689"/>
      <c r="AC15" s="689"/>
      <c r="AD15" s="689"/>
      <c r="AE15" s="690"/>
    </row>
    <row r="16" spans="2:31">
      <c r="B16" s="699"/>
      <c r="C16" s="699"/>
      <c r="D16" s="700"/>
      <c r="E16" s="686" t="s">
        <v>1628</v>
      </c>
      <c r="F16" s="686"/>
      <c r="G16" s="686"/>
      <c r="H16" s="686"/>
      <c r="I16" s="845">
        <f>[1]フロー_!C9</f>
        <v>0</v>
      </c>
      <c r="J16" s="845"/>
      <c r="K16" s="703" t="s">
        <v>1629</v>
      </c>
      <c r="L16" s="689"/>
      <c r="M16" s="688"/>
      <c r="N16" s="689" t="s">
        <v>1630</v>
      </c>
      <c r="O16" s="689"/>
      <c r="P16" s="689"/>
      <c r="Q16" s="689"/>
      <c r="R16" s="689"/>
      <c r="S16" s="689"/>
      <c r="T16" s="689"/>
      <c r="U16" s="689"/>
      <c r="V16" s="688"/>
      <c r="W16" s="689"/>
      <c r="X16" s="689"/>
      <c r="Y16" s="702"/>
      <c r="Z16" s="689"/>
      <c r="AA16" s="689"/>
      <c r="AB16" s="689"/>
      <c r="AC16" s="689"/>
      <c r="AD16" s="689"/>
      <c r="AE16" s="690"/>
    </row>
    <row r="17" spans="2:31">
      <c r="B17" s="699"/>
      <c r="C17" s="699"/>
      <c r="D17" s="700"/>
      <c r="E17" s="704" t="s">
        <v>1626</v>
      </c>
      <c r="F17" s="844">
        <v>220.34</v>
      </c>
      <c r="G17" s="844"/>
      <c r="H17" s="686" t="s">
        <v>1627</v>
      </c>
      <c r="I17" s="837">
        <f>I16/F17</f>
        <v>0</v>
      </c>
      <c r="J17" s="837"/>
      <c r="K17" s="686" t="s">
        <v>1555</v>
      </c>
      <c r="L17" s="689"/>
      <c r="M17" s="688"/>
      <c r="N17" s="689"/>
      <c r="O17" s="689"/>
      <c r="P17" s="689"/>
      <c r="Q17" s="689"/>
      <c r="R17" s="689"/>
      <c r="S17" s="689"/>
      <c r="T17" s="689"/>
      <c r="U17" s="689"/>
      <c r="V17" s="688"/>
      <c r="W17" s="689"/>
      <c r="X17" s="705"/>
      <c r="Y17" s="689"/>
      <c r="Z17" s="689"/>
      <c r="AA17" s="689"/>
      <c r="AB17" s="689"/>
      <c r="AC17" s="689"/>
      <c r="AD17" s="689"/>
      <c r="AE17" s="690"/>
    </row>
    <row r="18" spans="2:31">
      <c r="B18" s="699"/>
      <c r="C18" s="699"/>
      <c r="D18" s="700"/>
      <c r="E18" s="686" t="s">
        <v>1631</v>
      </c>
      <c r="F18" s="686"/>
      <c r="G18" s="686"/>
      <c r="H18" s="686"/>
      <c r="I18" s="843">
        <f>[1]フロー_!C12</f>
        <v>0</v>
      </c>
      <c r="J18" s="843"/>
      <c r="K18" s="703" t="s">
        <v>1624</v>
      </c>
      <c r="L18" s="689"/>
      <c r="M18" s="688"/>
      <c r="N18" s="689" t="s">
        <v>1632</v>
      </c>
      <c r="O18" s="689"/>
      <c r="P18" s="689"/>
      <c r="Q18" s="689"/>
      <c r="R18" s="689"/>
      <c r="S18" s="689"/>
      <c r="T18" s="689"/>
      <c r="U18" s="689"/>
      <c r="V18" s="688"/>
      <c r="W18" s="689"/>
      <c r="X18" s="689"/>
      <c r="Y18" s="702"/>
      <c r="Z18" s="689"/>
      <c r="AA18" s="689"/>
      <c r="AB18" s="689"/>
      <c r="AC18" s="689"/>
      <c r="AD18" s="689"/>
      <c r="AE18" s="690"/>
    </row>
    <row r="19" spans="2:31">
      <c r="B19" s="699"/>
      <c r="C19" s="699"/>
      <c r="D19" s="700"/>
      <c r="E19" s="704" t="s">
        <v>1626</v>
      </c>
      <c r="F19" s="844">
        <v>92.14</v>
      </c>
      <c r="G19" s="844"/>
      <c r="H19" s="686" t="s">
        <v>1627</v>
      </c>
      <c r="I19" s="837">
        <f>I18*1000/F19</f>
        <v>0</v>
      </c>
      <c r="J19" s="837"/>
      <c r="K19" s="686" t="s">
        <v>1555</v>
      </c>
      <c r="L19" s="689"/>
      <c r="M19" s="688"/>
      <c r="N19" s="689"/>
      <c r="O19" s="689"/>
      <c r="P19" s="689"/>
      <c r="Q19" s="689"/>
      <c r="R19" s="689"/>
      <c r="S19" s="689"/>
      <c r="T19" s="689"/>
      <c r="U19" s="689"/>
      <c r="V19" s="687"/>
      <c r="W19" s="689"/>
      <c r="X19" s="689"/>
      <c r="Y19" s="702"/>
      <c r="Z19" s="689"/>
      <c r="AA19" s="689"/>
      <c r="AB19" s="689"/>
      <c r="AC19" s="689"/>
      <c r="AD19" s="689"/>
      <c r="AE19" s="690"/>
    </row>
    <row r="20" spans="2:31">
      <c r="B20" s="699"/>
      <c r="C20" s="699"/>
      <c r="D20" s="700"/>
      <c r="E20" s="686"/>
      <c r="F20" s="644"/>
      <c r="G20" s="645"/>
      <c r="H20" s="686"/>
      <c r="I20" s="706"/>
      <c r="J20" s="706"/>
      <c r="K20" s="706"/>
      <c r="L20" s="689"/>
      <c r="M20" s="707"/>
      <c r="N20" s="689"/>
      <c r="O20" s="689"/>
      <c r="P20" s="689"/>
      <c r="Q20" s="689"/>
      <c r="R20" s="689"/>
      <c r="S20" s="689"/>
      <c r="T20" s="689"/>
      <c r="U20" s="689"/>
      <c r="V20" s="688"/>
      <c r="W20" s="689"/>
      <c r="X20" s="689"/>
      <c r="Y20" s="702"/>
      <c r="Z20" s="689"/>
      <c r="AA20" s="689"/>
      <c r="AB20" s="689"/>
      <c r="AC20" s="689"/>
      <c r="AD20" s="689"/>
      <c r="AE20" s="690"/>
    </row>
    <row r="21" spans="2:31">
      <c r="B21" s="699"/>
      <c r="C21" s="699">
        <v>2</v>
      </c>
      <c r="D21" s="700"/>
      <c r="E21" s="686" t="s">
        <v>1633</v>
      </c>
      <c r="F21" s="689"/>
      <c r="G21" s="689"/>
      <c r="H21" s="689"/>
      <c r="I21" s="689"/>
      <c r="J21" s="689"/>
      <c r="K21" s="706"/>
      <c r="L21" s="689"/>
      <c r="M21" s="707"/>
      <c r="N21" s="689" t="s">
        <v>1634</v>
      </c>
      <c r="O21" s="689"/>
      <c r="P21" s="689"/>
      <c r="Q21" s="689"/>
      <c r="R21" s="689"/>
      <c r="S21" s="689"/>
      <c r="T21" s="689"/>
      <c r="U21" s="689"/>
      <c r="V21" s="688"/>
      <c r="W21" s="689"/>
      <c r="X21" s="689"/>
      <c r="Y21" s="702"/>
      <c r="Z21" s="689"/>
      <c r="AA21" s="689"/>
      <c r="AB21" s="689"/>
      <c r="AC21" s="689"/>
      <c r="AD21" s="689"/>
      <c r="AE21" s="690"/>
    </row>
    <row r="22" spans="2:31">
      <c r="B22" s="699"/>
      <c r="C22" s="699"/>
      <c r="D22" s="700"/>
      <c r="E22" s="686" t="s">
        <v>1635</v>
      </c>
      <c r="F22" s="689"/>
      <c r="G22" s="689"/>
      <c r="H22" s="689"/>
      <c r="I22" s="689"/>
      <c r="J22" s="689"/>
      <c r="K22" s="706"/>
      <c r="L22" s="689"/>
      <c r="M22" s="707"/>
      <c r="N22" s="689"/>
      <c r="O22" s="689"/>
      <c r="P22" s="689"/>
      <c r="Q22" s="689"/>
      <c r="R22" s="689"/>
      <c r="S22" s="689"/>
      <c r="T22" s="689"/>
      <c r="U22" s="689"/>
      <c r="V22" s="688"/>
      <c r="W22" s="689"/>
      <c r="X22" s="689"/>
      <c r="Y22" s="702"/>
      <c r="Z22" s="689"/>
      <c r="AA22" s="689"/>
      <c r="AB22" s="689"/>
      <c r="AC22" s="689"/>
      <c r="AD22" s="689"/>
      <c r="AE22" s="690"/>
    </row>
    <row r="23" spans="2:31">
      <c r="B23" s="699"/>
      <c r="C23" s="699"/>
      <c r="D23" s="700"/>
      <c r="E23" s="686"/>
      <c r="F23" s="689"/>
      <c r="G23" s="689"/>
      <c r="H23" s="689"/>
      <c r="I23" s="689"/>
      <c r="J23" s="689"/>
      <c r="K23" s="706"/>
      <c r="L23" s="689"/>
      <c r="M23" s="707"/>
      <c r="N23" s="689"/>
      <c r="O23" s="689"/>
      <c r="P23" s="689"/>
      <c r="Q23" s="689"/>
      <c r="R23" s="689"/>
      <c r="S23" s="689"/>
      <c r="T23" s="689"/>
      <c r="U23" s="689"/>
      <c r="V23" s="688"/>
      <c r="W23" s="689"/>
      <c r="X23" s="689"/>
      <c r="Y23" s="702"/>
      <c r="Z23" s="689"/>
      <c r="AA23" s="689"/>
      <c r="AB23" s="689"/>
      <c r="AC23" s="689"/>
      <c r="AD23" s="689"/>
      <c r="AE23" s="690"/>
    </row>
    <row r="24" spans="2:31">
      <c r="B24" s="699"/>
      <c r="C24" s="699">
        <v>3</v>
      </c>
      <c r="D24" s="700"/>
      <c r="E24" s="689" t="s">
        <v>1636</v>
      </c>
      <c r="F24" s="689"/>
      <c r="G24" s="689"/>
      <c r="H24" s="689"/>
      <c r="I24" s="689"/>
      <c r="J24" s="689"/>
      <c r="K24" s="706"/>
      <c r="L24" s="689"/>
      <c r="M24" s="707"/>
      <c r="N24" s="689"/>
      <c r="O24" s="689"/>
      <c r="P24" s="689"/>
      <c r="Q24" s="689"/>
      <c r="R24" s="689"/>
      <c r="S24" s="689"/>
      <c r="T24" s="689"/>
      <c r="U24" s="689"/>
      <c r="V24" s="708"/>
      <c r="W24" s="689"/>
      <c r="X24" s="689"/>
      <c r="Y24" s="702"/>
      <c r="Z24" s="689"/>
      <c r="AA24" s="689"/>
      <c r="AB24" s="689"/>
      <c r="AC24" s="689"/>
      <c r="AD24" s="689"/>
      <c r="AE24" s="690"/>
    </row>
    <row r="25" spans="2:31">
      <c r="B25" s="699"/>
      <c r="C25" s="699"/>
      <c r="D25" s="700"/>
      <c r="E25" s="689"/>
      <c r="F25" s="686" t="s">
        <v>1637</v>
      </c>
      <c r="G25" s="686"/>
      <c r="H25" s="686"/>
      <c r="I25" s="689"/>
      <c r="J25" s="689"/>
      <c r="K25" s="706"/>
      <c r="L25" s="689"/>
      <c r="M25" s="707"/>
      <c r="N25" s="689"/>
      <c r="O25" s="689"/>
      <c r="P25" s="689"/>
      <c r="Q25" s="689"/>
      <c r="R25" s="689"/>
      <c r="S25" s="689"/>
      <c r="T25" s="689"/>
      <c r="U25" s="689"/>
      <c r="V25" s="688"/>
      <c r="W25" s="689"/>
      <c r="X25" s="689"/>
      <c r="Y25" s="702"/>
      <c r="Z25" s="689"/>
      <c r="AA25" s="689"/>
      <c r="AB25" s="689"/>
      <c r="AC25" s="689"/>
      <c r="AD25" s="689"/>
      <c r="AE25" s="690"/>
    </row>
    <row r="26" spans="2:31">
      <c r="B26" s="699"/>
      <c r="C26" s="699"/>
      <c r="D26" s="700"/>
      <c r="E26" s="686"/>
      <c r="F26" s="686" t="s">
        <v>1638</v>
      </c>
      <c r="G26" s="645"/>
      <c r="H26" s="686"/>
      <c r="I26" s="709">
        <v>105</v>
      </c>
      <c r="J26" s="710" t="s">
        <v>1639</v>
      </c>
      <c r="K26" s="689"/>
      <c r="L26" s="689"/>
      <c r="M26" s="707"/>
      <c r="N26" s="689"/>
      <c r="O26" s="689"/>
      <c r="P26" s="689"/>
      <c r="Q26" s="689"/>
      <c r="R26" s="689"/>
      <c r="S26" s="689"/>
      <c r="T26" s="689"/>
      <c r="U26" s="689"/>
      <c r="V26" s="688"/>
      <c r="W26" s="689"/>
      <c r="X26" s="689"/>
      <c r="Y26" s="702"/>
      <c r="Z26" s="689"/>
      <c r="AA26" s="689"/>
      <c r="AB26" s="689"/>
      <c r="AC26" s="689"/>
      <c r="AD26" s="689"/>
      <c r="AE26" s="690"/>
    </row>
    <row r="27" spans="2:31">
      <c r="B27" s="694"/>
      <c r="C27" s="694"/>
      <c r="D27" s="695"/>
      <c r="E27" s="696"/>
      <c r="F27" s="696"/>
      <c r="G27" s="696"/>
      <c r="H27" s="696"/>
      <c r="I27" s="696"/>
      <c r="J27" s="696"/>
      <c r="K27" s="696"/>
      <c r="L27" s="696"/>
      <c r="M27" s="697"/>
      <c r="N27" s="696"/>
      <c r="O27" s="696"/>
      <c r="P27" s="696"/>
      <c r="Q27" s="696"/>
      <c r="R27" s="696"/>
      <c r="S27" s="696"/>
      <c r="T27" s="696"/>
      <c r="U27" s="696"/>
      <c r="V27" s="697"/>
      <c r="W27" s="696"/>
      <c r="X27" s="696"/>
      <c r="Y27" s="711"/>
      <c r="Z27" s="696"/>
      <c r="AA27" s="696"/>
      <c r="AB27" s="696"/>
      <c r="AC27" s="696"/>
      <c r="AD27" s="696"/>
      <c r="AE27" s="698"/>
    </row>
    <row r="28" spans="2:31">
      <c r="B28" s="699"/>
      <c r="C28" s="699"/>
      <c r="D28" s="700"/>
      <c r="E28" s="689"/>
      <c r="F28" s="689"/>
      <c r="G28" s="689"/>
      <c r="H28" s="689"/>
      <c r="I28" s="689"/>
      <c r="J28" s="689"/>
      <c r="K28" s="689"/>
      <c r="L28" s="689"/>
      <c r="M28" s="688"/>
      <c r="N28" s="689"/>
      <c r="O28" s="689"/>
      <c r="P28" s="689"/>
      <c r="Q28" s="689"/>
      <c r="R28" s="689"/>
      <c r="S28" s="689"/>
      <c r="T28" s="689"/>
      <c r="U28" s="689"/>
      <c r="V28" s="681"/>
      <c r="W28" s="682"/>
      <c r="X28" s="682"/>
      <c r="Y28" s="682"/>
      <c r="Z28" s="682"/>
      <c r="AA28" s="682"/>
      <c r="AB28" s="682"/>
      <c r="AC28" s="682"/>
      <c r="AD28" s="682"/>
      <c r="AE28" s="683"/>
    </row>
    <row r="29" spans="2:31">
      <c r="B29" s="699" t="s">
        <v>1640</v>
      </c>
      <c r="C29" s="699">
        <v>1</v>
      </c>
      <c r="D29" s="700"/>
      <c r="E29" s="689" t="s">
        <v>1641</v>
      </c>
      <c r="F29" s="689"/>
      <c r="G29" s="689"/>
      <c r="H29" s="689"/>
      <c r="I29" s="689"/>
      <c r="J29" s="689"/>
      <c r="K29" s="689"/>
      <c r="L29" s="689"/>
      <c r="M29" s="688"/>
      <c r="N29" s="689"/>
      <c r="O29" s="689"/>
      <c r="P29" s="689"/>
      <c r="Q29" s="689"/>
      <c r="R29" s="689"/>
      <c r="S29" s="689"/>
      <c r="T29" s="689"/>
      <c r="U29" s="689"/>
      <c r="V29" s="688"/>
      <c r="W29" s="689"/>
      <c r="X29" s="689"/>
      <c r="Y29" s="689"/>
      <c r="Z29" s="689"/>
      <c r="AA29" s="702"/>
      <c r="AB29" s="689"/>
      <c r="AC29" s="689"/>
      <c r="AD29" s="689"/>
      <c r="AE29" s="690"/>
    </row>
    <row r="30" spans="2:31">
      <c r="B30" s="699" t="s">
        <v>1642</v>
      </c>
      <c r="C30" s="699"/>
      <c r="D30" s="700"/>
      <c r="E30" s="689"/>
      <c r="F30" s="712"/>
      <c r="G30" s="702"/>
      <c r="H30" s="689"/>
      <c r="I30" s="689">
        <v>10</v>
      </c>
      <c r="J30" s="689" t="s">
        <v>1643</v>
      </c>
      <c r="K30" s="689"/>
      <c r="L30" s="689"/>
      <c r="M30" s="688"/>
      <c r="N30" s="689" t="s">
        <v>1644</v>
      </c>
      <c r="O30" s="689"/>
      <c r="P30" s="689"/>
      <c r="Q30" s="689"/>
      <c r="R30" s="689"/>
      <c r="S30" s="689"/>
      <c r="T30" s="689"/>
      <c r="U30" s="689"/>
      <c r="V30" s="688"/>
      <c r="W30" s="689"/>
      <c r="X30" s="689"/>
      <c r="Y30" s="689"/>
      <c r="Z30" s="689"/>
      <c r="AA30" s="689"/>
      <c r="AB30" s="713"/>
      <c r="AC30" s="689"/>
      <c r="AD30" s="689"/>
      <c r="AE30" s="690"/>
    </row>
    <row r="31" spans="2:31">
      <c r="B31" s="699" t="s">
        <v>1645</v>
      </c>
      <c r="C31" s="699">
        <v>2</v>
      </c>
      <c r="D31" s="700"/>
      <c r="E31" s="689" t="s">
        <v>1646</v>
      </c>
      <c r="F31" s="712"/>
      <c r="G31" s="702"/>
      <c r="H31" s="689"/>
      <c r="I31" s="689"/>
      <c r="J31" s="689"/>
      <c r="K31" s="689"/>
      <c r="L31" s="689"/>
      <c r="M31" s="688"/>
      <c r="N31" s="689"/>
      <c r="O31" s="689"/>
      <c r="P31" s="689"/>
      <c r="Q31" s="689"/>
      <c r="R31" s="689"/>
      <c r="S31" s="689"/>
      <c r="T31" s="689"/>
      <c r="U31" s="689"/>
      <c r="V31" s="688"/>
      <c r="W31" s="689"/>
      <c r="X31" s="689"/>
      <c r="Y31" s="689"/>
      <c r="Z31" s="689"/>
      <c r="AA31" s="689"/>
      <c r="AB31" s="713"/>
      <c r="AC31" s="689"/>
      <c r="AD31" s="689"/>
      <c r="AE31" s="690"/>
    </row>
    <row r="32" spans="2:31">
      <c r="B32" s="699" t="s">
        <v>1647</v>
      </c>
      <c r="C32" s="699"/>
      <c r="D32" s="700"/>
      <c r="E32" s="689"/>
      <c r="F32" s="712"/>
      <c r="G32" s="702"/>
      <c r="H32" s="689"/>
      <c r="I32" s="689"/>
      <c r="J32" s="689"/>
      <c r="K32" s="689"/>
      <c r="L32" s="689"/>
      <c r="M32" s="688"/>
      <c r="N32" s="689"/>
      <c r="O32" s="689"/>
      <c r="P32" s="689"/>
      <c r="Q32" s="689"/>
      <c r="R32" s="689"/>
      <c r="S32" s="689"/>
      <c r="T32" s="689"/>
      <c r="U32" s="689"/>
      <c r="V32" s="688"/>
      <c r="W32" s="689"/>
      <c r="X32" s="689"/>
      <c r="Y32" s="689"/>
      <c r="Z32" s="689"/>
      <c r="AA32" s="689"/>
      <c r="AB32" s="713"/>
      <c r="AC32" s="689"/>
      <c r="AD32" s="689"/>
      <c r="AE32" s="690"/>
    </row>
    <row r="33" spans="2:31">
      <c r="B33" s="699"/>
      <c r="C33" s="699">
        <v>3</v>
      </c>
      <c r="D33" s="700"/>
      <c r="E33" s="689" t="s">
        <v>1648</v>
      </c>
      <c r="F33" s="712"/>
      <c r="G33" s="702"/>
      <c r="H33" s="689"/>
      <c r="I33" s="689"/>
      <c r="J33" s="689"/>
      <c r="K33" s="689"/>
      <c r="L33" s="689"/>
      <c r="M33" s="688"/>
      <c r="N33" s="689"/>
      <c r="O33" s="689"/>
      <c r="P33" s="689"/>
      <c r="Q33" s="689"/>
      <c r="R33" s="689"/>
      <c r="S33" s="689"/>
      <c r="T33" s="689"/>
      <c r="U33" s="689"/>
      <c r="V33" s="688"/>
      <c r="W33" s="689"/>
      <c r="X33" s="689"/>
      <c r="Y33" s="689"/>
      <c r="Z33" s="689"/>
      <c r="AA33" s="689"/>
      <c r="AB33" s="713"/>
      <c r="AC33" s="689"/>
      <c r="AD33" s="689"/>
      <c r="AE33" s="690"/>
    </row>
    <row r="34" spans="2:31">
      <c r="B34" s="699"/>
      <c r="C34" s="699"/>
      <c r="D34" s="700"/>
      <c r="E34" s="689"/>
      <c r="F34" s="689" t="s">
        <v>1649</v>
      </c>
      <c r="G34" s="702"/>
      <c r="H34" s="689"/>
      <c r="I34" s="689">
        <v>2</v>
      </c>
      <c r="J34" s="689" t="s">
        <v>1650</v>
      </c>
      <c r="K34" s="689"/>
      <c r="L34" s="689"/>
      <c r="M34" s="688"/>
      <c r="N34" s="689"/>
      <c r="O34" s="689"/>
      <c r="P34" s="689"/>
      <c r="Q34" s="689"/>
      <c r="R34" s="689"/>
      <c r="S34" s="689"/>
      <c r="T34" s="689"/>
      <c r="U34" s="689"/>
      <c r="V34" s="688"/>
      <c r="W34" s="689"/>
      <c r="X34" s="689"/>
      <c r="Y34" s="689"/>
      <c r="Z34" s="689"/>
      <c r="AA34" s="689"/>
      <c r="AB34" s="713"/>
      <c r="AC34" s="689"/>
      <c r="AD34" s="689"/>
      <c r="AE34" s="690"/>
    </row>
    <row r="35" spans="2:31">
      <c r="B35" s="699"/>
      <c r="C35" s="699"/>
      <c r="D35" s="700"/>
      <c r="E35" s="689"/>
      <c r="F35" s="714"/>
      <c r="G35" s="689"/>
      <c r="H35" s="689"/>
      <c r="I35" s="689"/>
      <c r="J35" s="689"/>
      <c r="K35" s="689"/>
      <c r="L35" s="689"/>
      <c r="M35" s="701"/>
      <c r="N35" s="689"/>
      <c r="O35" s="689"/>
      <c r="P35" s="689"/>
      <c r="Q35" s="689"/>
      <c r="R35" s="689"/>
      <c r="S35" s="689"/>
      <c r="T35" s="689"/>
      <c r="U35" s="689"/>
      <c r="V35" s="688"/>
      <c r="W35" s="689"/>
      <c r="X35" s="689"/>
      <c r="Y35" s="689"/>
      <c r="Z35" s="689"/>
      <c r="AA35" s="689"/>
      <c r="AB35" s="689"/>
      <c r="AC35" s="689"/>
      <c r="AD35" s="689"/>
      <c r="AE35" s="690"/>
    </row>
    <row r="36" spans="2:31">
      <c r="B36" s="694"/>
      <c r="C36" s="694"/>
      <c r="D36" s="695"/>
      <c r="E36" s="696"/>
      <c r="F36" s="696"/>
      <c r="G36" s="696"/>
      <c r="H36" s="696"/>
      <c r="I36" s="696"/>
      <c r="J36" s="696"/>
      <c r="K36" s="696"/>
      <c r="L36" s="696"/>
      <c r="M36" s="697"/>
      <c r="N36" s="696"/>
      <c r="O36" s="696"/>
      <c r="P36" s="696"/>
      <c r="Q36" s="696"/>
      <c r="R36" s="696"/>
      <c r="S36" s="696"/>
      <c r="T36" s="696"/>
      <c r="U36" s="696"/>
      <c r="V36" s="697"/>
      <c r="W36" s="696"/>
      <c r="X36" s="696"/>
      <c r="Y36" s="711"/>
      <c r="Z36" s="696"/>
      <c r="AA36" s="696"/>
      <c r="AB36" s="696"/>
      <c r="AC36" s="696"/>
      <c r="AD36" s="696"/>
      <c r="AE36" s="698"/>
    </row>
    <row r="37" spans="2:31">
      <c r="B37" s="699"/>
      <c r="C37" s="699"/>
      <c r="D37" s="700"/>
      <c r="E37" s="689"/>
      <c r="F37" s="689"/>
      <c r="G37" s="689"/>
      <c r="H37" s="689"/>
      <c r="I37" s="689"/>
      <c r="J37" s="689"/>
      <c r="K37" s="689"/>
      <c r="L37" s="689"/>
      <c r="M37" s="688"/>
      <c r="N37" s="689"/>
      <c r="O37" s="689"/>
      <c r="P37" s="689"/>
      <c r="Q37" s="689"/>
      <c r="R37" s="689"/>
      <c r="S37" s="689"/>
      <c r="T37" s="689"/>
      <c r="U37" s="689"/>
      <c r="V37" s="681"/>
      <c r="W37" s="682"/>
      <c r="X37" s="682"/>
      <c r="Y37" s="682"/>
      <c r="Z37" s="682"/>
      <c r="AA37" s="682"/>
      <c r="AB37" s="682"/>
      <c r="AC37" s="682"/>
      <c r="AD37" s="682"/>
      <c r="AE37" s="683"/>
    </row>
    <row r="38" spans="2:31">
      <c r="B38" s="699" t="s">
        <v>1651</v>
      </c>
      <c r="C38" s="699">
        <v>1</v>
      </c>
      <c r="D38" s="700"/>
      <c r="E38" s="689" t="s">
        <v>1652</v>
      </c>
      <c r="F38" s="689"/>
      <c r="G38" s="689"/>
      <c r="H38" s="689"/>
      <c r="I38" s="689"/>
      <c r="J38" s="689"/>
      <c r="K38" s="689"/>
      <c r="L38" s="689"/>
      <c r="M38" s="688"/>
      <c r="N38" s="689"/>
      <c r="O38" s="689"/>
      <c r="P38" s="689"/>
      <c r="Q38" s="689"/>
      <c r="R38" s="689"/>
      <c r="S38" s="689"/>
      <c r="T38" s="689"/>
      <c r="U38" s="689"/>
      <c r="V38" s="688"/>
      <c r="W38" s="689"/>
      <c r="X38" s="689"/>
      <c r="Y38" s="689"/>
      <c r="Z38" s="689"/>
      <c r="AA38" s="702"/>
      <c r="AB38" s="689"/>
      <c r="AC38" s="689"/>
      <c r="AD38" s="689"/>
      <c r="AE38" s="690"/>
    </row>
    <row r="39" spans="2:31">
      <c r="B39" s="699" t="s">
        <v>1653</v>
      </c>
      <c r="C39" s="699"/>
      <c r="D39" s="700"/>
      <c r="E39" s="689"/>
      <c r="F39" s="712"/>
      <c r="G39" s="702" t="s">
        <v>1654</v>
      </c>
      <c r="H39" s="689" t="s">
        <v>1655</v>
      </c>
      <c r="I39" s="689"/>
      <c r="J39" s="689"/>
      <c r="K39" s="689"/>
      <c r="L39" s="689"/>
      <c r="M39" s="688"/>
      <c r="N39" s="689"/>
      <c r="O39" s="689"/>
      <c r="P39" s="689"/>
      <c r="Q39" s="689"/>
      <c r="R39" s="689"/>
      <c r="S39" s="689"/>
      <c r="T39" s="689"/>
      <c r="U39" s="689"/>
      <c r="V39" s="688"/>
      <c r="W39" s="689"/>
      <c r="X39" s="689"/>
      <c r="Y39" s="689"/>
      <c r="Z39" s="689"/>
      <c r="AA39" s="689"/>
      <c r="AB39" s="713"/>
      <c r="AC39" s="689"/>
      <c r="AD39" s="689"/>
      <c r="AE39" s="690"/>
    </row>
    <row r="40" spans="2:31">
      <c r="B40" s="699"/>
      <c r="C40" s="699"/>
      <c r="D40" s="700"/>
      <c r="E40" s="689"/>
      <c r="F40" s="714"/>
      <c r="G40" s="689" t="s">
        <v>1656</v>
      </c>
      <c r="H40" s="689"/>
      <c r="I40" s="689"/>
      <c r="J40" s="689"/>
      <c r="K40" s="689"/>
      <c r="L40" s="689"/>
      <c r="M40" s="701" t="s">
        <v>1657</v>
      </c>
      <c r="N40" s="689"/>
      <c r="O40" s="689"/>
      <c r="P40" s="689"/>
      <c r="Q40" s="689"/>
      <c r="R40" s="689"/>
      <c r="S40" s="689"/>
      <c r="T40" s="689"/>
      <c r="U40" s="689"/>
      <c r="V40" s="688"/>
      <c r="W40" s="689"/>
      <c r="X40" s="689"/>
      <c r="Y40" s="689"/>
      <c r="Z40" s="689"/>
      <c r="AA40" s="689"/>
      <c r="AB40" s="689"/>
      <c r="AC40" s="689"/>
      <c r="AD40" s="689"/>
      <c r="AE40" s="690"/>
    </row>
    <row r="41" spans="2:31">
      <c r="B41" s="699"/>
      <c r="C41" s="699">
        <v>2</v>
      </c>
      <c r="D41" s="700"/>
      <c r="E41" s="689" t="s">
        <v>1636</v>
      </c>
      <c r="F41" s="689"/>
      <c r="G41" s="689"/>
      <c r="H41" s="689"/>
      <c r="I41" s="689"/>
      <c r="J41" s="689"/>
      <c r="K41" s="706"/>
      <c r="L41" s="689"/>
      <c r="M41" s="707"/>
      <c r="N41" s="689"/>
      <c r="O41" s="689"/>
      <c r="P41" s="689"/>
      <c r="Q41" s="689"/>
      <c r="R41" s="689"/>
      <c r="S41" s="689"/>
      <c r="T41" s="689"/>
      <c r="U41" s="689"/>
      <c r="V41" s="688"/>
      <c r="W41" s="689"/>
      <c r="X41" s="689"/>
      <c r="Y41" s="689"/>
      <c r="Z41" s="689"/>
      <c r="AA41" s="689"/>
      <c r="AB41" s="689"/>
      <c r="AC41" s="689"/>
      <c r="AD41" s="689"/>
      <c r="AE41" s="690"/>
    </row>
    <row r="42" spans="2:31">
      <c r="B42" s="699"/>
      <c r="C42" s="699"/>
      <c r="D42" s="700"/>
      <c r="E42" s="686"/>
      <c r="F42" s="686" t="s">
        <v>1638</v>
      </c>
      <c r="G42" s="645"/>
      <c r="H42" s="686"/>
      <c r="I42" s="709">
        <v>105</v>
      </c>
      <c r="J42" s="710" t="s">
        <v>1639</v>
      </c>
      <c r="K42" s="706"/>
      <c r="L42" s="689"/>
      <c r="M42" s="707"/>
      <c r="N42" s="689"/>
      <c r="O42" s="689"/>
      <c r="P42" s="689"/>
      <c r="Q42" s="689"/>
      <c r="R42" s="689"/>
      <c r="S42" s="689"/>
      <c r="T42" s="689"/>
      <c r="U42" s="689"/>
      <c r="V42" s="688"/>
      <c r="W42" s="689"/>
      <c r="X42" s="689"/>
      <c r="Y42" s="702"/>
      <c r="Z42" s="689"/>
      <c r="AA42" s="689"/>
      <c r="AB42" s="689"/>
      <c r="AC42" s="689"/>
      <c r="AD42" s="689"/>
      <c r="AE42" s="690"/>
    </row>
    <row r="43" spans="2:31">
      <c r="B43" s="699"/>
      <c r="C43" s="699"/>
      <c r="D43" s="700"/>
      <c r="E43" s="686"/>
      <c r="F43" s="686"/>
      <c r="G43" s="645"/>
      <c r="H43" s="686"/>
      <c r="I43" s="709"/>
      <c r="J43" s="710"/>
      <c r="K43" s="706"/>
      <c r="L43" s="689"/>
      <c r="M43" s="707"/>
      <c r="N43" s="689"/>
      <c r="O43" s="689"/>
      <c r="P43" s="689"/>
      <c r="Q43" s="689"/>
      <c r="R43" s="689"/>
      <c r="S43" s="689"/>
      <c r="T43" s="689"/>
      <c r="U43" s="689"/>
      <c r="V43" s="708"/>
      <c r="W43" s="689"/>
      <c r="X43" s="689"/>
      <c r="Y43" s="689"/>
      <c r="Z43" s="689"/>
      <c r="AA43" s="689"/>
      <c r="AB43" s="689"/>
      <c r="AC43" s="689"/>
      <c r="AD43" s="689"/>
      <c r="AE43" s="690"/>
    </row>
    <row r="44" spans="2:31">
      <c r="B44" s="715"/>
      <c r="C44" s="715">
        <v>3</v>
      </c>
      <c r="D44" s="716"/>
      <c r="E44" t="s">
        <v>1658</v>
      </c>
      <c r="L44" s="717"/>
      <c r="M44" s="718"/>
      <c r="N44" s="719"/>
      <c r="V44" s="718"/>
      <c r="Y44" s="674"/>
      <c r="AC44" s="689"/>
      <c r="AD44" s="689"/>
      <c r="AE44" s="717"/>
    </row>
    <row r="45" spans="2:31">
      <c r="B45" s="715"/>
      <c r="C45" s="715"/>
      <c r="D45" s="716"/>
      <c r="F45" t="s">
        <v>1659</v>
      </c>
      <c r="J45">
        <v>10</v>
      </c>
      <c r="K45" t="s">
        <v>1660</v>
      </c>
      <c r="L45" s="717"/>
      <c r="M45" s="718"/>
      <c r="N45" s="719"/>
      <c r="V45" s="718"/>
      <c r="Y45" s="720"/>
      <c r="AC45" s="689"/>
      <c r="AD45" s="689"/>
      <c r="AE45" s="717"/>
    </row>
    <row r="46" spans="2:31">
      <c r="B46" s="699"/>
      <c r="C46" s="699">
        <v>4</v>
      </c>
      <c r="D46" s="700"/>
      <c r="E46" s="719" t="s">
        <v>1661</v>
      </c>
      <c r="F46" s="719"/>
      <c r="G46" s="719"/>
      <c r="H46" s="719"/>
      <c r="I46" s="719"/>
      <c r="J46" s="719"/>
      <c r="K46" s="719"/>
      <c r="L46" s="721"/>
      <c r="M46" s="722"/>
      <c r="N46" s="689"/>
      <c r="O46" s="719"/>
      <c r="P46" s="719"/>
      <c r="Q46" s="719"/>
      <c r="R46" s="719"/>
      <c r="S46" s="719"/>
      <c r="T46" s="719"/>
      <c r="U46" s="719"/>
      <c r="V46" s="722"/>
      <c r="W46" s="719"/>
      <c r="X46" s="719"/>
      <c r="Y46" s="719"/>
      <c r="Z46" s="719"/>
      <c r="AA46" s="719"/>
      <c r="AB46" s="719"/>
      <c r="AC46" s="689"/>
      <c r="AD46" s="689"/>
      <c r="AE46" s="690"/>
    </row>
    <row r="47" spans="2:31">
      <c r="B47" s="699"/>
      <c r="C47" s="699"/>
      <c r="D47" s="700"/>
      <c r="E47" s="719"/>
      <c r="F47" s="719" t="s">
        <v>1662</v>
      </c>
      <c r="G47" s="719"/>
      <c r="H47" s="719"/>
      <c r="I47" s="719"/>
      <c r="J47" s="723">
        <v>40</v>
      </c>
      <c r="K47" s="719" t="s">
        <v>1660</v>
      </c>
      <c r="L47" s="721"/>
      <c r="M47" s="722"/>
      <c r="N47" s="689"/>
      <c r="O47" s="719"/>
      <c r="P47" s="719"/>
      <c r="Q47" s="719"/>
      <c r="R47" s="719"/>
      <c r="S47" s="719"/>
      <c r="T47" s="719"/>
      <c r="U47" s="719"/>
      <c r="V47" s="722"/>
      <c r="W47" s="689" t="s">
        <v>1663</v>
      </c>
      <c r="X47" s="719"/>
      <c r="Y47" s="724"/>
      <c r="Z47" s="719"/>
      <c r="AA47" s="719"/>
      <c r="AB47" s="719"/>
      <c r="AC47" s="689"/>
      <c r="AD47" s="689"/>
      <c r="AE47" s="690"/>
    </row>
    <row r="48" spans="2:31">
      <c r="B48" s="699"/>
      <c r="C48" s="699"/>
      <c r="D48" s="700"/>
      <c r="E48" s="689"/>
      <c r="F48" s="689" t="s">
        <v>1664</v>
      </c>
      <c r="G48" s="689"/>
      <c r="H48" s="689"/>
      <c r="I48" s="689"/>
      <c r="J48" s="702" t="str">
        <f>J47&amp;" ± 1"</f>
        <v>40 ± 1</v>
      </c>
      <c r="K48" s="719" t="s">
        <v>1660</v>
      </c>
      <c r="L48" s="689"/>
      <c r="M48" s="701"/>
      <c r="N48" s="689"/>
      <c r="O48" s="689"/>
      <c r="P48" s="689"/>
      <c r="Q48" s="689"/>
      <c r="R48" s="689"/>
      <c r="S48" s="689"/>
      <c r="T48" s="689"/>
      <c r="U48" s="689"/>
      <c r="V48" s="688"/>
      <c r="W48" s="689" t="s">
        <v>1665</v>
      </c>
      <c r="X48" s="689"/>
      <c r="Y48" s="689"/>
      <c r="Z48" s="689"/>
      <c r="AA48" s="689"/>
      <c r="AB48" s="689"/>
      <c r="AC48" s="689"/>
      <c r="AD48" s="689"/>
      <c r="AE48" s="690"/>
    </row>
    <row r="49" spans="2:31">
      <c r="B49" s="725"/>
      <c r="C49" s="726"/>
      <c r="D49" s="727"/>
      <c r="E49" s="728"/>
      <c r="F49" s="728"/>
      <c r="G49" s="728"/>
      <c r="H49" s="728"/>
      <c r="I49" s="728"/>
      <c r="J49" s="728"/>
      <c r="K49" s="728"/>
      <c r="L49" s="728"/>
      <c r="M49" s="729"/>
      <c r="N49" s="728"/>
      <c r="O49" s="728"/>
      <c r="P49" s="728"/>
      <c r="Q49" s="728"/>
      <c r="R49" s="728"/>
      <c r="S49" s="728"/>
      <c r="T49" s="728"/>
      <c r="U49" s="728"/>
      <c r="V49" s="729"/>
      <c r="W49" s="728"/>
      <c r="X49" s="728"/>
      <c r="Y49" s="728"/>
      <c r="Z49" s="728"/>
      <c r="AA49" s="728"/>
      <c r="AB49" s="728"/>
      <c r="AC49" s="728"/>
      <c r="AD49" s="728"/>
      <c r="AE49" s="730"/>
    </row>
    <row r="50" spans="2:31">
      <c r="B50" s="731"/>
      <c r="C50" s="732"/>
      <c r="D50" s="733"/>
      <c r="E50" s="734"/>
      <c r="F50" s="734"/>
      <c r="G50" s="734"/>
      <c r="H50" s="734"/>
      <c r="I50" s="734"/>
      <c r="J50" s="734"/>
      <c r="K50" s="734"/>
      <c r="L50" s="735"/>
      <c r="M50" s="719"/>
      <c r="N50" s="719"/>
      <c r="O50" s="719"/>
      <c r="P50" s="719"/>
      <c r="Q50" s="719"/>
      <c r="R50" s="719"/>
      <c r="S50" s="719"/>
      <c r="T50" s="719"/>
      <c r="U50" s="719"/>
      <c r="V50" s="736"/>
      <c r="W50" s="734"/>
      <c r="X50" s="734"/>
      <c r="Y50" s="734"/>
      <c r="Z50" s="734"/>
      <c r="AA50" s="734"/>
      <c r="AB50" s="734"/>
      <c r="AC50" s="734"/>
      <c r="AD50" s="734"/>
      <c r="AE50" s="735"/>
    </row>
    <row r="51" spans="2:31">
      <c r="B51" s="699" t="s">
        <v>1666</v>
      </c>
      <c r="C51" s="699">
        <v>1</v>
      </c>
      <c r="D51" s="700"/>
      <c r="E51" s="686" t="s">
        <v>1667</v>
      </c>
      <c r="F51" s="686"/>
      <c r="G51" s="686"/>
      <c r="H51" s="686"/>
      <c r="I51" s="686"/>
      <c r="J51" s="686"/>
      <c r="K51" s="686"/>
      <c r="L51" s="690"/>
      <c r="M51" s="737" t="s">
        <v>1668</v>
      </c>
      <c r="N51" s="689"/>
      <c r="O51" s="689"/>
      <c r="P51" s="689"/>
      <c r="Q51" s="689"/>
      <c r="R51" s="689"/>
      <c r="S51" s="689"/>
      <c r="T51" s="689"/>
      <c r="U51" s="689"/>
      <c r="V51" s="722"/>
      <c r="W51" s="689" t="s">
        <v>1669</v>
      </c>
      <c r="X51" s="719"/>
      <c r="Y51" s="738"/>
      <c r="Z51" s="719"/>
      <c r="AA51" s="719"/>
      <c r="AB51" s="719"/>
      <c r="AC51" s="719"/>
      <c r="AD51" s="719"/>
      <c r="AE51" s="690"/>
    </row>
    <row r="52" spans="2:31">
      <c r="B52" s="699" t="s">
        <v>1670</v>
      </c>
      <c r="C52" s="699"/>
      <c r="D52" s="700"/>
      <c r="E52" s="686"/>
      <c r="F52" s="686"/>
      <c r="G52" s="686"/>
      <c r="H52" s="686"/>
      <c r="I52" s="686"/>
      <c r="J52" s="686"/>
      <c r="K52" s="686"/>
      <c r="L52" s="690"/>
      <c r="M52" s="737" t="s">
        <v>1671</v>
      </c>
      <c r="N52" s="689"/>
      <c r="O52" s="689"/>
      <c r="P52" s="689"/>
      <c r="Q52" s="689"/>
      <c r="R52" s="689"/>
      <c r="S52" s="689"/>
      <c r="T52" s="689"/>
      <c r="U52" s="689"/>
      <c r="V52" s="722"/>
      <c r="W52" s="689" t="s">
        <v>1672</v>
      </c>
      <c r="X52" s="719"/>
      <c r="Y52" s="738"/>
      <c r="Z52" s="719"/>
      <c r="AA52" s="719"/>
      <c r="AB52" s="719"/>
      <c r="AC52" s="719"/>
      <c r="AD52" s="719"/>
      <c r="AE52" s="690"/>
    </row>
    <row r="53" spans="2:31">
      <c r="B53" s="699"/>
      <c r="C53" s="699"/>
      <c r="D53" s="700"/>
      <c r="E53" s="739" t="s">
        <v>1673</v>
      </c>
      <c r="F53" s="740"/>
      <c r="G53" s="740"/>
      <c r="H53" s="686"/>
      <c r="I53" s="843">
        <f>[1]フロー_!C18</f>
        <v>0</v>
      </c>
      <c r="J53" s="843"/>
      <c r="K53" s="703" t="s">
        <v>1629</v>
      </c>
      <c r="L53" s="690"/>
      <c r="M53" s="737" t="s">
        <v>1674</v>
      </c>
      <c r="O53" s="689"/>
      <c r="P53" s="689"/>
      <c r="Q53" s="689"/>
      <c r="R53" s="689"/>
      <c r="S53" s="689"/>
      <c r="T53" s="689"/>
      <c r="U53" s="689"/>
      <c r="V53" s="688"/>
      <c r="W53" s="689"/>
      <c r="X53" s="689"/>
      <c r="Y53" s="702"/>
      <c r="Z53" s="689"/>
      <c r="AA53" s="689"/>
      <c r="AB53" s="689"/>
      <c r="AC53" s="689"/>
      <c r="AD53" s="689"/>
      <c r="AE53" s="690"/>
    </row>
    <row r="54" spans="2:31">
      <c r="B54" s="699"/>
      <c r="C54" s="699"/>
      <c r="D54" s="700"/>
      <c r="E54" s="686"/>
      <c r="F54" s="644" t="s">
        <v>1522</v>
      </c>
      <c r="G54" s="846">
        <v>195.078</v>
      </c>
      <c r="H54" s="846"/>
      <c r="I54" s="837">
        <f>I53*G56/G54</f>
        <v>0</v>
      </c>
      <c r="J54" s="837"/>
      <c r="K54" s="686" t="s">
        <v>1555</v>
      </c>
      <c r="L54" s="689"/>
      <c r="M54" s="688" t="s">
        <v>1675</v>
      </c>
      <c r="O54" s="689"/>
      <c r="P54" s="689"/>
      <c r="Q54" s="689"/>
      <c r="R54" s="689"/>
      <c r="S54" s="689"/>
      <c r="T54" s="689"/>
      <c r="U54" s="689"/>
      <c r="V54" s="688"/>
      <c r="W54" s="689"/>
      <c r="X54" s="689"/>
      <c r="Y54" s="702"/>
      <c r="Z54" s="689"/>
      <c r="AA54" s="689"/>
      <c r="AB54" s="689"/>
      <c r="AC54" s="689"/>
      <c r="AD54" s="689"/>
      <c r="AE54" s="690"/>
    </row>
    <row r="55" spans="2:31">
      <c r="B55" s="699"/>
      <c r="C55" s="699"/>
      <c r="D55" s="700"/>
      <c r="E55" s="686"/>
      <c r="F55" s="644" t="s">
        <v>1523</v>
      </c>
      <c r="G55" s="846">
        <f>186.4</f>
        <v>186.4</v>
      </c>
      <c r="H55" s="846"/>
      <c r="I55" s="706"/>
      <c r="J55" s="706"/>
      <c r="K55" s="706"/>
      <c r="L55" s="689"/>
      <c r="M55" s="688" t="s">
        <v>1676</v>
      </c>
      <c r="N55" s="719"/>
      <c r="O55" s="689"/>
      <c r="P55" s="689"/>
      <c r="Q55" s="689"/>
      <c r="R55" s="689"/>
      <c r="S55" s="689"/>
      <c r="T55" s="689"/>
      <c r="U55" s="689"/>
      <c r="V55" s="688"/>
      <c r="W55" s="689"/>
      <c r="X55" s="689"/>
      <c r="Y55" s="702"/>
      <c r="Z55" s="689"/>
      <c r="AA55" s="689"/>
      <c r="AB55" s="689"/>
      <c r="AC55" s="689"/>
      <c r="AD55" s="689"/>
      <c r="AE55" s="690"/>
    </row>
    <row r="56" spans="2:31">
      <c r="B56" s="699"/>
      <c r="C56" s="699"/>
      <c r="D56" s="700"/>
      <c r="E56" s="686"/>
      <c r="F56" s="644" t="s">
        <v>1524</v>
      </c>
      <c r="G56" s="645">
        <v>0.03</v>
      </c>
      <c r="H56" s="686"/>
      <c r="I56" s="706"/>
      <c r="J56" s="706"/>
      <c r="K56" s="706"/>
      <c r="L56" s="689"/>
      <c r="M56" s="688" t="s">
        <v>1677</v>
      </c>
      <c r="N56" s="719"/>
      <c r="O56" s="689"/>
      <c r="P56" s="689"/>
      <c r="Q56" s="689"/>
      <c r="R56" s="689"/>
      <c r="S56" s="689"/>
      <c r="T56" s="689"/>
      <c r="U56" s="689"/>
      <c r="V56" s="687"/>
      <c r="W56" s="689"/>
      <c r="X56" s="689"/>
      <c r="Y56" s="702"/>
      <c r="Z56" s="689"/>
      <c r="AA56" s="689"/>
      <c r="AB56" s="689"/>
      <c r="AC56" s="689"/>
      <c r="AD56" s="689"/>
      <c r="AE56" s="690"/>
    </row>
    <row r="57" spans="2:31">
      <c r="B57" s="699"/>
      <c r="C57" s="699"/>
      <c r="D57" s="700"/>
      <c r="E57" s="686"/>
      <c r="F57" s="644"/>
      <c r="G57" s="645"/>
      <c r="H57" s="686"/>
      <c r="I57" s="706"/>
      <c r="J57" s="706"/>
      <c r="K57" s="706"/>
      <c r="L57" s="689"/>
      <c r="M57" s="707"/>
      <c r="N57" s="689" t="s">
        <v>1678</v>
      </c>
      <c r="O57" s="689"/>
      <c r="P57" s="689"/>
      <c r="Q57" s="689"/>
      <c r="R57" s="689"/>
      <c r="S57" s="689"/>
      <c r="T57" s="689"/>
      <c r="U57" s="689"/>
      <c r="V57" s="688"/>
      <c r="W57" s="689" t="s">
        <v>1679</v>
      </c>
      <c r="X57" s="689"/>
      <c r="Y57" s="702">
        <v>39</v>
      </c>
      <c r="Z57" s="689" t="s">
        <v>1680</v>
      </c>
      <c r="AA57" s="689"/>
      <c r="AB57" s="689"/>
      <c r="AC57" s="689"/>
      <c r="AD57" s="689"/>
      <c r="AE57" s="690"/>
    </row>
    <row r="58" spans="2:31">
      <c r="B58" s="699"/>
      <c r="C58" s="699"/>
      <c r="D58" s="700"/>
      <c r="E58" s="689" t="s">
        <v>1681</v>
      </c>
      <c r="F58" s="686"/>
      <c r="G58" s="686"/>
      <c r="H58" s="686"/>
      <c r="I58" s="843">
        <f>[1]フロー_!C24</f>
        <v>186.4</v>
      </c>
      <c r="J58" s="843"/>
      <c r="K58" s="703" t="s">
        <v>1624</v>
      </c>
      <c r="L58" s="690"/>
      <c r="M58" s="707"/>
      <c r="N58" s="689" t="s">
        <v>1682</v>
      </c>
      <c r="O58" s="689"/>
      <c r="P58" s="689"/>
      <c r="Q58" s="689"/>
      <c r="R58" s="689"/>
      <c r="S58" s="689"/>
      <c r="T58" s="689"/>
      <c r="U58" s="689"/>
      <c r="V58" s="722"/>
      <c r="W58" t="s">
        <v>1683</v>
      </c>
      <c r="X58" s="689"/>
      <c r="Y58" s="689"/>
      <c r="Z58" s="657">
        <v>1.679</v>
      </c>
      <c r="AA58" t="s">
        <v>1684</v>
      </c>
      <c r="AB58" s="719"/>
      <c r="AC58" s="689"/>
      <c r="AD58" s="689"/>
      <c r="AE58" s="690"/>
    </row>
    <row r="59" spans="2:31">
      <c r="B59" s="699"/>
      <c r="C59" s="699"/>
      <c r="D59" s="700"/>
      <c r="E59" s="704" t="s">
        <v>1626</v>
      </c>
      <c r="F59" s="844">
        <v>134.32</v>
      </c>
      <c r="G59" s="844"/>
      <c r="H59" s="686"/>
      <c r="I59" s="837">
        <f>I58*1000/F59</f>
        <v>1387.7307921381775</v>
      </c>
      <c r="J59" s="837"/>
      <c r="K59" s="686" t="s">
        <v>1555</v>
      </c>
      <c r="L59" s="690"/>
      <c r="M59" s="689"/>
      <c r="N59" s="689"/>
      <c r="O59" s="689"/>
      <c r="P59" s="689"/>
      <c r="Q59" s="689"/>
      <c r="R59" s="689"/>
      <c r="S59" s="689"/>
      <c r="T59" s="689"/>
      <c r="U59" s="689"/>
      <c r="V59" s="722"/>
      <c r="W59" s="686" t="s">
        <v>1685</v>
      </c>
      <c r="X59" s="719"/>
      <c r="Y59" s="738"/>
      <c r="Z59" s="719"/>
      <c r="AA59" s="719"/>
      <c r="AB59" s="719"/>
      <c r="AC59" s="689"/>
      <c r="AD59" s="689"/>
      <c r="AE59" s="690"/>
    </row>
    <row r="60" spans="2:31">
      <c r="B60" s="699"/>
      <c r="C60" s="699"/>
      <c r="D60" s="700"/>
      <c r="E60" s="689"/>
      <c r="F60" s="714"/>
      <c r="G60" s="689"/>
      <c r="H60" s="689"/>
      <c r="I60" s="689"/>
      <c r="J60" s="689">
        <f>I59*0.75</f>
        <v>1040.798094103633</v>
      </c>
      <c r="K60" s="689"/>
      <c r="L60" s="690"/>
      <c r="M60" s="689"/>
      <c r="N60" s="689"/>
      <c r="O60" s="689"/>
      <c r="P60" s="689"/>
      <c r="Q60" s="689"/>
      <c r="R60" s="689"/>
      <c r="S60" s="689"/>
      <c r="T60" s="689"/>
      <c r="U60" s="689"/>
      <c r="V60" s="722"/>
      <c r="W60" s="719" t="s">
        <v>1686</v>
      </c>
      <c r="X60" s="719"/>
      <c r="Y60" s="738"/>
      <c r="Z60" s="719"/>
      <c r="AA60" s="719">
        <f>39/1.68</f>
        <v>23.214285714285715</v>
      </c>
      <c r="AB60" s="719" t="s">
        <v>1687</v>
      </c>
      <c r="AC60" s="689"/>
      <c r="AD60" s="689"/>
      <c r="AE60" s="690"/>
    </row>
    <row r="61" spans="2:31">
      <c r="B61" s="699"/>
      <c r="C61" s="699"/>
      <c r="D61" s="700"/>
      <c r="E61" s="689" t="s">
        <v>1631</v>
      </c>
      <c r="F61" s="714"/>
      <c r="G61" s="689"/>
      <c r="H61" s="689"/>
      <c r="I61" s="843">
        <f>[1]フロー_!C27</f>
        <v>0</v>
      </c>
      <c r="J61" s="843"/>
      <c r="K61" s="703" t="s">
        <v>1624</v>
      </c>
      <c r="L61" s="690"/>
      <c r="M61" s="689"/>
      <c r="N61" s="689" t="s">
        <v>1688</v>
      </c>
      <c r="O61" s="689"/>
      <c r="P61" s="689"/>
      <c r="Q61" s="689"/>
      <c r="R61" s="689"/>
      <c r="S61" s="689"/>
      <c r="T61" s="689"/>
      <c r="U61" s="689"/>
      <c r="V61" s="722"/>
      <c r="W61" s="689" t="s">
        <v>1689</v>
      </c>
      <c r="X61" s="719"/>
      <c r="Y61" s="738"/>
      <c r="Z61" s="719"/>
      <c r="AA61" s="719"/>
      <c r="AB61" s="719"/>
      <c r="AC61" s="689"/>
      <c r="AD61" s="689"/>
      <c r="AE61" s="690"/>
    </row>
    <row r="62" spans="2:31">
      <c r="B62" s="699"/>
      <c r="C62" s="699"/>
      <c r="D62" s="700"/>
      <c r="E62" s="689"/>
      <c r="F62" s="714"/>
      <c r="G62" s="689"/>
      <c r="H62" s="689"/>
      <c r="I62" s="689"/>
      <c r="J62" s="689"/>
      <c r="K62" s="689"/>
      <c r="L62" s="690"/>
      <c r="M62" s="689"/>
      <c r="N62" s="689" t="s">
        <v>1690</v>
      </c>
      <c r="O62" s="689"/>
      <c r="P62" s="689"/>
      <c r="Q62" s="689"/>
      <c r="R62" s="689"/>
      <c r="S62" s="689"/>
      <c r="T62" s="689"/>
      <c r="U62" s="689"/>
      <c r="V62" s="722"/>
      <c r="W62" s="719"/>
      <c r="X62" s="719"/>
      <c r="Y62" s="738"/>
      <c r="Z62" s="719"/>
      <c r="AA62" s="719"/>
      <c r="AB62" s="719"/>
      <c r="AC62" s="689"/>
      <c r="AD62" s="689"/>
      <c r="AE62" s="690"/>
    </row>
    <row r="63" spans="2:31">
      <c r="B63" s="699"/>
      <c r="C63" s="787">
        <v>2</v>
      </c>
      <c r="D63" s="788"/>
      <c r="E63" s="789" t="s">
        <v>1526</v>
      </c>
      <c r="F63" s="790"/>
      <c r="G63" s="789"/>
      <c r="H63" s="789"/>
      <c r="I63" s="789"/>
      <c r="J63" s="789"/>
      <c r="K63" s="789"/>
      <c r="L63" s="791"/>
      <c r="M63" s="789"/>
      <c r="N63" s="789"/>
      <c r="O63" s="789"/>
      <c r="P63" s="789"/>
      <c r="Q63" s="789"/>
      <c r="R63" s="789"/>
      <c r="S63" s="789"/>
      <c r="T63" s="789"/>
      <c r="U63" s="789"/>
      <c r="V63" s="792"/>
      <c r="W63" s="789"/>
      <c r="X63" s="789"/>
      <c r="Y63" s="789"/>
      <c r="Z63" s="789"/>
      <c r="AA63" s="789"/>
      <c r="AB63" s="789"/>
      <c r="AC63" s="789"/>
      <c r="AD63" s="789"/>
      <c r="AE63" s="791"/>
    </row>
    <row r="64" spans="2:31">
      <c r="B64" s="699"/>
      <c r="C64" s="787"/>
      <c r="D64" s="788"/>
      <c r="E64" s="789"/>
      <c r="F64" s="789" t="s">
        <v>1691</v>
      </c>
      <c r="G64" s="789"/>
      <c r="H64" s="789"/>
      <c r="I64" s="789"/>
      <c r="J64" s="793" t="str">
        <f>J48</f>
        <v>40 ± 1</v>
      </c>
      <c r="K64" s="794" t="s">
        <v>1660</v>
      </c>
      <c r="L64" s="791"/>
      <c r="M64" s="789" t="s">
        <v>1692</v>
      </c>
      <c r="N64" s="789"/>
      <c r="O64" s="789"/>
      <c r="P64" s="789"/>
      <c r="Q64" s="789"/>
      <c r="R64" s="789"/>
      <c r="S64" s="789"/>
      <c r="T64" s="789"/>
      <c r="U64" s="789"/>
      <c r="V64" s="795"/>
      <c r="W64" s="794"/>
      <c r="X64" s="794"/>
      <c r="Y64" s="794"/>
      <c r="Z64" s="794"/>
      <c r="AA64" s="794"/>
      <c r="AB64" s="794"/>
      <c r="AC64" s="794"/>
      <c r="AD64" s="794"/>
      <c r="AE64" s="791"/>
    </row>
    <row r="65" spans="2:31">
      <c r="B65" s="699"/>
      <c r="C65" s="787"/>
      <c r="D65" s="788"/>
      <c r="E65" s="789"/>
      <c r="F65" s="789" t="s">
        <v>1533</v>
      </c>
      <c r="G65" s="789"/>
      <c r="H65" s="789"/>
      <c r="I65" s="793" t="s">
        <v>1525</v>
      </c>
      <c r="J65" s="793">
        <v>1.5</v>
      </c>
      <c r="K65" s="789" t="s">
        <v>1693</v>
      </c>
      <c r="L65" s="791"/>
      <c r="M65" s="796" t="s">
        <v>1694</v>
      </c>
      <c r="N65" s="796"/>
      <c r="O65" s="796"/>
      <c r="P65" s="789"/>
      <c r="Q65" s="789"/>
      <c r="R65" s="789"/>
      <c r="S65" s="789"/>
      <c r="T65" s="789"/>
      <c r="U65" s="789"/>
      <c r="V65" s="795"/>
      <c r="W65" s="794"/>
      <c r="X65" s="794"/>
      <c r="Y65" s="794"/>
      <c r="Z65" s="794"/>
      <c r="AA65" s="794"/>
      <c r="AB65" s="794"/>
      <c r="AC65" s="794"/>
      <c r="AD65" s="794"/>
      <c r="AE65" s="791"/>
    </row>
    <row r="66" spans="2:31">
      <c r="B66" s="699"/>
      <c r="C66" s="787"/>
      <c r="D66" s="788"/>
      <c r="E66" s="789"/>
      <c r="F66" s="789"/>
      <c r="G66" s="789"/>
      <c r="H66" s="789"/>
      <c r="I66" s="793" t="s">
        <v>1515</v>
      </c>
      <c r="J66" s="797">
        <v>0.5</v>
      </c>
      <c r="K66" s="789" t="s">
        <v>1693</v>
      </c>
      <c r="L66" s="791"/>
      <c r="M66" s="789"/>
      <c r="N66" s="789"/>
      <c r="O66" s="789"/>
      <c r="P66" s="789"/>
      <c r="Q66" s="789"/>
      <c r="R66" s="789"/>
      <c r="S66" s="789"/>
      <c r="T66" s="789"/>
      <c r="U66" s="789"/>
      <c r="V66" s="795"/>
      <c r="W66" s="794"/>
      <c r="X66" s="794"/>
      <c r="Y66" s="794"/>
      <c r="Z66" s="794"/>
      <c r="AA66" s="794"/>
      <c r="AB66" s="794"/>
      <c r="AC66" s="789"/>
      <c r="AD66" s="789"/>
      <c r="AE66" s="791"/>
    </row>
    <row r="67" spans="2:31">
      <c r="B67" s="699"/>
      <c r="C67" s="787">
        <v>3</v>
      </c>
      <c r="D67" s="788"/>
      <c r="E67" s="789" t="s">
        <v>99</v>
      </c>
      <c r="F67" s="789"/>
      <c r="G67" s="789"/>
      <c r="H67" s="789"/>
      <c r="I67" s="789"/>
      <c r="J67" s="793"/>
      <c r="K67" s="789"/>
      <c r="L67" s="791"/>
      <c r="M67" s="789" t="s">
        <v>1695</v>
      </c>
      <c r="N67" s="789"/>
      <c r="O67" s="789"/>
      <c r="P67" s="789"/>
      <c r="Q67" s="789"/>
      <c r="R67" s="789"/>
      <c r="S67" s="789"/>
      <c r="T67" s="789"/>
      <c r="U67" s="789"/>
      <c r="V67" s="792"/>
      <c r="W67" s="789"/>
      <c r="X67" s="789"/>
      <c r="Y67" s="789"/>
      <c r="Z67" s="789"/>
      <c r="AA67" s="789"/>
      <c r="AB67" s="789"/>
      <c r="AC67" s="789"/>
      <c r="AD67" s="789"/>
      <c r="AE67" s="791"/>
    </row>
    <row r="68" spans="2:31">
      <c r="B68" s="699"/>
      <c r="C68" s="787"/>
      <c r="D68" s="788"/>
      <c r="E68" s="789"/>
      <c r="F68" s="789" t="s">
        <v>1696</v>
      </c>
      <c r="G68" s="789"/>
      <c r="H68" s="789"/>
      <c r="I68" s="789" t="s">
        <v>1697</v>
      </c>
      <c r="J68" s="793">
        <v>2</v>
      </c>
      <c r="K68" s="789" t="s">
        <v>1693</v>
      </c>
      <c r="L68" s="791"/>
      <c r="M68" s="789" t="s">
        <v>1698</v>
      </c>
      <c r="N68" s="789"/>
      <c r="O68" s="789"/>
      <c r="P68" s="789"/>
      <c r="Q68" s="789"/>
      <c r="R68" s="789"/>
      <c r="S68" s="789"/>
      <c r="T68" s="789"/>
      <c r="U68" s="789"/>
      <c r="V68" s="795"/>
      <c r="W68" s="789"/>
      <c r="X68" s="789"/>
      <c r="Y68" s="789"/>
      <c r="Z68" s="789"/>
      <c r="AA68" s="789"/>
      <c r="AB68" s="794"/>
      <c r="AC68" s="794"/>
      <c r="AD68" s="794"/>
      <c r="AE68" s="791"/>
    </row>
    <row r="69" spans="2:31">
      <c r="B69" s="699"/>
      <c r="C69" s="787"/>
      <c r="D69" s="788"/>
      <c r="E69" s="789"/>
      <c r="F69" s="789" t="s">
        <v>1699</v>
      </c>
      <c r="G69" s="789"/>
      <c r="H69" s="789"/>
      <c r="I69" s="789"/>
      <c r="J69" s="793" t="s">
        <v>1700</v>
      </c>
      <c r="K69" s="789" t="s">
        <v>1660</v>
      </c>
      <c r="L69" s="791"/>
      <c r="M69" s="789" t="s">
        <v>1701</v>
      </c>
      <c r="N69" s="789"/>
      <c r="O69" s="789"/>
      <c r="P69" s="789"/>
      <c r="Q69" s="789"/>
      <c r="R69" s="789"/>
      <c r="S69" s="789"/>
      <c r="T69" s="789"/>
      <c r="U69" s="789"/>
      <c r="V69" s="795"/>
      <c r="W69" s="789"/>
      <c r="X69" s="789"/>
      <c r="Y69" s="789"/>
      <c r="Z69" s="794"/>
      <c r="AA69" s="794"/>
      <c r="AB69" s="794"/>
      <c r="AC69" s="789"/>
      <c r="AD69" s="789"/>
      <c r="AE69" s="791"/>
    </row>
    <row r="70" spans="2:31">
      <c r="B70" s="699"/>
      <c r="C70" s="787"/>
      <c r="D70" s="788"/>
      <c r="E70" s="789"/>
      <c r="F70" s="789"/>
      <c r="G70" s="789"/>
      <c r="H70" s="789"/>
      <c r="I70" s="789"/>
      <c r="J70" s="793"/>
      <c r="K70" s="789"/>
      <c r="L70" s="791"/>
      <c r="M70" s="789" t="s">
        <v>1702</v>
      </c>
      <c r="N70" s="789"/>
      <c r="O70" s="789"/>
      <c r="P70" s="789"/>
      <c r="Q70" s="789"/>
      <c r="R70" s="789"/>
      <c r="S70" s="789"/>
      <c r="T70" s="789"/>
      <c r="U70" s="789"/>
      <c r="V70" s="792"/>
      <c r="W70" s="789"/>
      <c r="X70" s="789"/>
      <c r="Y70" s="789"/>
      <c r="Z70" s="789"/>
      <c r="AA70" s="789"/>
      <c r="AB70" s="789"/>
      <c r="AC70" s="789"/>
      <c r="AD70" s="789"/>
      <c r="AE70" s="791"/>
    </row>
    <row r="71" spans="2:31">
      <c r="B71" s="699"/>
      <c r="C71" s="787">
        <v>4</v>
      </c>
      <c r="D71" s="788"/>
      <c r="E71" s="789" t="s">
        <v>1703</v>
      </c>
      <c r="F71" s="789"/>
      <c r="G71" s="789"/>
      <c r="H71" s="789"/>
      <c r="I71" s="789"/>
      <c r="J71" s="793"/>
      <c r="K71" s="789"/>
      <c r="L71" s="791"/>
      <c r="M71" s="789" t="s">
        <v>1704</v>
      </c>
      <c r="N71" s="789"/>
      <c r="O71" s="789"/>
      <c r="P71" s="789"/>
      <c r="Q71" s="789"/>
      <c r="R71" s="789"/>
      <c r="S71" s="789"/>
      <c r="T71" s="789"/>
      <c r="U71" s="789"/>
      <c r="V71" s="792"/>
      <c r="W71" s="789"/>
      <c r="X71" s="789"/>
      <c r="Y71" s="789"/>
      <c r="Z71" s="789"/>
      <c r="AA71" s="789"/>
      <c r="AB71" s="789"/>
      <c r="AC71" s="789"/>
      <c r="AD71" s="789"/>
      <c r="AE71" s="791"/>
    </row>
    <row r="72" spans="2:31">
      <c r="B72" s="699"/>
      <c r="C72" s="787"/>
      <c r="D72" s="788"/>
      <c r="E72" s="789"/>
      <c r="F72" s="789" t="s">
        <v>1705</v>
      </c>
      <c r="G72" s="789"/>
      <c r="H72" s="789"/>
      <c r="I72" s="789"/>
      <c r="J72" s="793"/>
      <c r="K72" s="789"/>
      <c r="L72" s="791"/>
      <c r="M72" s="789" t="s">
        <v>1706</v>
      </c>
      <c r="N72" s="789"/>
      <c r="O72" s="789"/>
      <c r="P72" s="789"/>
      <c r="Q72" s="789"/>
      <c r="R72" s="789"/>
      <c r="S72" s="789"/>
      <c r="T72" s="789"/>
      <c r="U72" s="789"/>
      <c r="V72" s="792"/>
      <c r="W72" s="789"/>
      <c r="X72" s="789"/>
      <c r="Y72" s="789"/>
      <c r="Z72" s="789"/>
      <c r="AA72" s="789"/>
      <c r="AB72" s="789"/>
      <c r="AC72" s="789"/>
      <c r="AD72" s="789"/>
      <c r="AE72" s="791"/>
    </row>
    <row r="73" spans="2:31">
      <c r="B73" s="699"/>
      <c r="C73" s="787"/>
      <c r="D73" s="788"/>
      <c r="E73" s="789"/>
      <c r="F73" s="793" t="s">
        <v>1707</v>
      </c>
      <c r="G73" s="789" t="s">
        <v>1708</v>
      </c>
      <c r="H73" s="789"/>
      <c r="I73" s="789"/>
      <c r="J73" s="793"/>
      <c r="K73" s="789"/>
      <c r="L73" s="791"/>
      <c r="M73" s="789"/>
      <c r="N73" s="789" t="s">
        <v>1709</v>
      </c>
      <c r="O73" s="789"/>
      <c r="P73" s="789"/>
      <c r="Q73" s="789"/>
      <c r="R73" s="789"/>
      <c r="S73" s="789"/>
      <c r="T73" s="789"/>
      <c r="U73" s="789"/>
      <c r="V73" s="792"/>
      <c r="W73" s="789"/>
      <c r="X73" s="789"/>
      <c r="Y73" s="789"/>
      <c r="Z73" s="789"/>
      <c r="AA73" s="789"/>
      <c r="AB73" s="789"/>
      <c r="AC73" s="789"/>
      <c r="AD73" s="789"/>
      <c r="AE73" s="791"/>
    </row>
    <row r="74" spans="2:31">
      <c r="B74" s="699"/>
      <c r="C74" s="787"/>
      <c r="D74" s="788"/>
      <c r="E74" s="789"/>
      <c r="F74" s="793" t="s">
        <v>1710</v>
      </c>
      <c r="G74" s="789" t="s">
        <v>1711</v>
      </c>
      <c r="H74" s="789"/>
      <c r="I74" s="789"/>
      <c r="J74" s="793"/>
      <c r="K74" s="789"/>
      <c r="L74" s="791"/>
      <c r="M74" s="793" t="s">
        <v>1712</v>
      </c>
      <c r="N74" s="789" t="s">
        <v>1713</v>
      </c>
      <c r="O74" s="789"/>
      <c r="P74" s="789"/>
      <c r="Q74" s="789"/>
      <c r="R74" s="789"/>
      <c r="S74" s="789"/>
      <c r="T74" s="789"/>
      <c r="U74" s="789"/>
      <c r="V74" s="792"/>
      <c r="W74" s="789"/>
      <c r="X74" s="789"/>
      <c r="Y74" s="789"/>
      <c r="Z74" s="789"/>
      <c r="AA74" s="798"/>
      <c r="AB74" s="789"/>
      <c r="AC74" s="789"/>
      <c r="AD74" s="789"/>
      <c r="AE74" s="791"/>
    </row>
    <row r="75" spans="2:31">
      <c r="B75" s="699"/>
      <c r="C75" s="787"/>
      <c r="D75" s="788"/>
      <c r="E75" s="789"/>
      <c r="F75" s="789"/>
      <c r="G75" s="789"/>
      <c r="H75" s="789"/>
      <c r="I75" s="789"/>
      <c r="J75" s="793"/>
      <c r="K75" s="789"/>
      <c r="L75" s="791"/>
      <c r="M75" s="789"/>
      <c r="N75" s="796" t="s">
        <v>1714</v>
      </c>
      <c r="O75" s="796"/>
      <c r="P75" s="796"/>
      <c r="Q75" s="796"/>
      <c r="R75" s="789"/>
      <c r="S75" s="789"/>
      <c r="T75" s="789"/>
      <c r="U75" s="789"/>
      <c r="V75" s="799" t="s">
        <v>1715</v>
      </c>
      <c r="W75" s="800"/>
      <c r="X75" s="800"/>
      <c r="Y75" s="800"/>
      <c r="Z75" s="800"/>
      <c r="AA75" s="801"/>
      <c r="AB75" s="789"/>
      <c r="AC75" s="789"/>
      <c r="AD75" s="789"/>
      <c r="AE75" s="791"/>
    </row>
    <row r="76" spans="2:31">
      <c r="B76" s="699"/>
      <c r="C76" s="787"/>
      <c r="D76" s="788"/>
      <c r="E76" s="789"/>
      <c r="F76" s="789"/>
      <c r="G76" s="789"/>
      <c r="H76" s="789"/>
      <c r="I76" s="789"/>
      <c r="J76" s="793"/>
      <c r="K76" s="789"/>
      <c r="L76" s="791"/>
      <c r="M76" s="789"/>
      <c r="N76" s="789"/>
      <c r="O76" s="789"/>
      <c r="P76" s="789"/>
      <c r="Q76" s="789"/>
      <c r="R76" s="789"/>
      <c r="S76" s="789"/>
      <c r="T76" s="789"/>
      <c r="U76" s="789"/>
      <c r="V76" s="799" t="s">
        <v>1716</v>
      </c>
      <c r="W76" s="789"/>
      <c r="X76" s="789"/>
      <c r="Y76" s="789"/>
      <c r="Z76" s="794"/>
      <c r="AA76" s="794"/>
      <c r="AB76" s="794"/>
      <c r="AC76" s="789"/>
      <c r="AD76" s="789"/>
      <c r="AE76" s="791"/>
    </row>
    <row r="77" spans="2:31">
      <c r="B77" s="725"/>
      <c r="C77" s="802"/>
      <c r="D77" s="803"/>
      <c r="E77" s="804"/>
      <c r="F77" s="804"/>
      <c r="G77" s="804"/>
      <c r="H77" s="804"/>
      <c r="I77" s="804"/>
      <c r="J77" s="804"/>
      <c r="K77" s="804"/>
      <c r="L77" s="805"/>
      <c r="M77" s="804"/>
      <c r="N77" s="804"/>
      <c r="O77" s="804"/>
      <c r="P77" s="804"/>
      <c r="Q77" s="804"/>
      <c r="R77" s="804"/>
      <c r="S77" s="804"/>
      <c r="T77" s="804"/>
      <c r="U77" s="804"/>
      <c r="V77" s="806"/>
      <c r="W77" s="804"/>
      <c r="X77" s="804"/>
      <c r="Y77" s="804"/>
      <c r="Z77" s="804"/>
      <c r="AA77" s="804"/>
      <c r="AB77" s="804"/>
      <c r="AC77" s="804"/>
      <c r="AD77" s="804"/>
      <c r="AE77" s="805"/>
    </row>
    <row r="78" spans="2:31">
      <c r="B78" s="741"/>
      <c r="C78" s="742"/>
      <c r="D78" s="743"/>
      <c r="E78" s="719"/>
      <c r="F78" s="719"/>
      <c r="G78" s="719"/>
      <c r="H78" s="719"/>
      <c r="I78" s="719"/>
      <c r="J78" s="719"/>
      <c r="K78" s="719"/>
      <c r="L78" s="719"/>
      <c r="M78" s="722"/>
      <c r="N78" s="719"/>
      <c r="O78" s="719"/>
      <c r="P78" s="719"/>
      <c r="Q78" s="719"/>
      <c r="R78" s="719"/>
      <c r="S78" s="719"/>
      <c r="T78" s="719"/>
      <c r="U78" s="719"/>
      <c r="V78" s="736"/>
      <c r="W78" s="734"/>
      <c r="X78" s="734"/>
      <c r="Y78" s="734"/>
      <c r="Z78" s="734"/>
      <c r="AA78" s="734"/>
      <c r="AB78" s="734"/>
      <c r="AC78" s="734"/>
      <c r="AD78" s="734"/>
      <c r="AE78" s="735"/>
    </row>
    <row r="79" spans="2:31">
      <c r="B79" s="741" t="s">
        <v>1717</v>
      </c>
      <c r="C79" s="742">
        <v>1</v>
      </c>
      <c r="D79" s="743"/>
      <c r="E79" s="719" t="s">
        <v>1546</v>
      </c>
      <c r="F79" s="719"/>
      <c r="G79" s="719"/>
      <c r="H79" s="719"/>
      <c r="I79" s="719"/>
      <c r="J79" s="719"/>
      <c r="K79" s="719"/>
      <c r="L79" s="721"/>
      <c r="M79" s="722"/>
      <c r="N79" s="719"/>
      <c r="O79" s="719"/>
      <c r="P79" s="719"/>
      <c r="Q79" s="719"/>
      <c r="R79" s="719"/>
      <c r="S79" s="719"/>
      <c r="T79" s="719"/>
      <c r="U79" s="719"/>
      <c r="V79" s="722"/>
      <c r="W79" s="719"/>
      <c r="X79" s="719"/>
      <c r="Y79" s="719"/>
      <c r="Z79" s="719"/>
      <c r="AA79" s="719"/>
      <c r="AB79" s="719"/>
      <c r="AC79" s="719"/>
      <c r="AD79" s="719"/>
      <c r="AE79" s="721"/>
    </row>
    <row r="80" spans="2:31">
      <c r="B80" s="741" t="s">
        <v>1718</v>
      </c>
      <c r="C80" s="742"/>
      <c r="D80" s="743"/>
      <c r="E80" s="719"/>
      <c r="F80" s="723" t="s">
        <v>1662</v>
      </c>
      <c r="G80" s="719"/>
      <c r="H80" s="719"/>
      <c r="I80" s="719"/>
      <c r="J80" s="719">
        <v>20</v>
      </c>
      <c r="K80" s="719" t="s">
        <v>1660</v>
      </c>
      <c r="L80" s="721"/>
      <c r="M80" s="722"/>
      <c r="N80" s="719"/>
      <c r="O80" s="719"/>
      <c r="P80" s="719"/>
      <c r="Q80" s="719"/>
      <c r="R80" s="719"/>
      <c r="S80" s="719"/>
      <c r="T80" s="719"/>
      <c r="U80" s="719"/>
      <c r="V80" s="722"/>
      <c r="W80" s="719"/>
      <c r="X80" s="719"/>
      <c r="Y80" s="719"/>
      <c r="Z80" s="719"/>
      <c r="AA80" s="724"/>
      <c r="AB80" s="719"/>
      <c r="AC80" s="719"/>
      <c r="AD80" s="719"/>
      <c r="AE80" s="721"/>
    </row>
    <row r="81" spans="2:31">
      <c r="B81" s="741"/>
      <c r="C81" s="742"/>
      <c r="D81" s="743"/>
      <c r="E81" s="719"/>
      <c r="F81" s="719" t="s">
        <v>1719</v>
      </c>
      <c r="G81" s="719"/>
      <c r="H81" s="719"/>
      <c r="I81" s="719"/>
      <c r="J81" s="719">
        <v>50</v>
      </c>
      <c r="K81" s="719" t="s">
        <v>1720</v>
      </c>
      <c r="L81" s="721"/>
      <c r="M81" s="722"/>
      <c r="N81" s="719"/>
      <c r="O81" s="719"/>
      <c r="P81" s="719"/>
      <c r="Q81" s="719"/>
      <c r="R81" s="719"/>
      <c r="S81" s="719"/>
      <c r="T81" s="719"/>
      <c r="U81" s="719"/>
      <c r="V81" s="722"/>
      <c r="W81" s="719"/>
      <c r="X81" s="719"/>
      <c r="Y81" s="738"/>
      <c r="Z81" s="719"/>
      <c r="AA81" s="719"/>
      <c r="AB81" s="719"/>
      <c r="AC81" s="719"/>
      <c r="AD81" s="719"/>
      <c r="AE81" s="721"/>
    </row>
    <row r="82" spans="2:31">
      <c r="B82" s="741"/>
      <c r="C82" s="742"/>
      <c r="D82" s="743"/>
      <c r="E82" s="719"/>
      <c r="F82" s="719"/>
      <c r="G82" s="719"/>
      <c r="H82" s="719"/>
      <c r="I82" s="719"/>
      <c r="J82" s="719"/>
      <c r="K82" s="719"/>
      <c r="L82" s="721"/>
      <c r="M82" s="722"/>
      <c r="N82" s="719"/>
      <c r="O82" s="719"/>
      <c r="P82" s="719"/>
      <c r="Q82" s="719"/>
      <c r="R82" s="719"/>
      <c r="S82" s="719"/>
      <c r="T82" s="719"/>
      <c r="U82" s="719"/>
      <c r="V82" s="722"/>
      <c r="W82" s="719"/>
      <c r="X82" s="719"/>
      <c r="Y82" s="719"/>
      <c r="Z82" s="719"/>
      <c r="AA82" s="719"/>
      <c r="AB82" s="719"/>
      <c r="AC82" s="719"/>
      <c r="AD82" s="719"/>
      <c r="AE82" s="721"/>
    </row>
    <row r="83" spans="2:31">
      <c r="B83" s="741"/>
      <c r="C83" s="742">
        <v>2</v>
      </c>
      <c r="D83" s="743"/>
      <c r="E83" s="719" t="s">
        <v>1667</v>
      </c>
      <c r="F83" s="719"/>
      <c r="G83" s="719"/>
      <c r="H83" s="719"/>
      <c r="I83" s="719"/>
      <c r="J83" s="719"/>
      <c r="K83" s="719"/>
      <c r="L83" s="721"/>
      <c r="M83" s="688" t="s">
        <v>1721</v>
      </c>
      <c r="N83" s="719"/>
      <c r="O83" s="719"/>
      <c r="P83" s="719"/>
      <c r="Q83" s="719"/>
      <c r="R83" s="719"/>
      <c r="S83" s="719"/>
      <c r="T83" s="719"/>
      <c r="U83" s="719"/>
      <c r="V83" s="722"/>
      <c r="W83" s="719"/>
      <c r="X83" s="719"/>
      <c r="Y83" s="738"/>
      <c r="Z83" s="719"/>
      <c r="AA83" s="719"/>
      <c r="AB83" s="719"/>
      <c r="AC83" s="719"/>
      <c r="AD83" s="719"/>
      <c r="AE83" s="721"/>
    </row>
    <row r="84" spans="2:31">
      <c r="B84" s="741"/>
      <c r="C84" s="742"/>
      <c r="D84" s="743"/>
      <c r="E84" s="686"/>
      <c r="F84" s="686" t="s">
        <v>1548</v>
      </c>
      <c r="G84" s="686"/>
      <c r="H84" s="686"/>
      <c r="I84" s="843">
        <f>[1]フロー_!C33</f>
        <v>0</v>
      </c>
      <c r="J84" s="843"/>
      <c r="K84" s="703" t="s">
        <v>1624</v>
      </c>
      <c r="L84" s="721"/>
      <c r="M84" s="722"/>
      <c r="N84" s="686" t="s">
        <v>1722</v>
      </c>
      <c r="O84" s="719"/>
      <c r="P84" s="719"/>
      <c r="Q84" s="719"/>
      <c r="R84" s="719"/>
      <c r="S84" s="719"/>
      <c r="T84" s="719"/>
      <c r="U84" s="719"/>
      <c r="V84" s="722"/>
      <c r="W84" s="719" t="s">
        <v>1723</v>
      </c>
      <c r="X84" s="719"/>
      <c r="Y84" s="738"/>
      <c r="Z84" s="719"/>
      <c r="AA84" s="719"/>
      <c r="AB84" s="719"/>
      <c r="AC84" s="719"/>
      <c r="AD84" s="719"/>
      <c r="AE84" s="721"/>
    </row>
    <row r="85" spans="2:31">
      <c r="B85" s="741"/>
      <c r="C85" s="742"/>
      <c r="D85" s="743"/>
      <c r="E85" s="704" t="s">
        <v>1626</v>
      </c>
      <c r="F85" s="844">
        <v>41.05</v>
      </c>
      <c r="G85" s="844"/>
      <c r="H85" s="686"/>
      <c r="I85" s="837">
        <f>I84*1000/F85</f>
        <v>0</v>
      </c>
      <c r="J85" s="837"/>
      <c r="K85" s="686" t="s">
        <v>1555</v>
      </c>
      <c r="L85" s="721"/>
      <c r="M85" s="722"/>
      <c r="N85" s="719"/>
      <c r="O85" s="719"/>
      <c r="P85" s="719"/>
      <c r="Q85" s="719"/>
      <c r="R85" s="719"/>
      <c r="S85" s="719"/>
      <c r="T85" s="719"/>
      <c r="U85" s="719"/>
      <c r="V85" s="722"/>
      <c r="W85" s="719" t="s">
        <v>1724</v>
      </c>
      <c r="X85" s="719"/>
      <c r="Y85" s="738"/>
      <c r="Z85" s="719"/>
      <c r="AA85" s="719"/>
      <c r="AB85" s="719"/>
      <c r="AC85" s="719"/>
      <c r="AD85" s="719"/>
      <c r="AE85" s="721"/>
    </row>
    <row r="86" spans="2:31">
      <c r="B86" s="741"/>
      <c r="C86" s="742"/>
      <c r="D86" s="743"/>
      <c r="E86" s="719"/>
      <c r="F86" s="719"/>
      <c r="G86" s="719"/>
      <c r="H86" s="719"/>
      <c r="I86" s="719"/>
      <c r="J86" s="719"/>
      <c r="K86" s="719"/>
      <c r="L86" s="721"/>
      <c r="M86" s="722"/>
      <c r="N86" s="719"/>
      <c r="O86" s="719"/>
      <c r="P86" s="719"/>
      <c r="Q86" s="719"/>
      <c r="R86" s="719"/>
      <c r="S86" s="719"/>
      <c r="T86" s="719"/>
      <c r="U86" s="719"/>
      <c r="V86" s="722"/>
      <c r="W86" s="719"/>
      <c r="X86" s="719"/>
      <c r="Y86" s="738"/>
      <c r="Z86" s="719"/>
      <c r="AA86" s="719"/>
      <c r="AB86" s="719"/>
      <c r="AC86" s="719"/>
      <c r="AD86" s="719"/>
      <c r="AE86" s="721"/>
    </row>
    <row r="87" spans="2:31">
      <c r="B87" s="741"/>
      <c r="C87" s="742">
        <v>3</v>
      </c>
      <c r="D87" s="743"/>
      <c r="E87" s="719" t="s">
        <v>1725</v>
      </c>
      <c r="F87" s="719"/>
      <c r="G87" s="719"/>
      <c r="H87" s="719"/>
      <c r="I87" s="719"/>
      <c r="J87" s="719"/>
      <c r="K87" s="719"/>
      <c r="L87" s="721"/>
      <c r="M87" s="722"/>
      <c r="N87" s="719"/>
      <c r="O87" s="719"/>
      <c r="P87" s="719"/>
      <c r="Q87" s="719"/>
      <c r="R87" s="719"/>
      <c r="S87" s="719"/>
      <c r="T87" s="719"/>
      <c r="U87" s="719"/>
      <c r="V87" s="722"/>
      <c r="W87" s="719"/>
      <c r="X87" s="723"/>
      <c r="Y87" s="723"/>
      <c r="Z87" s="723"/>
      <c r="AA87" s="723"/>
      <c r="AB87" s="723"/>
      <c r="AC87" s="719"/>
      <c r="AD87" s="719"/>
      <c r="AE87" s="721"/>
    </row>
    <row r="88" spans="2:31">
      <c r="B88" s="741"/>
      <c r="C88" s="742"/>
      <c r="D88" s="743"/>
      <c r="E88" s="719"/>
      <c r="F88" s="719" t="s">
        <v>1726</v>
      </c>
      <c r="G88" s="719"/>
      <c r="H88" s="719"/>
      <c r="I88" s="719" t="s">
        <v>1664</v>
      </c>
      <c r="J88" s="719">
        <v>50</v>
      </c>
      <c r="K88" s="719" t="s">
        <v>1720</v>
      </c>
      <c r="L88" s="721"/>
      <c r="M88" s="722"/>
      <c r="N88" s="719"/>
      <c r="O88" s="719"/>
      <c r="P88" s="719"/>
      <c r="Q88" s="719"/>
      <c r="R88" s="719"/>
      <c r="S88" s="719"/>
      <c r="T88" s="719"/>
      <c r="U88" s="719"/>
      <c r="V88" s="722"/>
      <c r="W88" s="719"/>
      <c r="X88" s="723"/>
      <c r="Y88" s="738"/>
      <c r="Z88" s="719"/>
      <c r="AA88" s="719"/>
      <c r="AB88" s="719"/>
      <c r="AC88" s="719"/>
      <c r="AD88" s="719"/>
      <c r="AE88" s="721"/>
    </row>
    <row r="89" spans="2:31">
      <c r="B89" s="741"/>
      <c r="C89" s="742"/>
      <c r="D89" s="743"/>
      <c r="E89" s="719"/>
      <c r="F89" s="719" t="s">
        <v>1727</v>
      </c>
      <c r="G89" s="719"/>
      <c r="H89" s="719"/>
      <c r="I89" s="719"/>
      <c r="J89" s="719">
        <v>0.5</v>
      </c>
      <c r="K89" s="719" t="s">
        <v>1728</v>
      </c>
      <c r="L89" s="721"/>
      <c r="M89" s="722"/>
      <c r="N89" s="719"/>
      <c r="O89" s="719"/>
      <c r="P89" s="719"/>
      <c r="Q89" s="719"/>
      <c r="R89" s="719"/>
      <c r="S89" s="719"/>
      <c r="T89" s="719"/>
      <c r="U89" s="719"/>
      <c r="V89" s="722"/>
      <c r="W89" s="689"/>
      <c r="X89" s="689"/>
      <c r="Y89" s="689"/>
      <c r="Z89" s="719"/>
      <c r="AA89" s="719"/>
      <c r="AB89" s="719"/>
      <c r="AC89" s="719"/>
      <c r="AD89" s="719"/>
      <c r="AE89" s="721"/>
    </row>
    <row r="90" spans="2:31">
      <c r="B90" s="741"/>
      <c r="C90" s="742"/>
      <c r="D90" s="743"/>
      <c r="E90" s="719"/>
      <c r="F90" s="719"/>
      <c r="G90" s="719"/>
      <c r="H90" s="719"/>
      <c r="I90" s="719"/>
      <c r="J90" s="719"/>
      <c r="K90" s="719"/>
      <c r="L90" s="721"/>
      <c r="M90" s="722"/>
      <c r="N90" s="719"/>
      <c r="O90" s="719"/>
      <c r="P90" s="719"/>
      <c r="Q90" s="719"/>
      <c r="R90" s="719"/>
      <c r="S90" s="719"/>
      <c r="T90" s="719"/>
      <c r="U90" s="719"/>
      <c r="V90" s="722"/>
      <c r="W90" s="689"/>
      <c r="X90" s="689"/>
      <c r="Y90" s="689"/>
      <c r="Z90" s="719"/>
      <c r="AA90" s="719"/>
      <c r="AB90" s="719"/>
      <c r="AC90" s="719"/>
      <c r="AD90" s="719"/>
      <c r="AE90" s="721"/>
    </row>
    <row r="91" spans="2:31">
      <c r="B91" s="725"/>
      <c r="C91" s="726"/>
      <c r="D91" s="727"/>
      <c r="E91" s="728"/>
      <c r="F91" s="728"/>
      <c r="G91" s="728"/>
      <c r="H91" s="728"/>
      <c r="I91" s="728"/>
      <c r="J91" s="728"/>
      <c r="K91" s="728"/>
      <c r="L91" s="730"/>
      <c r="M91" s="729"/>
      <c r="N91" s="728"/>
      <c r="O91" s="728"/>
      <c r="P91" s="728"/>
      <c r="Q91" s="728"/>
      <c r="R91" s="728"/>
      <c r="S91" s="728"/>
      <c r="T91" s="728"/>
      <c r="U91" s="728"/>
      <c r="V91" s="729"/>
      <c r="W91" s="728"/>
      <c r="X91" s="728"/>
      <c r="Y91" s="728"/>
      <c r="Z91" s="728"/>
      <c r="AA91" s="728"/>
      <c r="AB91" s="728"/>
      <c r="AC91" s="728"/>
      <c r="AD91" s="728"/>
      <c r="AE91" s="730"/>
    </row>
    <row r="92" spans="2:31">
      <c r="B92" s="741"/>
      <c r="C92" s="742"/>
      <c r="D92" s="743"/>
      <c r="E92" s="719"/>
      <c r="F92" s="719"/>
      <c r="G92" s="719"/>
      <c r="H92" s="719"/>
      <c r="I92" s="719"/>
      <c r="J92" s="719"/>
      <c r="K92" s="719"/>
      <c r="L92" s="719"/>
      <c r="M92" s="722"/>
      <c r="N92" s="719"/>
      <c r="O92" s="719"/>
      <c r="P92" s="719"/>
      <c r="Q92" s="719"/>
      <c r="R92" s="719"/>
      <c r="S92" s="719"/>
      <c r="T92" s="719"/>
      <c r="U92" s="719"/>
      <c r="V92" s="736"/>
      <c r="W92" s="734"/>
      <c r="X92" s="734"/>
      <c r="Y92" s="734"/>
      <c r="Z92" s="734"/>
      <c r="AA92" s="734"/>
      <c r="AB92" s="734"/>
      <c r="AC92" s="734"/>
      <c r="AD92" s="734"/>
      <c r="AE92" s="735"/>
    </row>
    <row r="93" spans="2:31">
      <c r="B93" s="741" t="s">
        <v>1729</v>
      </c>
      <c r="C93" s="742">
        <v>1</v>
      </c>
      <c r="D93" s="743"/>
      <c r="E93" s="719" t="s">
        <v>1667</v>
      </c>
      <c r="F93" s="719"/>
      <c r="G93" s="719"/>
      <c r="H93" s="719"/>
      <c r="I93" s="719"/>
      <c r="J93" s="719"/>
      <c r="K93" s="719"/>
      <c r="L93" s="721"/>
      <c r="M93" s="688"/>
      <c r="N93" s="689"/>
      <c r="O93" s="689"/>
      <c r="P93" s="689"/>
      <c r="Q93" s="689"/>
      <c r="R93" s="689"/>
      <c r="S93" s="689"/>
      <c r="T93" s="689"/>
      <c r="U93" s="689"/>
      <c r="V93" s="722"/>
      <c r="W93" s="719"/>
      <c r="X93" s="719"/>
      <c r="Y93" s="719"/>
      <c r="Z93" s="719"/>
      <c r="AA93" s="719"/>
      <c r="AB93" s="719"/>
      <c r="AC93" s="719"/>
      <c r="AD93" s="719"/>
      <c r="AE93" s="721"/>
    </row>
    <row r="94" spans="2:31">
      <c r="B94" s="741" t="s">
        <v>1730</v>
      </c>
      <c r="C94" s="742"/>
      <c r="D94" s="743"/>
      <c r="E94" s="719"/>
      <c r="F94" s="719" t="s">
        <v>1731</v>
      </c>
      <c r="G94" s="719"/>
      <c r="H94" s="719"/>
      <c r="I94" s="847">
        <f>[1]フロー_!M34</f>
        <v>0</v>
      </c>
      <c r="J94" s="847"/>
      <c r="K94" s="719" t="s">
        <v>1624</v>
      </c>
      <c r="L94" s="721"/>
      <c r="M94" s="689"/>
      <c r="N94" s="689"/>
      <c r="O94" s="689"/>
      <c r="P94" s="689"/>
      <c r="Q94" s="689"/>
      <c r="R94" s="689"/>
      <c r="S94" s="689"/>
      <c r="T94" s="689"/>
      <c r="U94" s="689"/>
      <c r="V94" s="722"/>
      <c r="W94" s="719"/>
      <c r="X94" s="719"/>
      <c r="Y94" s="719"/>
      <c r="Z94" s="719"/>
      <c r="AA94" s="719"/>
      <c r="AB94" s="719"/>
      <c r="AC94" s="719"/>
      <c r="AD94" s="719"/>
      <c r="AE94" s="721"/>
    </row>
    <row r="95" spans="2:31">
      <c r="B95" s="741"/>
      <c r="C95" s="742"/>
      <c r="D95" s="743"/>
      <c r="E95" s="719"/>
      <c r="F95" s="719"/>
      <c r="G95" s="719"/>
      <c r="H95" s="719"/>
      <c r="I95" s="719"/>
      <c r="J95" s="719"/>
      <c r="K95" s="719"/>
      <c r="L95" s="721"/>
      <c r="M95" s="744"/>
      <c r="N95" s="689"/>
      <c r="O95" s="689"/>
      <c r="P95" s="689"/>
      <c r="Q95" s="689"/>
      <c r="R95" s="689"/>
      <c r="S95" s="689"/>
      <c r="T95" s="689"/>
      <c r="U95" s="689"/>
      <c r="V95" s="722"/>
      <c r="W95" s="719"/>
      <c r="X95" s="719"/>
      <c r="Y95" s="719"/>
      <c r="Z95" s="719"/>
      <c r="AA95" s="719"/>
      <c r="AB95" s="719"/>
      <c r="AC95" s="719"/>
      <c r="AD95" s="719"/>
      <c r="AE95" s="721"/>
    </row>
    <row r="96" spans="2:31">
      <c r="B96" s="741"/>
      <c r="C96" s="742">
        <v>2</v>
      </c>
      <c r="D96" s="743"/>
      <c r="E96" s="719" t="s">
        <v>1661</v>
      </c>
      <c r="F96" s="719"/>
      <c r="G96" s="719"/>
      <c r="H96" s="719"/>
      <c r="I96" s="719"/>
      <c r="J96" s="719"/>
      <c r="K96" s="719"/>
      <c r="L96" s="719"/>
      <c r="M96" s="688"/>
      <c r="N96" s="689"/>
      <c r="O96" s="689"/>
      <c r="P96" s="689"/>
      <c r="Q96" s="689"/>
      <c r="R96" s="689"/>
      <c r="S96" s="689"/>
      <c r="T96" s="689"/>
      <c r="U96" s="689"/>
      <c r="V96" s="722"/>
      <c r="W96" s="719"/>
      <c r="X96" s="719"/>
      <c r="Y96" s="719"/>
      <c r="Z96" s="719"/>
      <c r="AA96" s="719"/>
      <c r="AB96" s="719"/>
      <c r="AC96" s="719"/>
      <c r="AD96" s="719"/>
      <c r="AE96" s="721"/>
    </row>
    <row r="97" spans="2:31">
      <c r="B97" s="741"/>
      <c r="C97" s="742"/>
      <c r="D97" s="743"/>
      <c r="E97" s="719"/>
      <c r="F97" s="719" t="s">
        <v>1662</v>
      </c>
      <c r="G97" s="719"/>
      <c r="H97" s="719"/>
      <c r="I97" s="719"/>
      <c r="J97" s="745">
        <v>50</v>
      </c>
      <c r="K97" s="719" t="s">
        <v>1660</v>
      </c>
      <c r="L97" s="719"/>
      <c r="M97" s="688"/>
      <c r="N97" s="689"/>
      <c r="O97" s="689"/>
      <c r="P97" s="689"/>
      <c r="Q97" s="689"/>
      <c r="R97" s="689"/>
      <c r="S97" s="689"/>
      <c r="T97" s="689"/>
      <c r="U97" s="689"/>
      <c r="V97" s="722"/>
      <c r="W97" s="719"/>
      <c r="X97" s="719"/>
      <c r="Y97" s="738"/>
      <c r="Z97" s="719"/>
      <c r="AA97" s="719"/>
      <c r="AB97" s="719"/>
      <c r="AC97" s="719"/>
      <c r="AD97" s="719"/>
      <c r="AE97" s="721"/>
    </row>
    <row r="98" spans="2:31">
      <c r="B98" s="741"/>
      <c r="C98" s="742"/>
      <c r="D98" s="743"/>
      <c r="E98" s="719"/>
      <c r="F98" s="719" t="s">
        <v>1638</v>
      </c>
      <c r="G98" s="719"/>
      <c r="H98" s="719"/>
      <c r="I98" s="719"/>
      <c r="J98" s="723">
        <v>105</v>
      </c>
      <c r="K98" s="719" t="s">
        <v>1639</v>
      </c>
      <c r="L98" s="719"/>
      <c r="M98" s="688"/>
      <c r="N98" s="689"/>
      <c r="O98" s="689"/>
      <c r="P98" s="689"/>
      <c r="Q98" s="689"/>
      <c r="R98" s="689"/>
      <c r="S98" s="689"/>
      <c r="T98" s="689"/>
      <c r="U98" s="689"/>
      <c r="V98" s="722"/>
      <c r="W98" s="719"/>
      <c r="X98" s="719"/>
      <c r="Y98" s="738"/>
      <c r="Z98" s="719"/>
      <c r="AA98" s="719"/>
      <c r="AB98" s="719"/>
      <c r="AC98" s="719"/>
      <c r="AD98" s="719"/>
      <c r="AE98" s="721"/>
    </row>
    <row r="99" spans="2:31">
      <c r="B99" s="741"/>
      <c r="C99" s="742"/>
      <c r="D99" s="743"/>
      <c r="E99" s="719"/>
      <c r="F99" s="719"/>
      <c r="G99" s="719"/>
      <c r="H99" s="719"/>
      <c r="I99" s="719"/>
      <c r="J99" s="723"/>
      <c r="K99" s="719"/>
      <c r="L99" s="719"/>
      <c r="M99" s="688"/>
      <c r="N99" s="689"/>
      <c r="O99" s="689"/>
      <c r="P99" s="689"/>
      <c r="Q99" s="689"/>
      <c r="R99" s="689"/>
      <c r="S99" s="689"/>
      <c r="T99" s="689"/>
      <c r="U99" s="689"/>
      <c r="V99" s="722"/>
      <c r="W99" s="719"/>
      <c r="X99" s="719"/>
      <c r="Y99" s="719"/>
      <c r="Z99" s="719"/>
      <c r="AA99" s="719"/>
      <c r="AB99" s="719"/>
      <c r="AC99" s="719"/>
      <c r="AD99" s="719"/>
      <c r="AE99" s="721"/>
    </row>
    <row r="100" spans="2:31">
      <c r="B100" s="741"/>
      <c r="C100" s="742">
        <v>3</v>
      </c>
      <c r="D100" s="743"/>
      <c r="E100" s="719" t="s">
        <v>1732</v>
      </c>
      <c r="F100" s="719"/>
      <c r="G100" s="719"/>
      <c r="H100" s="719"/>
      <c r="I100" s="719"/>
      <c r="J100" s="723"/>
      <c r="K100" s="719"/>
      <c r="L100" s="719"/>
      <c r="M100" s="688"/>
      <c r="N100" s="689"/>
      <c r="O100" s="689"/>
      <c r="P100" s="689"/>
      <c r="Q100" s="689"/>
      <c r="R100" s="689"/>
      <c r="S100" s="689"/>
      <c r="T100" s="689"/>
      <c r="U100" s="689"/>
      <c r="V100" s="722"/>
      <c r="W100" s="719"/>
      <c r="X100" s="719"/>
      <c r="Y100" s="719"/>
      <c r="Z100" s="719"/>
      <c r="AA100" s="719"/>
      <c r="AB100" s="719"/>
      <c r="AC100" s="719"/>
      <c r="AD100" s="719"/>
      <c r="AE100" s="721"/>
    </row>
    <row r="101" spans="2:31">
      <c r="B101" s="741"/>
      <c r="C101" s="742"/>
      <c r="D101" s="743"/>
      <c r="E101" s="719"/>
      <c r="F101" s="719" t="s">
        <v>1733</v>
      </c>
      <c r="G101" s="719"/>
      <c r="H101" s="719"/>
      <c r="I101" s="719" t="s">
        <v>1734</v>
      </c>
      <c r="J101" s="723"/>
      <c r="K101" s="719"/>
      <c r="L101" s="719"/>
      <c r="M101" s="688" t="s">
        <v>1735</v>
      </c>
      <c r="N101" s="689"/>
      <c r="O101" s="689"/>
      <c r="P101" s="689"/>
      <c r="Q101" s="689"/>
      <c r="R101" s="689"/>
      <c r="S101" s="689"/>
      <c r="T101" s="689"/>
      <c r="U101" s="689"/>
      <c r="V101" s="722"/>
      <c r="W101" s="719"/>
      <c r="X101" s="719"/>
      <c r="Y101" s="738"/>
      <c r="Z101" s="719"/>
      <c r="AA101" s="719"/>
      <c r="AB101" s="719"/>
      <c r="AC101" s="719"/>
      <c r="AD101" s="719"/>
      <c r="AE101" s="721"/>
    </row>
    <row r="102" spans="2:31">
      <c r="B102" s="741"/>
      <c r="C102" s="742"/>
      <c r="D102" s="743"/>
      <c r="E102" s="719"/>
      <c r="F102" s="719" t="s">
        <v>1736</v>
      </c>
      <c r="G102" s="719"/>
      <c r="H102" s="719"/>
      <c r="I102" s="719"/>
      <c r="J102" s="738" t="s">
        <v>1737</v>
      </c>
      <c r="K102" s="719" t="s">
        <v>1738</v>
      </c>
      <c r="L102" s="719"/>
      <c r="M102" s="688" t="s">
        <v>1739</v>
      </c>
      <c r="N102" s="689"/>
      <c r="O102" s="689"/>
      <c r="P102" s="689"/>
      <c r="Q102" s="689"/>
      <c r="R102" s="689"/>
      <c r="S102" s="689"/>
      <c r="T102" s="689"/>
      <c r="U102" s="689"/>
      <c r="V102" s="722"/>
      <c r="W102" s="719"/>
      <c r="X102" s="719"/>
      <c r="Y102" s="738"/>
      <c r="Z102" s="719"/>
      <c r="AA102" s="719"/>
      <c r="AB102" s="719"/>
      <c r="AC102" s="719"/>
      <c r="AD102" s="719"/>
      <c r="AE102" s="721"/>
    </row>
    <row r="103" spans="2:31">
      <c r="B103" s="741"/>
      <c r="C103" s="742"/>
      <c r="D103" s="743"/>
      <c r="E103" s="719"/>
      <c r="F103" s="719"/>
      <c r="G103" s="719"/>
      <c r="H103" s="719" t="s">
        <v>1740</v>
      </c>
      <c r="I103" s="738"/>
      <c r="J103" s="719"/>
      <c r="K103" s="719"/>
      <c r="L103" s="719"/>
      <c r="M103" s="688"/>
      <c r="N103" s="689"/>
      <c r="O103" s="689"/>
      <c r="P103" s="689"/>
      <c r="Q103" s="689"/>
      <c r="R103" s="689"/>
      <c r="S103" s="689"/>
      <c r="T103" s="689"/>
      <c r="U103" s="689"/>
      <c r="V103" s="722"/>
      <c r="W103" s="719"/>
      <c r="X103" s="719"/>
      <c r="Y103" s="738"/>
      <c r="Z103" s="719"/>
      <c r="AA103" s="719"/>
      <c r="AB103" s="719"/>
      <c r="AC103" s="719"/>
      <c r="AD103" s="719"/>
      <c r="AE103" s="721"/>
    </row>
    <row r="104" spans="2:31">
      <c r="B104" s="741"/>
      <c r="C104" s="742"/>
      <c r="D104" s="743"/>
      <c r="E104" s="719"/>
      <c r="F104" s="719"/>
      <c r="G104" s="719"/>
      <c r="H104" s="719"/>
      <c r="I104" s="738"/>
      <c r="J104" s="719"/>
      <c r="K104" s="719"/>
      <c r="L104" s="719"/>
      <c r="M104" s="688"/>
      <c r="N104" s="689"/>
      <c r="O104" s="689"/>
      <c r="P104" s="689"/>
      <c r="Q104" s="689"/>
      <c r="R104" s="689"/>
      <c r="S104" s="689"/>
      <c r="T104" s="689"/>
      <c r="U104" s="689"/>
      <c r="V104" s="722"/>
      <c r="W104" s="719"/>
      <c r="X104" s="719"/>
      <c r="Y104" s="738"/>
      <c r="Z104" s="719"/>
      <c r="AA104" s="719"/>
      <c r="AB104" s="719"/>
      <c r="AC104" s="719"/>
      <c r="AD104" s="719"/>
      <c r="AE104" s="721"/>
    </row>
    <row r="105" spans="2:31">
      <c r="B105" s="741"/>
      <c r="C105" s="742">
        <v>4</v>
      </c>
      <c r="D105" s="743"/>
      <c r="E105" s="719" t="s">
        <v>1741</v>
      </c>
      <c r="F105" s="719"/>
      <c r="G105" s="719"/>
      <c r="H105" s="719"/>
      <c r="I105" s="738"/>
      <c r="J105" s="719"/>
      <c r="K105" s="719"/>
      <c r="L105" s="719"/>
      <c r="M105" s="688"/>
      <c r="N105" s="689"/>
      <c r="O105" s="689"/>
      <c r="P105" s="689"/>
      <c r="Q105" s="689"/>
      <c r="R105" s="689"/>
      <c r="S105" s="689"/>
      <c r="T105" s="689"/>
      <c r="U105" s="689"/>
      <c r="V105" s="722"/>
      <c r="W105" s="719"/>
      <c r="X105" s="719"/>
      <c r="Y105" s="738"/>
      <c r="Z105" s="719"/>
      <c r="AA105" s="719"/>
      <c r="AB105" s="719"/>
      <c r="AC105" s="719"/>
      <c r="AD105" s="719"/>
      <c r="AE105" s="721"/>
    </row>
    <row r="106" spans="2:31">
      <c r="B106" s="741"/>
      <c r="C106" s="742"/>
      <c r="D106" s="743"/>
      <c r="E106" s="719"/>
      <c r="F106" s="719" t="s">
        <v>1742</v>
      </c>
      <c r="G106" s="719"/>
      <c r="H106" s="719"/>
      <c r="I106" s="719" t="s">
        <v>1743</v>
      </c>
      <c r="J106" s="719"/>
      <c r="K106" s="719"/>
      <c r="L106" s="719"/>
      <c r="M106" s="688"/>
      <c r="N106" s="689"/>
      <c r="O106" s="689"/>
      <c r="P106" s="689"/>
      <c r="Q106" s="689"/>
      <c r="R106" s="689"/>
      <c r="S106" s="689"/>
      <c r="T106" s="689"/>
      <c r="U106" s="689"/>
      <c r="V106" s="722"/>
      <c r="W106" s="719"/>
      <c r="X106" s="719"/>
      <c r="Y106" s="738"/>
      <c r="Z106" s="719"/>
      <c r="AA106" s="719"/>
      <c r="AB106" s="719"/>
      <c r="AC106" s="719"/>
      <c r="AD106" s="719"/>
      <c r="AE106" s="721"/>
    </row>
    <row r="107" spans="2:31">
      <c r="B107" s="741"/>
      <c r="C107" s="742"/>
      <c r="D107" s="743"/>
      <c r="E107" s="719"/>
      <c r="F107" s="719" t="s">
        <v>1662</v>
      </c>
      <c r="G107" s="719"/>
      <c r="H107" s="719"/>
      <c r="I107" s="719"/>
      <c r="J107" s="745">
        <v>80</v>
      </c>
      <c r="K107" s="719" t="s">
        <v>1660</v>
      </c>
      <c r="L107" s="719"/>
      <c r="M107" s="688"/>
      <c r="N107" s="689"/>
      <c r="O107" s="689"/>
      <c r="P107" s="689"/>
      <c r="Q107" s="689"/>
      <c r="R107" s="689"/>
      <c r="S107" s="689"/>
      <c r="T107" s="689"/>
      <c r="U107" s="689"/>
      <c r="V107" s="722"/>
      <c r="W107" s="719"/>
      <c r="X107" s="719"/>
      <c r="Y107" s="738"/>
      <c r="Z107" s="719"/>
      <c r="AA107" s="719"/>
      <c r="AB107" s="719"/>
      <c r="AC107" s="719"/>
      <c r="AD107" s="719"/>
      <c r="AE107" s="721"/>
    </row>
    <row r="108" spans="2:31">
      <c r="B108" s="741"/>
      <c r="C108" s="742"/>
      <c r="D108" s="743"/>
      <c r="E108" s="719"/>
      <c r="F108" s="719" t="s">
        <v>1736</v>
      </c>
      <c r="G108" s="719"/>
      <c r="H108" s="719"/>
      <c r="I108" s="719"/>
      <c r="J108" s="719">
        <v>1</v>
      </c>
      <c r="K108" s="719" t="s">
        <v>1738</v>
      </c>
      <c r="L108" s="719"/>
      <c r="M108" s="688"/>
      <c r="N108" s="689"/>
      <c r="O108" s="689"/>
      <c r="P108" s="689"/>
      <c r="Q108" s="689"/>
      <c r="R108" s="689"/>
      <c r="S108" s="689"/>
      <c r="T108" s="689"/>
      <c r="U108" s="689"/>
      <c r="V108" s="722"/>
      <c r="W108" s="719"/>
      <c r="X108" s="719"/>
      <c r="Y108" s="738"/>
      <c r="Z108" s="719"/>
      <c r="AA108" s="719"/>
      <c r="AB108" s="719"/>
      <c r="AC108" s="719"/>
      <c r="AD108" s="719"/>
      <c r="AE108" s="721"/>
    </row>
    <row r="109" spans="2:31">
      <c r="B109" s="741"/>
      <c r="C109" s="742"/>
      <c r="D109" s="743"/>
      <c r="E109" s="719"/>
      <c r="F109" s="719" t="s">
        <v>1638</v>
      </c>
      <c r="G109" s="719"/>
      <c r="H109" s="719"/>
      <c r="I109" s="719"/>
      <c r="J109" s="723">
        <v>105</v>
      </c>
      <c r="K109" s="719" t="s">
        <v>1639</v>
      </c>
      <c r="L109" s="719"/>
      <c r="M109" s="688"/>
      <c r="N109" s="689"/>
      <c r="O109" s="689"/>
      <c r="P109" s="689"/>
      <c r="Q109" s="689"/>
      <c r="R109" s="689"/>
      <c r="S109" s="689"/>
      <c r="T109" s="689"/>
      <c r="U109" s="689"/>
      <c r="V109" s="722"/>
      <c r="W109" s="719"/>
      <c r="X109" s="719"/>
      <c r="Y109" s="738"/>
      <c r="Z109" s="719"/>
      <c r="AA109" s="719"/>
      <c r="AB109" s="719"/>
      <c r="AC109" s="719"/>
      <c r="AD109" s="719"/>
      <c r="AE109" s="721"/>
    </row>
    <row r="110" spans="2:31">
      <c r="B110" s="741"/>
      <c r="C110" s="742"/>
      <c r="D110" s="743"/>
      <c r="E110" s="719"/>
      <c r="F110" s="719"/>
      <c r="G110" s="719"/>
      <c r="H110" s="719"/>
      <c r="I110" s="738"/>
      <c r="J110" s="719"/>
      <c r="K110" s="719"/>
      <c r="L110" s="719"/>
      <c r="M110" s="688"/>
      <c r="N110" s="689"/>
      <c r="O110" s="689"/>
      <c r="P110" s="689"/>
      <c r="Q110" s="689"/>
      <c r="R110" s="689"/>
      <c r="S110" s="689"/>
      <c r="T110" s="689"/>
      <c r="U110" s="689"/>
      <c r="V110" s="722"/>
      <c r="W110" s="719"/>
      <c r="X110" s="719"/>
      <c r="Y110" s="738"/>
      <c r="Z110" s="719"/>
      <c r="AA110" s="719"/>
      <c r="AB110" s="719"/>
      <c r="AC110" s="719"/>
      <c r="AD110" s="719"/>
      <c r="AE110" s="721"/>
    </row>
    <row r="111" spans="2:31">
      <c r="B111" s="741"/>
      <c r="C111" s="742">
        <v>5</v>
      </c>
      <c r="D111" s="743"/>
      <c r="E111" s="719" t="s">
        <v>1744</v>
      </c>
      <c r="F111" s="719"/>
      <c r="G111" s="719"/>
      <c r="H111" s="719"/>
      <c r="I111" s="738"/>
      <c r="J111" s="719"/>
      <c r="K111" s="719"/>
      <c r="L111" s="719"/>
      <c r="M111" s="688"/>
      <c r="N111" s="689"/>
      <c r="O111" s="689"/>
      <c r="P111" s="689"/>
      <c r="Q111" s="689"/>
      <c r="R111" s="689"/>
      <c r="S111" s="689"/>
      <c r="T111" s="689"/>
      <c r="U111" s="689"/>
      <c r="V111" s="722"/>
      <c r="W111" s="719"/>
      <c r="X111" s="719"/>
      <c r="Y111" s="738"/>
      <c r="Z111" s="719"/>
      <c r="AA111" s="719"/>
      <c r="AB111" s="719"/>
      <c r="AC111" s="719"/>
      <c r="AD111" s="719"/>
      <c r="AE111" s="721"/>
    </row>
    <row r="112" spans="2:31">
      <c r="B112" s="741"/>
      <c r="C112" s="742"/>
      <c r="D112" s="743"/>
      <c r="E112" s="719"/>
      <c r="F112" s="719" t="s">
        <v>1745</v>
      </c>
      <c r="G112" s="719"/>
      <c r="H112" s="719"/>
      <c r="I112" s="738"/>
      <c r="J112" s="719">
        <v>70</v>
      </c>
      <c r="K112" s="719" t="s">
        <v>1746</v>
      </c>
      <c r="L112" s="719"/>
      <c r="M112" s="688"/>
      <c r="N112" s="689"/>
      <c r="O112" s="689"/>
      <c r="P112" s="689"/>
      <c r="Q112" s="689"/>
      <c r="R112" s="689"/>
      <c r="S112" s="689"/>
      <c r="T112" s="689"/>
      <c r="U112" s="689"/>
      <c r="V112" s="722"/>
      <c r="W112" s="719"/>
      <c r="X112" s="719"/>
      <c r="Y112" s="738"/>
      <c r="Z112" s="719"/>
      <c r="AA112" s="719"/>
      <c r="AB112" s="719"/>
      <c r="AC112" s="719"/>
      <c r="AD112" s="719"/>
      <c r="AE112" s="721"/>
    </row>
    <row r="113" spans="2:31">
      <c r="B113" s="741"/>
      <c r="C113" s="742"/>
      <c r="D113" s="743"/>
      <c r="E113" s="719"/>
      <c r="F113" s="719" t="s">
        <v>1747</v>
      </c>
      <c r="G113" s="719"/>
      <c r="H113" s="719"/>
      <c r="I113" s="738"/>
      <c r="J113" s="719">
        <v>1</v>
      </c>
      <c r="K113" s="719" t="s">
        <v>1728</v>
      </c>
      <c r="L113" s="719"/>
      <c r="M113" s="688" t="s">
        <v>1748</v>
      </c>
      <c r="N113" s="689"/>
      <c r="O113" s="689"/>
      <c r="P113" s="689"/>
      <c r="Q113" s="689"/>
      <c r="R113" s="689"/>
      <c r="S113" s="689"/>
      <c r="T113" s="689"/>
      <c r="U113" s="689"/>
      <c r="V113" s="722"/>
      <c r="W113" s="719"/>
      <c r="X113" s="719"/>
      <c r="Y113" s="738"/>
      <c r="Z113" s="719"/>
      <c r="AA113" s="719"/>
      <c r="AB113" s="719"/>
      <c r="AC113" s="719"/>
      <c r="AD113" s="719"/>
      <c r="AE113" s="721"/>
    </row>
    <row r="114" spans="2:31">
      <c r="B114" s="741"/>
      <c r="C114" s="742"/>
      <c r="D114" s="743"/>
      <c r="E114" s="719"/>
      <c r="F114" s="719" t="s">
        <v>1662</v>
      </c>
      <c r="G114" s="719"/>
      <c r="H114" s="719"/>
      <c r="I114" s="719"/>
      <c r="J114" s="745">
        <v>80</v>
      </c>
      <c r="K114" s="719" t="s">
        <v>1660</v>
      </c>
      <c r="L114" s="719"/>
      <c r="M114" s="688" t="s">
        <v>1749</v>
      </c>
      <c r="N114" s="689"/>
      <c r="O114" s="689"/>
      <c r="P114" s="689"/>
      <c r="Q114" s="689"/>
      <c r="R114" s="689"/>
      <c r="S114" s="689"/>
      <c r="T114" s="689"/>
      <c r="U114" s="689"/>
      <c r="V114" s="722"/>
      <c r="W114" s="719"/>
      <c r="X114" s="719"/>
      <c r="Y114" s="738"/>
      <c r="Z114" s="719"/>
      <c r="AA114" s="719"/>
      <c r="AB114" s="719"/>
      <c r="AC114" s="719"/>
      <c r="AD114" s="719"/>
      <c r="AE114" s="721"/>
    </row>
    <row r="115" spans="2:31">
      <c r="B115" s="741"/>
      <c r="C115" s="742"/>
      <c r="D115" s="743"/>
      <c r="E115" s="719"/>
      <c r="F115" s="719" t="s">
        <v>1736</v>
      </c>
      <c r="G115" s="719"/>
      <c r="H115" s="719"/>
      <c r="I115" s="719"/>
      <c r="J115" s="719">
        <v>1</v>
      </c>
      <c r="K115" s="719" t="s">
        <v>1738</v>
      </c>
      <c r="L115" s="719"/>
      <c r="M115" s="688"/>
      <c r="N115" s="689"/>
      <c r="O115" s="689"/>
      <c r="P115" s="689"/>
      <c r="Q115" s="689"/>
      <c r="R115" s="689"/>
      <c r="S115" s="689"/>
      <c r="T115" s="689"/>
      <c r="U115" s="689"/>
      <c r="V115" s="722"/>
      <c r="W115" s="719"/>
      <c r="X115" s="719"/>
      <c r="Y115" s="738"/>
      <c r="Z115" s="719"/>
      <c r="AA115" s="719"/>
      <c r="AB115" s="719"/>
      <c r="AC115" s="719"/>
      <c r="AD115" s="719"/>
      <c r="AE115" s="721"/>
    </row>
    <row r="116" spans="2:31">
      <c r="B116" s="741"/>
      <c r="C116" s="742"/>
      <c r="D116" s="743"/>
      <c r="E116" s="719"/>
      <c r="F116" s="719" t="s">
        <v>1638</v>
      </c>
      <c r="G116" s="719"/>
      <c r="H116" s="719"/>
      <c r="I116" s="719"/>
      <c r="J116" s="723">
        <v>105</v>
      </c>
      <c r="K116" s="719" t="s">
        <v>1639</v>
      </c>
      <c r="L116" s="719"/>
      <c r="M116" s="688"/>
      <c r="N116" s="689"/>
      <c r="O116" s="689"/>
      <c r="P116" s="689"/>
      <c r="Q116" s="689"/>
      <c r="R116" s="689"/>
      <c r="S116" s="689"/>
      <c r="T116" s="689"/>
      <c r="U116" s="689"/>
      <c r="V116" s="722"/>
      <c r="W116" s="719"/>
      <c r="X116" s="719"/>
      <c r="Y116" s="738"/>
      <c r="Z116" s="719"/>
      <c r="AA116" s="719"/>
      <c r="AB116" s="719"/>
      <c r="AC116" s="719"/>
      <c r="AD116" s="719"/>
      <c r="AE116" s="721"/>
    </row>
    <row r="117" spans="2:31">
      <c r="B117" s="741"/>
      <c r="C117" s="742"/>
      <c r="D117" s="743"/>
      <c r="E117" s="719"/>
      <c r="F117" s="719"/>
      <c r="G117" s="719"/>
      <c r="H117" s="719"/>
      <c r="I117" s="738"/>
      <c r="J117" s="719"/>
      <c r="K117" s="719"/>
      <c r="L117" s="719"/>
      <c r="M117" s="688"/>
      <c r="N117" s="689"/>
      <c r="O117" s="689"/>
      <c r="P117" s="689"/>
      <c r="Q117" s="689"/>
      <c r="R117" s="689"/>
      <c r="S117" s="689"/>
      <c r="T117" s="689"/>
      <c r="U117" s="689"/>
      <c r="V117" s="722"/>
      <c r="W117" s="719"/>
      <c r="X117" s="719"/>
      <c r="Y117" s="738"/>
      <c r="Z117" s="719"/>
      <c r="AA117" s="719"/>
      <c r="AB117" s="719"/>
      <c r="AC117" s="719"/>
      <c r="AD117" s="719"/>
      <c r="AE117" s="721"/>
    </row>
    <row r="118" spans="2:31">
      <c r="B118" s="741"/>
      <c r="C118" s="742">
        <v>6</v>
      </c>
      <c r="D118" s="743"/>
      <c r="E118" s="686" t="s">
        <v>1750</v>
      </c>
      <c r="F118" s="686"/>
      <c r="G118" s="719"/>
      <c r="H118" s="686"/>
      <c r="I118" s="738"/>
      <c r="J118" s="719"/>
      <c r="K118" s="719"/>
      <c r="L118" s="719"/>
      <c r="M118" s="688"/>
      <c r="N118" s="689"/>
      <c r="O118" s="689"/>
      <c r="P118" s="689"/>
      <c r="Q118" s="689"/>
      <c r="R118" s="689"/>
      <c r="S118" s="689"/>
      <c r="T118" s="689"/>
      <c r="U118" s="689"/>
      <c r="V118" s="722"/>
      <c r="W118" s="719"/>
      <c r="X118" s="719"/>
      <c r="Y118" s="719"/>
      <c r="Z118" s="719"/>
      <c r="AA118" s="719"/>
      <c r="AB118" s="719"/>
      <c r="AC118" s="719"/>
      <c r="AD118" s="719"/>
      <c r="AE118" s="721"/>
    </row>
    <row r="119" spans="2:31">
      <c r="B119" s="741"/>
      <c r="C119" s="742"/>
      <c r="D119" s="743"/>
      <c r="E119" s="719"/>
      <c r="F119" s="719" t="s">
        <v>1515</v>
      </c>
      <c r="G119" s="719"/>
      <c r="H119" s="719"/>
      <c r="I119" s="738"/>
      <c r="J119" s="719">
        <v>1</v>
      </c>
      <c r="K119" s="719" t="s">
        <v>1650</v>
      </c>
      <c r="L119" s="719"/>
      <c r="M119" s="688" t="s">
        <v>1751</v>
      </c>
      <c r="N119" s="689"/>
      <c r="O119" s="689"/>
      <c r="P119" s="689"/>
      <c r="Q119" s="689"/>
      <c r="R119" s="689"/>
      <c r="S119" s="689"/>
      <c r="T119" s="689"/>
      <c r="U119" s="689"/>
      <c r="V119" s="722"/>
      <c r="W119" s="719"/>
      <c r="X119" s="719"/>
      <c r="Y119" s="719"/>
      <c r="Z119" s="719"/>
      <c r="AA119" s="719"/>
      <c r="AB119" s="719"/>
      <c r="AC119" s="719"/>
      <c r="AD119" s="719"/>
      <c r="AE119" s="721"/>
    </row>
    <row r="120" spans="2:31">
      <c r="B120" s="741"/>
      <c r="C120" s="742"/>
      <c r="D120" s="743"/>
      <c r="E120" s="719"/>
      <c r="F120" s="719"/>
      <c r="G120" s="719"/>
      <c r="H120" s="719"/>
      <c r="I120" s="738"/>
      <c r="J120" s="719"/>
      <c r="K120" s="719"/>
      <c r="L120" s="719"/>
      <c r="M120" s="688"/>
      <c r="N120" s="689"/>
      <c r="O120" s="689"/>
      <c r="P120" s="689"/>
      <c r="Q120" s="689"/>
      <c r="R120" s="689"/>
      <c r="S120" s="689"/>
      <c r="T120" s="689"/>
      <c r="U120" s="689"/>
      <c r="V120" s="722"/>
      <c r="W120" s="719"/>
      <c r="X120" s="719"/>
      <c r="Y120" s="719"/>
      <c r="Z120" s="719"/>
      <c r="AA120" s="719"/>
      <c r="AB120" s="719"/>
      <c r="AC120" s="719"/>
      <c r="AD120" s="719"/>
      <c r="AE120" s="721"/>
    </row>
    <row r="121" spans="2:31">
      <c r="B121" s="741"/>
      <c r="C121" s="742">
        <v>7</v>
      </c>
      <c r="D121" s="743"/>
      <c r="E121" s="719" t="s">
        <v>1752</v>
      </c>
      <c r="F121" s="719"/>
      <c r="G121" s="719"/>
      <c r="H121" s="719"/>
      <c r="I121" s="738"/>
      <c r="J121" s="719"/>
      <c r="K121" s="719"/>
      <c r="L121" s="719"/>
      <c r="M121" s="688"/>
      <c r="N121" s="689"/>
      <c r="O121" s="689"/>
      <c r="P121" s="689"/>
      <c r="Q121" s="689"/>
      <c r="R121" s="689"/>
      <c r="S121" s="689"/>
      <c r="T121" s="689"/>
      <c r="U121" s="689"/>
      <c r="V121" s="722"/>
      <c r="W121" s="689"/>
      <c r="X121" s="689" t="s">
        <v>1753</v>
      </c>
      <c r="Y121" s="689"/>
      <c r="Z121" s="689"/>
      <c r="AA121" s="689"/>
      <c r="AB121" s="689"/>
      <c r="AC121" s="689"/>
      <c r="AD121" s="689"/>
      <c r="AE121" s="721"/>
    </row>
    <row r="122" spans="2:31">
      <c r="B122" s="741"/>
      <c r="C122" s="742"/>
      <c r="D122" s="743"/>
      <c r="E122" s="719"/>
      <c r="F122" s="719" t="s">
        <v>1754</v>
      </c>
      <c r="G122" s="719"/>
      <c r="H122" s="719"/>
      <c r="I122" s="738"/>
      <c r="J122" s="719"/>
      <c r="K122" s="719"/>
      <c r="L122" s="719"/>
      <c r="M122" s="688" t="s">
        <v>1755</v>
      </c>
      <c r="N122" s="689"/>
      <c r="O122" s="689"/>
      <c r="P122" s="689"/>
      <c r="Q122" s="689"/>
      <c r="R122" s="689"/>
      <c r="S122" s="689"/>
      <c r="T122" s="689"/>
      <c r="U122" s="689"/>
      <c r="V122" s="722"/>
      <c r="W122" s="702" t="s">
        <v>1712</v>
      </c>
      <c r="X122" s="689" t="s">
        <v>1713</v>
      </c>
      <c r="Y122" s="689"/>
      <c r="Z122" s="689"/>
      <c r="AA122" s="689"/>
      <c r="AB122" s="689"/>
      <c r="AC122" s="689"/>
      <c r="AD122" s="689"/>
      <c r="AE122" s="721"/>
    </row>
    <row r="123" spans="2:31">
      <c r="B123" s="741"/>
      <c r="C123" s="742"/>
      <c r="D123" s="743"/>
      <c r="E123" s="719"/>
      <c r="F123" s="719"/>
      <c r="G123" s="719"/>
      <c r="H123" s="719"/>
      <c r="I123" s="738"/>
      <c r="J123" s="719"/>
      <c r="K123" s="719"/>
      <c r="L123" s="719"/>
      <c r="M123" s="688" t="s">
        <v>1756</v>
      </c>
      <c r="N123" s="689"/>
      <c r="O123" s="689"/>
      <c r="P123" s="689"/>
      <c r="Q123" s="689"/>
      <c r="R123" s="689"/>
      <c r="S123" s="689"/>
      <c r="T123" s="689"/>
      <c r="U123" s="689"/>
      <c r="V123" s="722"/>
      <c r="W123" s="689"/>
      <c r="X123" s="689" t="s">
        <v>1714</v>
      </c>
      <c r="Y123" s="689"/>
      <c r="Z123" s="689"/>
      <c r="AA123" s="689"/>
      <c r="AB123" s="689"/>
      <c r="AC123" s="689"/>
      <c r="AD123" s="689"/>
      <c r="AE123" s="721"/>
    </row>
    <row r="124" spans="2:31">
      <c r="B124" s="741"/>
      <c r="C124" s="742"/>
      <c r="D124" s="743"/>
      <c r="E124" s="719"/>
      <c r="F124" s="719"/>
      <c r="G124" s="719"/>
      <c r="H124" s="719"/>
      <c r="I124" s="738"/>
      <c r="J124" s="719"/>
      <c r="K124" s="719"/>
      <c r="L124" s="719"/>
      <c r="M124" s="688"/>
      <c r="N124" s="689"/>
      <c r="O124" s="689"/>
      <c r="P124" s="689"/>
      <c r="Q124" s="689"/>
      <c r="R124" s="689"/>
      <c r="S124" s="689"/>
      <c r="T124" s="689"/>
      <c r="U124" s="689"/>
      <c r="V124" s="722"/>
      <c r="W124" s="719"/>
      <c r="X124" s="719"/>
      <c r="Y124" s="719"/>
      <c r="Z124" s="719"/>
      <c r="AA124" s="719"/>
      <c r="AB124" s="719"/>
      <c r="AC124" s="719"/>
      <c r="AD124" s="719"/>
      <c r="AE124" s="721"/>
    </row>
    <row r="125" spans="2:31">
      <c r="B125" s="741"/>
      <c r="C125" s="742">
        <v>8</v>
      </c>
      <c r="D125" s="743"/>
      <c r="E125" s="719" t="s">
        <v>1757</v>
      </c>
      <c r="F125" s="719"/>
      <c r="G125" s="719"/>
      <c r="H125" s="719"/>
      <c r="I125" s="738"/>
      <c r="J125" s="719"/>
      <c r="K125" s="719"/>
      <c r="L125" s="719"/>
      <c r="M125" s="746" t="s">
        <v>1758</v>
      </c>
      <c r="N125" s="689"/>
      <c r="O125" s="689"/>
      <c r="P125" s="689"/>
      <c r="Q125" s="689"/>
      <c r="R125" s="689"/>
      <c r="S125" s="689"/>
      <c r="T125" s="689"/>
      <c r="U125" s="689"/>
      <c r="V125" s="722"/>
      <c r="W125" s="719"/>
      <c r="X125" s="719"/>
      <c r="Y125" s="738"/>
      <c r="Z125" s="719"/>
      <c r="AA125" s="719"/>
      <c r="AB125" s="719"/>
      <c r="AC125" s="719"/>
      <c r="AD125" s="719"/>
      <c r="AE125" s="721"/>
    </row>
    <row r="126" spans="2:31">
      <c r="B126" s="741"/>
      <c r="C126" s="742"/>
      <c r="D126" s="743"/>
      <c r="E126" s="719"/>
      <c r="F126" s="719"/>
      <c r="G126" s="719"/>
      <c r="H126" s="719"/>
      <c r="I126" s="738"/>
      <c r="J126" s="719"/>
      <c r="K126" s="719"/>
      <c r="L126" s="719"/>
      <c r="M126" s="688" t="s">
        <v>1759</v>
      </c>
      <c r="N126" s="689"/>
      <c r="O126" s="689"/>
      <c r="P126" s="689"/>
      <c r="Q126" s="689"/>
      <c r="R126" s="689"/>
      <c r="S126" s="689"/>
      <c r="T126" s="689"/>
      <c r="U126" s="689"/>
      <c r="V126" s="722"/>
      <c r="W126" s="719"/>
      <c r="X126" s="719"/>
      <c r="Y126" s="738"/>
      <c r="Z126" s="719"/>
      <c r="AA126" s="719"/>
      <c r="AB126" s="719"/>
      <c r="AC126" s="719"/>
      <c r="AD126" s="719"/>
      <c r="AE126" s="721"/>
    </row>
    <row r="127" spans="2:31">
      <c r="B127" s="741"/>
      <c r="C127" s="742"/>
      <c r="D127" s="743"/>
      <c r="E127" s="719"/>
      <c r="F127" s="719" t="s">
        <v>1760</v>
      </c>
      <c r="G127" s="719"/>
      <c r="H127" s="719"/>
      <c r="I127" s="719"/>
      <c r="J127" s="719">
        <v>70</v>
      </c>
      <c r="K127" s="719" t="s">
        <v>1761</v>
      </c>
      <c r="L127" s="721"/>
      <c r="M127" s="722"/>
      <c r="N127" s="719"/>
      <c r="O127" s="719"/>
      <c r="P127" s="719"/>
      <c r="Q127" s="719"/>
      <c r="R127" s="719"/>
      <c r="S127" s="719"/>
      <c r="T127" s="719"/>
      <c r="U127" s="719"/>
      <c r="V127" s="722"/>
      <c r="W127" s="719"/>
      <c r="X127" s="719"/>
      <c r="Y127" s="738"/>
      <c r="Z127" s="719"/>
      <c r="AA127" s="719"/>
      <c r="AB127" s="719"/>
      <c r="AC127" s="719"/>
      <c r="AD127" s="719"/>
      <c r="AE127" s="721"/>
    </row>
    <row r="128" spans="2:31">
      <c r="B128" s="741"/>
      <c r="C128" s="742"/>
      <c r="D128" s="743"/>
      <c r="E128" s="719"/>
      <c r="F128" s="719" t="s">
        <v>1762</v>
      </c>
      <c r="G128" s="719"/>
      <c r="H128" s="719"/>
      <c r="I128" s="719"/>
      <c r="J128" s="719"/>
      <c r="K128" s="719"/>
      <c r="L128" s="721"/>
      <c r="M128" s="747"/>
      <c r="N128" s="747" t="s">
        <v>1763</v>
      </c>
      <c r="O128" s="748"/>
      <c r="P128" s="719"/>
      <c r="Q128" s="719"/>
      <c r="R128" s="719"/>
      <c r="S128" s="719"/>
      <c r="T128" s="719"/>
      <c r="U128" s="719"/>
      <c r="V128" s="722"/>
      <c r="W128" s="719"/>
      <c r="X128" s="719"/>
      <c r="Y128" s="719"/>
      <c r="Z128" s="719"/>
      <c r="AA128" s="719"/>
      <c r="AB128" s="719"/>
      <c r="AC128" s="719"/>
      <c r="AD128" s="719"/>
      <c r="AE128" s="721"/>
    </row>
    <row r="129" spans="2:31">
      <c r="B129" s="741"/>
      <c r="C129" s="742"/>
      <c r="D129" s="743"/>
      <c r="E129" s="719"/>
      <c r="F129" s="719"/>
      <c r="G129" s="719"/>
      <c r="H129" s="719"/>
      <c r="I129" s="719"/>
      <c r="J129" s="719"/>
      <c r="K129" s="719"/>
      <c r="L129" s="721"/>
      <c r="M129" s="749" t="s">
        <v>1712</v>
      </c>
      <c r="N129" s="747" t="s">
        <v>1713</v>
      </c>
      <c r="O129" s="748"/>
      <c r="P129" s="719"/>
      <c r="Q129" s="719"/>
      <c r="R129" s="719"/>
      <c r="S129" s="719"/>
      <c r="T129" s="719"/>
      <c r="U129" s="719"/>
      <c r="V129" s="722"/>
      <c r="W129" s="719"/>
      <c r="X129" s="719"/>
      <c r="Y129" s="719"/>
      <c r="Z129" s="719"/>
      <c r="AA129" s="719"/>
      <c r="AB129" s="719"/>
      <c r="AC129" s="719"/>
      <c r="AD129" s="719"/>
      <c r="AE129" s="721"/>
    </row>
    <row r="130" spans="2:31">
      <c r="B130" s="741"/>
      <c r="C130" s="742"/>
      <c r="D130" s="743"/>
      <c r="E130" s="719"/>
      <c r="F130" s="719"/>
      <c r="G130" s="719"/>
      <c r="H130" s="719"/>
      <c r="I130" s="719"/>
      <c r="J130" s="719"/>
      <c r="K130" s="719"/>
      <c r="L130" s="721"/>
      <c r="M130" s="747"/>
      <c r="N130" s="747" t="s">
        <v>1714</v>
      </c>
      <c r="O130" s="748"/>
      <c r="P130" s="719"/>
      <c r="Q130" s="719"/>
      <c r="R130" s="719"/>
      <c r="S130" s="719"/>
      <c r="T130" s="719"/>
      <c r="U130" s="719"/>
      <c r="V130" s="722"/>
      <c r="W130" s="719"/>
      <c r="X130" s="719"/>
      <c r="Y130" s="719"/>
      <c r="Z130" s="719"/>
      <c r="AA130" s="719"/>
      <c r="AB130" s="719"/>
      <c r="AC130" s="719"/>
      <c r="AD130" s="719"/>
      <c r="AE130" s="721"/>
    </row>
    <row r="131" spans="2:31">
      <c r="B131" s="741"/>
      <c r="C131" s="742"/>
      <c r="D131" s="743"/>
      <c r="E131" s="719"/>
      <c r="F131" s="719"/>
      <c r="G131" s="719"/>
      <c r="H131" s="719"/>
      <c r="I131" s="719"/>
      <c r="J131" s="719"/>
      <c r="K131" s="719"/>
      <c r="L131" s="721"/>
      <c r="M131" s="722"/>
      <c r="N131" s="719"/>
      <c r="O131" s="719"/>
      <c r="P131" s="719"/>
      <c r="Q131" s="719"/>
      <c r="R131" s="719"/>
      <c r="S131" s="719"/>
      <c r="T131" s="719"/>
      <c r="U131" s="719"/>
      <c r="V131" s="722"/>
      <c r="W131" s="719"/>
      <c r="X131" s="719"/>
      <c r="Y131" s="719"/>
      <c r="Z131" s="719"/>
      <c r="AA131" s="719"/>
      <c r="AB131" s="719"/>
      <c r="AC131" s="719"/>
      <c r="AD131" s="719"/>
      <c r="AE131" s="721"/>
    </row>
    <row r="132" spans="2:31">
      <c r="B132" s="741"/>
      <c r="C132" s="742">
        <v>9</v>
      </c>
      <c r="D132" s="743"/>
      <c r="E132" s="719" t="s">
        <v>1764</v>
      </c>
      <c r="F132" s="719"/>
      <c r="G132" s="719"/>
      <c r="H132" s="719"/>
      <c r="I132" s="719"/>
      <c r="J132" s="719"/>
      <c r="K132" s="719"/>
      <c r="L132" s="721"/>
      <c r="M132" s="722"/>
      <c r="N132" s="719"/>
      <c r="O132" s="719"/>
      <c r="P132" s="719"/>
      <c r="Q132" s="719"/>
      <c r="R132" s="719"/>
      <c r="S132" s="719"/>
      <c r="T132" s="719"/>
      <c r="U132" s="719"/>
      <c r="V132" s="722"/>
      <c r="W132" s="719"/>
      <c r="X132" s="719"/>
      <c r="Y132" s="719"/>
      <c r="Z132" s="719"/>
      <c r="AA132" s="719"/>
      <c r="AB132" s="719"/>
      <c r="AC132" s="719"/>
      <c r="AD132" s="719"/>
      <c r="AE132" s="721"/>
    </row>
    <row r="133" spans="2:31">
      <c r="B133" s="741"/>
      <c r="C133" s="742"/>
      <c r="D133" s="743"/>
      <c r="E133" s="719"/>
      <c r="F133" s="719" t="s">
        <v>1765</v>
      </c>
      <c r="G133" s="719"/>
      <c r="H133" s="719"/>
      <c r="I133" s="719"/>
      <c r="J133" s="719"/>
      <c r="K133" s="719"/>
      <c r="L133" s="721"/>
      <c r="M133" s="722" t="s">
        <v>1766</v>
      </c>
      <c r="N133" s="719"/>
      <c r="O133" s="719"/>
      <c r="P133" s="719"/>
      <c r="Q133" s="719"/>
      <c r="R133" s="719"/>
      <c r="S133" s="719"/>
      <c r="T133" s="719"/>
      <c r="U133" s="719"/>
      <c r="V133" s="722"/>
      <c r="W133" s="719"/>
      <c r="X133" s="719"/>
      <c r="Y133" s="719"/>
      <c r="Z133" s="719"/>
      <c r="AA133" s="719"/>
      <c r="AB133" s="719"/>
      <c r="AC133" s="719"/>
      <c r="AD133" s="719"/>
      <c r="AE133" s="721"/>
    </row>
    <row r="134" spans="2:31">
      <c r="B134" s="741"/>
      <c r="C134" s="742"/>
      <c r="D134" s="743"/>
      <c r="E134" s="719"/>
      <c r="F134" s="719" t="s">
        <v>1767</v>
      </c>
      <c r="G134" s="719"/>
      <c r="H134" s="719"/>
      <c r="I134" s="719"/>
      <c r="J134" s="719"/>
      <c r="K134" s="719"/>
      <c r="L134" s="721"/>
      <c r="M134" s="722" t="s">
        <v>1768</v>
      </c>
      <c r="N134" s="719"/>
      <c r="O134" s="719"/>
      <c r="P134" s="719"/>
      <c r="Q134" s="719"/>
      <c r="R134" s="719"/>
      <c r="S134" s="719"/>
      <c r="T134" s="719"/>
      <c r="U134" s="719"/>
      <c r="V134" s="722"/>
      <c r="W134" s="719"/>
      <c r="X134" s="719"/>
      <c r="Y134" s="719"/>
      <c r="Z134" s="719"/>
      <c r="AA134" s="719"/>
      <c r="AB134" s="719"/>
      <c r="AC134" s="719"/>
      <c r="AD134" s="719"/>
      <c r="AE134" s="721"/>
    </row>
    <row r="135" spans="2:31">
      <c r="B135" s="741"/>
      <c r="C135" s="742"/>
      <c r="D135" s="743"/>
      <c r="E135" s="719"/>
      <c r="F135" s="719" t="s">
        <v>1769</v>
      </c>
      <c r="G135" s="719"/>
      <c r="H135" s="719"/>
      <c r="I135" s="719"/>
      <c r="J135" s="719"/>
      <c r="K135" s="719"/>
      <c r="L135" s="721"/>
      <c r="M135" s="722"/>
      <c r="N135" s="719"/>
      <c r="O135" s="719"/>
      <c r="P135" s="719"/>
      <c r="Q135" s="719"/>
      <c r="R135" s="719"/>
      <c r="S135" s="719"/>
      <c r="T135" s="719"/>
      <c r="U135" s="719"/>
      <c r="V135" s="722"/>
      <c r="W135" s="719"/>
      <c r="X135" s="719"/>
      <c r="Y135" s="719"/>
      <c r="Z135" s="719"/>
      <c r="AA135" s="719"/>
      <c r="AB135" s="719"/>
      <c r="AC135" s="719"/>
      <c r="AD135" s="719"/>
      <c r="AE135" s="721"/>
    </row>
    <row r="136" spans="2:31">
      <c r="B136" s="741"/>
      <c r="C136" s="742"/>
      <c r="D136" s="743"/>
      <c r="E136" s="719"/>
      <c r="F136" s="719" t="s">
        <v>1770</v>
      </c>
      <c r="G136" s="719"/>
      <c r="H136" s="719"/>
      <c r="I136" s="719"/>
      <c r="J136" s="719"/>
      <c r="K136" s="719"/>
      <c r="L136" s="721"/>
      <c r="M136" s="722"/>
      <c r="N136" s="719"/>
      <c r="O136" s="719"/>
      <c r="P136" s="719"/>
      <c r="Q136" s="719"/>
      <c r="R136" s="719"/>
      <c r="S136" s="719"/>
      <c r="T136" s="719"/>
      <c r="U136" s="719"/>
      <c r="V136" s="722"/>
      <c r="W136" s="719"/>
      <c r="X136" s="719"/>
      <c r="Y136" s="719"/>
      <c r="Z136" s="719"/>
      <c r="AA136" s="719"/>
      <c r="AB136" s="719"/>
      <c r="AC136" s="719"/>
      <c r="AD136" s="719"/>
      <c r="AE136" s="721"/>
    </row>
    <row r="137" spans="2:31">
      <c r="B137" s="741"/>
      <c r="C137" s="742"/>
      <c r="D137" s="743"/>
      <c r="E137" s="719"/>
      <c r="F137" s="719"/>
      <c r="G137" s="719"/>
      <c r="H137" s="719"/>
      <c r="I137" s="719"/>
      <c r="J137" s="719"/>
      <c r="K137" s="719"/>
      <c r="L137" s="721"/>
      <c r="M137" s="722"/>
      <c r="N137" s="719"/>
      <c r="O137" s="719"/>
      <c r="P137" s="719"/>
      <c r="Q137" s="719"/>
      <c r="R137" s="719"/>
      <c r="S137" s="719"/>
      <c r="T137" s="719"/>
      <c r="U137" s="719"/>
      <c r="V137" s="722"/>
      <c r="W137" s="719"/>
      <c r="X137" s="719"/>
      <c r="Y137" s="719"/>
      <c r="Z137" s="719"/>
      <c r="AA137" s="719"/>
      <c r="AB137" s="719"/>
      <c r="AC137" s="719"/>
      <c r="AD137" s="719"/>
      <c r="AE137" s="721"/>
    </row>
    <row r="138" spans="2:31">
      <c r="B138" s="750"/>
      <c r="C138" s="742"/>
      <c r="D138" s="743"/>
      <c r="E138" s="719"/>
      <c r="F138" s="719"/>
      <c r="G138" s="719"/>
      <c r="H138" s="719"/>
      <c r="I138" s="719"/>
      <c r="J138" s="719"/>
      <c r="K138" s="719"/>
      <c r="L138" s="721"/>
      <c r="M138" s="722"/>
      <c r="N138" s="719"/>
      <c r="O138" s="719"/>
      <c r="P138" s="719"/>
      <c r="Q138" s="719"/>
      <c r="R138" s="719"/>
      <c r="S138" s="719"/>
      <c r="T138" s="719"/>
      <c r="U138" s="719"/>
      <c r="V138" s="722"/>
      <c r="W138" s="719"/>
      <c r="X138" s="719"/>
      <c r="Y138" s="719"/>
      <c r="Z138" s="719"/>
      <c r="AA138" s="719"/>
      <c r="AB138" s="719"/>
      <c r="AC138" s="719"/>
      <c r="AD138" s="719"/>
      <c r="AE138" s="721"/>
    </row>
    <row r="139" spans="2:31">
      <c r="B139" s="725"/>
      <c r="C139" s="726"/>
      <c r="D139" s="727"/>
      <c r="E139" s="728"/>
      <c r="F139" s="728"/>
      <c r="G139" s="728"/>
      <c r="H139" s="728"/>
      <c r="I139" s="728"/>
      <c r="J139" s="728"/>
      <c r="K139" s="728"/>
      <c r="L139" s="730"/>
      <c r="M139" s="729"/>
      <c r="N139" s="728"/>
      <c r="O139" s="728"/>
      <c r="P139" s="728"/>
      <c r="Q139" s="728"/>
      <c r="R139" s="728"/>
      <c r="S139" s="728"/>
      <c r="T139" s="728"/>
      <c r="U139" s="728"/>
      <c r="V139" s="729"/>
      <c r="W139" s="728"/>
      <c r="X139" s="728"/>
      <c r="Y139" s="728"/>
      <c r="Z139" s="728"/>
      <c r="AA139" s="728"/>
      <c r="AB139" s="728"/>
      <c r="AC139" s="728"/>
      <c r="AD139" s="728"/>
      <c r="AE139" s="730"/>
    </row>
    <row r="140" spans="2:31">
      <c r="B140" s="741"/>
      <c r="C140" s="742"/>
      <c r="D140" s="743"/>
      <c r="E140" s="719"/>
      <c r="F140" s="719"/>
      <c r="G140" s="719"/>
      <c r="H140" s="719"/>
      <c r="I140" s="719"/>
      <c r="J140" s="719"/>
      <c r="K140" s="719"/>
      <c r="L140" s="719"/>
      <c r="M140" s="722"/>
      <c r="N140" s="719"/>
      <c r="O140" s="719"/>
      <c r="P140" s="719"/>
      <c r="Q140" s="719"/>
      <c r="R140" s="719"/>
      <c r="S140" s="719"/>
      <c r="T140" s="719"/>
      <c r="U140" s="719"/>
      <c r="V140" s="736"/>
      <c r="W140" s="734"/>
      <c r="X140" s="734"/>
      <c r="Y140" s="734"/>
      <c r="Z140" s="734"/>
      <c r="AA140" s="734"/>
      <c r="AB140" s="734"/>
      <c r="AC140" s="734"/>
      <c r="AD140" s="734"/>
      <c r="AE140" s="735"/>
    </row>
    <row r="141" spans="2:31">
      <c r="B141" s="741" t="s">
        <v>1771</v>
      </c>
      <c r="C141" s="742">
        <v>1</v>
      </c>
      <c r="D141" s="743"/>
      <c r="E141" s="719" t="s">
        <v>1772</v>
      </c>
      <c r="F141" s="719"/>
      <c r="G141" s="719"/>
      <c r="H141" s="719"/>
      <c r="I141" s="719"/>
      <c r="J141" s="719"/>
      <c r="K141" s="719"/>
      <c r="L141" s="721"/>
      <c r="M141" s="688"/>
      <c r="N141" s="689" t="s">
        <v>1773</v>
      </c>
      <c r="O141" s="689"/>
      <c r="P141" s="689"/>
      <c r="Q141" s="689"/>
      <c r="R141" s="689"/>
      <c r="S141" s="689"/>
      <c r="T141" s="689"/>
      <c r="U141" s="689"/>
      <c r="V141" s="722"/>
      <c r="W141" s="719"/>
      <c r="X141" s="719"/>
      <c r="Y141" s="719"/>
      <c r="Z141" s="719"/>
      <c r="AA141" s="719"/>
      <c r="AB141" s="719"/>
      <c r="AC141" s="719"/>
      <c r="AD141" s="719"/>
      <c r="AE141" s="721"/>
    </row>
    <row r="142" spans="2:31">
      <c r="B142" s="741" t="s">
        <v>1774</v>
      </c>
      <c r="C142" s="742"/>
      <c r="D142" s="743"/>
      <c r="E142" s="719"/>
      <c r="F142" s="719"/>
      <c r="G142" s="719"/>
      <c r="H142" s="719"/>
      <c r="I142" s="847">
        <f>[1]フロー_!F44</f>
        <v>0.53446542199519476</v>
      </c>
      <c r="J142" s="847"/>
      <c r="K142" s="719" t="s">
        <v>1624</v>
      </c>
      <c r="L142" s="721"/>
      <c r="M142" s="689"/>
      <c r="N142" s="689"/>
      <c r="O142" s="689"/>
      <c r="P142" s="689"/>
      <c r="Q142" s="689"/>
      <c r="R142" s="689"/>
      <c r="S142" s="689"/>
      <c r="T142" s="689"/>
      <c r="U142" s="689"/>
      <c r="V142" s="722"/>
      <c r="W142" s="719"/>
      <c r="X142" s="719"/>
      <c r="Y142" s="719"/>
      <c r="Z142" s="848"/>
      <c r="AA142" s="848"/>
      <c r="AB142" s="719"/>
      <c r="AC142" s="719"/>
      <c r="AD142" s="719"/>
      <c r="AE142" s="721"/>
    </row>
    <row r="143" spans="2:31">
      <c r="B143" s="741" t="s">
        <v>1775</v>
      </c>
      <c r="C143" s="742"/>
      <c r="D143" s="743"/>
      <c r="E143" s="719"/>
      <c r="F143" s="719"/>
      <c r="G143" s="719"/>
      <c r="H143" s="719"/>
      <c r="I143" s="719"/>
      <c r="J143" s="719"/>
      <c r="K143" s="719"/>
      <c r="L143" s="721"/>
      <c r="M143" s="689"/>
      <c r="N143" s="689"/>
      <c r="O143" s="689"/>
      <c r="P143" s="689"/>
      <c r="Q143" s="689"/>
      <c r="R143" s="689"/>
      <c r="S143" s="689"/>
      <c r="T143" s="689"/>
      <c r="U143" s="689"/>
      <c r="V143" s="722"/>
      <c r="W143" s="719"/>
      <c r="X143" s="719"/>
      <c r="Y143" s="719"/>
      <c r="Z143" s="719"/>
      <c r="AA143" s="719"/>
      <c r="AB143" s="719"/>
      <c r="AC143" s="719"/>
      <c r="AD143" s="719"/>
      <c r="AE143" s="721"/>
    </row>
    <row r="144" spans="2:31">
      <c r="B144" s="741"/>
      <c r="C144" s="742">
        <v>2</v>
      </c>
      <c r="D144" s="743"/>
      <c r="E144" s="719" t="s">
        <v>1546</v>
      </c>
      <c r="F144" s="719"/>
      <c r="G144" s="719"/>
      <c r="H144" s="719"/>
      <c r="I144" s="719"/>
      <c r="J144" s="719"/>
      <c r="K144" s="719"/>
      <c r="L144" s="719"/>
      <c r="M144" s="688"/>
      <c r="N144" s="689"/>
      <c r="O144" s="689"/>
      <c r="P144" s="689"/>
      <c r="Q144" s="689"/>
      <c r="R144" s="689"/>
      <c r="S144" s="689"/>
      <c r="T144" s="689"/>
      <c r="U144" s="689"/>
      <c r="V144" s="722"/>
      <c r="W144" s="719"/>
      <c r="X144" s="719"/>
      <c r="Y144" s="719"/>
      <c r="Z144" s="719"/>
      <c r="AA144" s="719"/>
      <c r="AB144" s="719"/>
      <c r="AC144" s="719"/>
      <c r="AD144" s="719"/>
      <c r="AE144" s="721"/>
    </row>
    <row r="145" spans="2:31">
      <c r="B145" s="741"/>
      <c r="C145" s="742"/>
      <c r="D145" s="743"/>
      <c r="E145" s="719"/>
      <c r="F145" s="719" t="s">
        <v>1776</v>
      </c>
      <c r="G145" s="719"/>
      <c r="H145" s="719"/>
      <c r="I145" s="719"/>
      <c r="J145" s="719" t="s">
        <v>1777</v>
      </c>
      <c r="K145" s="719"/>
      <c r="L145" s="719"/>
      <c r="M145" s="688"/>
      <c r="N145" s="689"/>
      <c r="O145" s="689"/>
      <c r="P145" s="689"/>
      <c r="Q145" s="689"/>
      <c r="R145" s="689"/>
      <c r="S145" s="689"/>
      <c r="T145" s="689"/>
      <c r="U145" s="689"/>
      <c r="V145" s="722"/>
      <c r="W145" s="719"/>
      <c r="X145" s="719"/>
      <c r="Y145" s="738"/>
      <c r="Z145" s="719"/>
      <c r="AA145" s="719"/>
      <c r="AB145" s="719"/>
      <c r="AC145" s="719"/>
      <c r="AD145" s="719"/>
      <c r="AE145" s="721"/>
    </row>
    <row r="146" spans="2:31">
      <c r="B146" s="741"/>
      <c r="C146" s="742"/>
      <c r="D146" s="743"/>
      <c r="E146" s="719"/>
      <c r="F146" s="719" t="s">
        <v>1638</v>
      </c>
      <c r="G146" s="719"/>
      <c r="H146" s="719"/>
      <c r="I146" s="719"/>
      <c r="J146" s="723">
        <v>105</v>
      </c>
      <c r="K146" s="719" t="s">
        <v>1639</v>
      </c>
      <c r="L146" s="719"/>
      <c r="M146" s="688"/>
      <c r="N146" s="689"/>
      <c r="O146" s="689"/>
      <c r="P146" s="689"/>
      <c r="Q146" s="689"/>
      <c r="R146" s="689"/>
      <c r="S146" s="689"/>
      <c r="T146" s="689"/>
      <c r="U146" s="689"/>
      <c r="V146" s="722"/>
      <c r="W146" s="719"/>
      <c r="X146" s="719"/>
      <c r="Y146" s="738"/>
      <c r="Z146" s="719"/>
      <c r="AA146" s="719"/>
      <c r="AB146" s="719"/>
      <c r="AC146" s="719"/>
      <c r="AD146" s="719"/>
      <c r="AE146" s="721"/>
    </row>
    <row r="147" spans="2:31">
      <c r="B147" s="741"/>
      <c r="C147" s="742"/>
      <c r="D147" s="743"/>
      <c r="E147" s="719"/>
      <c r="F147" s="719"/>
      <c r="G147" s="719"/>
      <c r="H147" s="719"/>
      <c r="I147" s="719"/>
      <c r="J147" s="723"/>
      <c r="K147" s="719"/>
      <c r="L147" s="719"/>
      <c r="M147" s="688"/>
      <c r="N147" s="689"/>
      <c r="O147" s="689"/>
      <c r="P147" s="689"/>
      <c r="Q147" s="689"/>
      <c r="R147" s="689"/>
      <c r="S147" s="689"/>
      <c r="T147" s="689"/>
      <c r="U147" s="689"/>
      <c r="V147" s="722"/>
      <c r="W147" s="719"/>
      <c r="X147" s="719"/>
      <c r="Y147" s="719"/>
      <c r="Z147" s="719"/>
      <c r="AA147" s="719"/>
      <c r="AB147" s="719"/>
      <c r="AC147" s="719"/>
      <c r="AD147" s="719"/>
      <c r="AE147" s="721"/>
    </row>
    <row r="148" spans="2:31">
      <c r="B148" s="741"/>
      <c r="C148" s="719"/>
      <c r="D148" s="743"/>
      <c r="E148" s="719"/>
      <c r="F148" s="719"/>
      <c r="G148" s="719"/>
      <c r="H148" s="719"/>
      <c r="I148" s="719"/>
      <c r="J148" s="723"/>
      <c r="K148" s="719"/>
      <c r="L148" s="719"/>
      <c r="M148" s="688"/>
      <c r="N148" s="689"/>
      <c r="O148" s="689"/>
      <c r="P148" s="689"/>
      <c r="Q148" s="689"/>
      <c r="R148" s="689"/>
      <c r="S148" s="689"/>
      <c r="T148" s="689"/>
      <c r="U148" s="689"/>
      <c r="V148" s="722"/>
      <c r="W148" s="719"/>
      <c r="X148" s="719"/>
      <c r="Y148" s="738"/>
      <c r="Z148" s="719"/>
      <c r="AA148" s="719"/>
      <c r="AB148" s="719"/>
      <c r="AC148" s="719"/>
      <c r="AD148" s="719"/>
      <c r="AE148" s="721"/>
    </row>
    <row r="149" spans="2:31">
      <c r="B149" s="741"/>
      <c r="C149" s="742">
        <v>3</v>
      </c>
      <c r="D149" s="743"/>
      <c r="E149" s="719" t="s">
        <v>1667</v>
      </c>
      <c r="F149" s="719"/>
      <c r="G149" s="719"/>
      <c r="H149" s="719"/>
      <c r="I149" s="719"/>
      <c r="J149" s="719"/>
      <c r="K149" s="719"/>
      <c r="L149" s="719"/>
      <c r="M149" s="688"/>
      <c r="N149" s="689"/>
      <c r="O149" s="689"/>
      <c r="P149" s="689"/>
      <c r="Q149" s="689"/>
      <c r="R149" s="689"/>
      <c r="S149" s="689"/>
      <c r="T149" s="689"/>
      <c r="U149" s="689"/>
      <c r="V149" s="722"/>
      <c r="W149" s="719"/>
      <c r="X149" s="719"/>
      <c r="Y149" s="738"/>
      <c r="Z149" s="719"/>
      <c r="AA149" s="719"/>
      <c r="AB149" s="719"/>
      <c r="AC149" s="719"/>
      <c r="AD149" s="719"/>
      <c r="AE149" s="721"/>
    </row>
    <row r="150" spans="2:31">
      <c r="B150" s="741"/>
      <c r="C150" s="742"/>
      <c r="D150" s="743"/>
      <c r="E150" s="686"/>
      <c r="F150" s="686" t="s">
        <v>1559</v>
      </c>
      <c r="G150" s="686"/>
      <c r="H150" s="686"/>
      <c r="I150" s="843">
        <f>I142*0.42</f>
        <v>0.22447547723798178</v>
      </c>
      <c r="J150" s="843"/>
      <c r="K150" s="703" t="s">
        <v>1624</v>
      </c>
      <c r="L150" s="719"/>
      <c r="M150" s="688"/>
      <c r="N150" s="689" t="s">
        <v>1778</v>
      </c>
      <c r="O150" s="689"/>
      <c r="P150" s="689"/>
      <c r="Q150" s="689"/>
      <c r="R150" s="689"/>
      <c r="S150" s="689"/>
      <c r="T150" s="689"/>
      <c r="U150" s="689"/>
      <c r="V150" s="722"/>
      <c r="W150" s="719"/>
      <c r="X150" s="719"/>
      <c r="Y150" s="738"/>
      <c r="Z150" s="719"/>
      <c r="AA150" s="719"/>
      <c r="AB150" s="719"/>
      <c r="AC150" s="719"/>
      <c r="AD150" s="719"/>
      <c r="AE150" s="721"/>
    </row>
    <row r="151" spans="2:31">
      <c r="B151" s="741"/>
      <c r="C151" s="742"/>
      <c r="D151" s="743"/>
      <c r="E151" s="704" t="s">
        <v>1626</v>
      </c>
      <c r="F151" s="844">
        <v>32.04</v>
      </c>
      <c r="G151" s="844"/>
      <c r="H151" s="686"/>
      <c r="I151" s="837">
        <f>I150/F151</f>
        <v>7.0061010373901932E-3</v>
      </c>
      <c r="J151" s="837"/>
      <c r="K151" s="686" t="s">
        <v>1555</v>
      </c>
      <c r="L151" s="719"/>
      <c r="M151" s="688"/>
      <c r="N151" s="689"/>
      <c r="O151" s="689"/>
      <c r="P151" s="689"/>
      <c r="Q151" s="689"/>
      <c r="R151" s="689"/>
      <c r="S151" s="689"/>
      <c r="T151" s="689"/>
      <c r="U151" s="689"/>
      <c r="V151" s="722"/>
      <c r="W151" s="719"/>
      <c r="X151" s="719"/>
      <c r="Y151" s="738"/>
      <c r="Z151" s="719"/>
      <c r="AA151" s="719"/>
      <c r="AB151" s="719"/>
      <c r="AC151" s="719"/>
      <c r="AD151" s="719"/>
      <c r="AE151" s="721"/>
    </row>
    <row r="152" spans="2:31">
      <c r="B152" s="741"/>
      <c r="C152" s="719"/>
      <c r="D152" s="743"/>
      <c r="E152" s="719"/>
      <c r="F152" s="719"/>
      <c r="G152" s="719"/>
      <c r="H152" s="719"/>
      <c r="I152" s="719"/>
      <c r="J152" s="719"/>
      <c r="K152" s="719"/>
      <c r="L152" s="719"/>
      <c r="M152" s="688"/>
      <c r="N152" s="689"/>
      <c r="O152" s="689"/>
      <c r="P152" s="689"/>
      <c r="Q152" s="689"/>
      <c r="R152" s="689"/>
      <c r="S152" s="689"/>
      <c r="T152" s="689"/>
      <c r="U152" s="689"/>
      <c r="V152" s="722"/>
      <c r="W152" s="719"/>
      <c r="X152" s="719"/>
      <c r="Y152" s="738"/>
      <c r="Z152" s="719"/>
      <c r="AA152" s="719"/>
      <c r="AB152" s="719"/>
      <c r="AC152" s="719"/>
      <c r="AD152" s="719"/>
      <c r="AE152" s="721"/>
    </row>
    <row r="153" spans="2:31">
      <c r="B153" s="741"/>
      <c r="C153" s="742"/>
      <c r="D153" s="743"/>
      <c r="E153" s="686"/>
      <c r="F153" s="686" t="s">
        <v>1779</v>
      </c>
      <c r="G153" s="686"/>
      <c r="H153" s="686"/>
      <c r="I153" s="843">
        <f>I142*0.28</f>
        <v>0.14965031815865454</v>
      </c>
      <c r="J153" s="843"/>
      <c r="K153" s="703" t="s">
        <v>1624</v>
      </c>
      <c r="L153" s="719"/>
      <c r="M153" s="688"/>
      <c r="N153" s="689" t="s">
        <v>1780</v>
      </c>
      <c r="O153" s="689"/>
      <c r="P153" s="689"/>
      <c r="Q153" s="689"/>
      <c r="R153" s="689"/>
      <c r="S153" s="689"/>
      <c r="T153" s="689"/>
      <c r="U153" s="689"/>
      <c r="V153" s="722"/>
      <c r="W153" s="719"/>
      <c r="X153" s="719"/>
      <c r="Y153" s="738"/>
      <c r="Z153" s="719"/>
      <c r="AA153" s="719"/>
      <c r="AB153" s="719"/>
      <c r="AC153" s="719"/>
      <c r="AD153" s="719"/>
      <c r="AE153" s="721"/>
    </row>
    <row r="154" spans="2:31">
      <c r="B154" s="741"/>
      <c r="C154" s="742"/>
      <c r="D154" s="743"/>
      <c r="E154" s="704" t="s">
        <v>1626</v>
      </c>
      <c r="F154" s="844">
        <v>18</v>
      </c>
      <c r="G154" s="844"/>
      <c r="H154" s="686"/>
      <c r="I154" s="837">
        <f>I153/F154</f>
        <v>8.3139065643696962E-3</v>
      </c>
      <c r="J154" s="837"/>
      <c r="K154" s="686" t="s">
        <v>1555</v>
      </c>
      <c r="L154" s="719"/>
      <c r="M154" s="688"/>
      <c r="N154" s="689"/>
      <c r="O154" s="689"/>
      <c r="P154" s="689"/>
      <c r="Q154" s="689"/>
      <c r="R154" s="689"/>
      <c r="S154" s="689"/>
      <c r="T154" s="689"/>
      <c r="U154" s="689"/>
      <c r="V154" s="722"/>
      <c r="W154" s="719"/>
      <c r="X154" s="719"/>
      <c r="Y154" s="738"/>
      <c r="Z154" s="719"/>
      <c r="AA154" s="719"/>
      <c r="AB154" s="719"/>
      <c r="AC154" s="719"/>
      <c r="AD154" s="719"/>
      <c r="AE154" s="721"/>
    </row>
    <row r="155" spans="2:31">
      <c r="B155" s="741"/>
      <c r="C155" s="742"/>
      <c r="D155" s="743"/>
      <c r="E155" s="719"/>
      <c r="F155" s="719"/>
      <c r="G155" s="719"/>
      <c r="H155" s="719"/>
      <c r="I155" s="719"/>
      <c r="J155" s="719"/>
      <c r="K155" s="719"/>
      <c r="L155" s="719"/>
      <c r="M155" s="688"/>
      <c r="N155" s="689"/>
      <c r="O155" s="689"/>
      <c r="P155" s="689"/>
      <c r="Q155" s="689"/>
      <c r="R155" s="689"/>
      <c r="S155" s="689"/>
      <c r="T155" s="689"/>
      <c r="U155" s="689"/>
      <c r="V155" s="722"/>
      <c r="W155" s="719"/>
      <c r="X155" s="719"/>
      <c r="Y155" s="738"/>
      <c r="Z155" s="719"/>
      <c r="AA155" s="719"/>
      <c r="AB155" s="719"/>
      <c r="AC155" s="719"/>
      <c r="AD155" s="719"/>
      <c r="AE155" s="721"/>
    </row>
    <row r="156" spans="2:31">
      <c r="B156" s="741"/>
      <c r="C156" s="742">
        <v>4</v>
      </c>
      <c r="D156" s="743"/>
      <c r="E156" s="719" t="s">
        <v>1741</v>
      </c>
      <c r="F156" s="719"/>
      <c r="G156" s="719"/>
      <c r="H156" s="719"/>
      <c r="I156" s="719"/>
      <c r="J156" s="719"/>
      <c r="K156" s="719"/>
      <c r="L156" s="721"/>
      <c r="M156" s="688"/>
      <c r="N156" s="689"/>
      <c r="O156" s="689"/>
      <c r="P156" s="689"/>
      <c r="Q156" s="689"/>
      <c r="R156" s="689"/>
      <c r="S156" s="689"/>
      <c r="T156" s="689"/>
      <c r="U156" s="689"/>
      <c r="V156" s="722"/>
      <c r="W156" s="719"/>
      <c r="X156" s="719"/>
      <c r="Y156" s="738"/>
      <c r="Z156" s="719"/>
      <c r="AA156" s="719"/>
      <c r="AB156" s="719"/>
      <c r="AC156" s="719"/>
      <c r="AD156" s="719"/>
      <c r="AE156" s="721"/>
    </row>
    <row r="157" spans="2:31">
      <c r="B157" s="741"/>
      <c r="C157" s="742"/>
      <c r="D157" s="743"/>
      <c r="E157" s="719"/>
      <c r="F157" s="719" t="s">
        <v>1781</v>
      </c>
      <c r="G157" s="719"/>
      <c r="H157" s="719"/>
      <c r="I157" s="719"/>
      <c r="J157" s="719">
        <v>65</v>
      </c>
      <c r="K157" s="719" t="s">
        <v>1660</v>
      </c>
      <c r="L157" s="721"/>
      <c r="M157" s="688"/>
      <c r="N157" s="689"/>
      <c r="O157" s="689"/>
      <c r="P157" s="689"/>
      <c r="Q157" s="689"/>
      <c r="R157" s="689"/>
      <c r="S157" s="689"/>
      <c r="T157" s="689"/>
      <c r="U157" s="689"/>
      <c r="V157" s="722"/>
      <c r="W157" s="719"/>
      <c r="X157" s="719"/>
      <c r="Y157" s="738"/>
      <c r="Z157" s="719"/>
      <c r="AA157" s="719"/>
      <c r="AB157" s="719"/>
      <c r="AC157" s="719"/>
      <c r="AD157" s="719"/>
      <c r="AE157" s="721"/>
    </row>
    <row r="158" spans="2:31">
      <c r="B158" s="741"/>
      <c r="C158" s="719"/>
      <c r="D158" s="743"/>
      <c r="E158" s="719"/>
      <c r="F158" s="719" t="s">
        <v>1638</v>
      </c>
      <c r="G158" s="719"/>
      <c r="H158" s="719"/>
      <c r="I158" s="719"/>
      <c r="J158" s="723">
        <v>105</v>
      </c>
      <c r="K158" s="719" t="s">
        <v>1639</v>
      </c>
      <c r="L158" s="719"/>
      <c r="M158" s="688"/>
      <c r="N158" s="689"/>
      <c r="O158" s="689"/>
      <c r="P158" s="689"/>
      <c r="Q158" s="689"/>
      <c r="R158" s="689"/>
      <c r="S158" s="689"/>
      <c r="T158" s="689"/>
      <c r="U158" s="689"/>
      <c r="V158" s="722"/>
      <c r="W158" s="719"/>
      <c r="X158" s="719"/>
      <c r="Y158" s="738"/>
      <c r="Z158" s="719"/>
      <c r="AA158" s="719"/>
      <c r="AB158" s="719"/>
      <c r="AC158" s="719"/>
      <c r="AD158" s="719"/>
      <c r="AE158" s="721"/>
    </row>
    <row r="159" spans="2:31">
      <c r="B159" s="741"/>
      <c r="C159" s="742"/>
      <c r="D159" s="743"/>
      <c r="E159" s="719"/>
      <c r="F159" s="719"/>
      <c r="G159" s="719"/>
      <c r="H159" s="719"/>
      <c r="I159" s="738"/>
      <c r="J159" s="719"/>
      <c r="K159" s="719"/>
      <c r="L159" s="719"/>
      <c r="M159" s="688"/>
      <c r="N159" s="689"/>
      <c r="O159" s="689"/>
      <c r="P159" s="689"/>
      <c r="Q159" s="689"/>
      <c r="R159" s="689"/>
      <c r="S159" s="689"/>
      <c r="T159" s="689"/>
      <c r="U159" s="689"/>
      <c r="V159" s="722"/>
      <c r="W159" s="719"/>
      <c r="X159" s="719"/>
      <c r="Y159" s="738"/>
      <c r="Z159" s="719"/>
      <c r="AA159" s="719"/>
      <c r="AB159" s="719"/>
      <c r="AC159" s="719"/>
      <c r="AD159" s="719"/>
      <c r="AE159" s="721"/>
    </row>
    <row r="160" spans="2:31">
      <c r="B160" s="741"/>
      <c r="C160" s="742">
        <v>5</v>
      </c>
      <c r="D160" s="743"/>
      <c r="E160" s="719" t="s">
        <v>1782</v>
      </c>
      <c r="F160" s="719"/>
      <c r="G160" s="719"/>
      <c r="H160" s="719"/>
      <c r="I160" s="738"/>
      <c r="J160" s="719"/>
      <c r="K160" s="719"/>
      <c r="L160" s="719"/>
      <c r="M160" s="688"/>
      <c r="N160" s="719"/>
      <c r="O160" s="689"/>
      <c r="P160" s="689"/>
      <c r="Q160" s="689"/>
      <c r="R160" s="689"/>
      <c r="S160" s="689"/>
      <c r="T160" s="689"/>
      <c r="U160" s="689"/>
      <c r="V160" s="722"/>
      <c r="W160" s="719"/>
      <c r="X160" s="719"/>
      <c r="Y160" s="719"/>
      <c r="Z160" s="719"/>
      <c r="AA160" s="719"/>
      <c r="AB160" s="719"/>
      <c r="AC160" s="719"/>
      <c r="AD160" s="719"/>
      <c r="AE160" s="721"/>
    </row>
    <row r="161" spans="2:31">
      <c r="B161" s="741"/>
      <c r="C161" s="742"/>
      <c r="D161" s="743"/>
      <c r="E161" s="719"/>
      <c r="F161" s="689" t="s">
        <v>1703</v>
      </c>
      <c r="G161" s="689"/>
      <c r="H161" s="689"/>
      <c r="I161" s="689"/>
      <c r="J161" s="745"/>
      <c r="K161" s="719"/>
      <c r="L161" s="719"/>
      <c r="M161" s="688"/>
      <c r="N161" s="689"/>
      <c r="O161" s="689"/>
      <c r="P161" s="689"/>
      <c r="Q161" s="689"/>
      <c r="R161" s="689"/>
      <c r="S161" s="689"/>
      <c r="T161" s="689"/>
      <c r="U161" s="689"/>
      <c r="V161" s="722"/>
      <c r="W161" s="719"/>
      <c r="X161" s="719"/>
      <c r="Y161" s="719"/>
      <c r="Z161" s="719"/>
      <c r="AA161" s="719"/>
      <c r="AB161" s="719"/>
      <c r="AC161" s="719"/>
      <c r="AD161" s="719"/>
      <c r="AE161" s="721"/>
    </row>
    <row r="162" spans="2:31">
      <c r="B162" s="741"/>
      <c r="C162" s="742"/>
      <c r="D162" s="743"/>
      <c r="E162" s="719"/>
      <c r="F162" s="689"/>
      <c r="G162" s="747" t="s">
        <v>1705</v>
      </c>
      <c r="H162" s="689"/>
      <c r="I162" s="689"/>
      <c r="J162" s="719"/>
      <c r="K162" s="719"/>
      <c r="L162" s="719"/>
      <c r="M162" s="688"/>
      <c r="N162" s="689" t="s">
        <v>1783</v>
      </c>
      <c r="O162" s="689"/>
      <c r="P162" s="689"/>
      <c r="Q162" s="689"/>
      <c r="R162" s="689"/>
      <c r="S162" s="689"/>
      <c r="T162" s="689"/>
      <c r="U162" s="689"/>
      <c r="V162" s="722"/>
      <c r="W162" s="719"/>
      <c r="X162" s="719"/>
      <c r="Y162" s="719"/>
      <c r="Z162" s="719"/>
      <c r="AA162" s="719"/>
      <c r="AB162" s="719"/>
      <c r="AC162" s="719"/>
      <c r="AD162" s="719"/>
      <c r="AE162" s="721"/>
    </row>
    <row r="163" spans="2:31">
      <c r="B163" s="741"/>
      <c r="C163" s="742"/>
      <c r="D163" s="743"/>
      <c r="E163" s="719"/>
      <c r="F163" s="751" t="s">
        <v>46</v>
      </c>
      <c r="G163" s="752" t="s">
        <v>1784</v>
      </c>
      <c r="H163" s="719"/>
      <c r="I163" s="689"/>
      <c r="J163" s="723"/>
      <c r="K163" s="719"/>
      <c r="L163" s="719"/>
      <c r="M163" s="688"/>
      <c r="N163" s="689" t="s">
        <v>1785</v>
      </c>
      <c r="O163" s="689"/>
      <c r="P163" s="689"/>
      <c r="Q163" s="689"/>
      <c r="R163" s="689"/>
      <c r="S163" s="689"/>
      <c r="T163" s="689"/>
      <c r="U163" s="689"/>
      <c r="V163" s="722"/>
      <c r="W163" s="719"/>
      <c r="X163" s="719"/>
      <c r="Y163" s="738"/>
      <c r="Z163" s="719"/>
      <c r="AA163" s="719"/>
      <c r="AB163" s="719"/>
      <c r="AC163" s="719"/>
      <c r="AD163" s="719"/>
      <c r="AE163" s="721"/>
    </row>
    <row r="164" spans="2:31">
      <c r="B164" s="741"/>
      <c r="C164" s="742"/>
      <c r="D164" s="743"/>
      <c r="E164" s="719"/>
      <c r="F164" s="751" t="s">
        <v>46</v>
      </c>
      <c r="G164" s="752" t="s">
        <v>1786</v>
      </c>
      <c r="H164" s="719"/>
      <c r="I164" s="689"/>
      <c r="J164" s="719"/>
      <c r="K164" s="719"/>
      <c r="L164" s="719"/>
      <c r="M164" s="688"/>
      <c r="N164" s="689"/>
      <c r="O164" s="689"/>
      <c r="P164" s="689"/>
      <c r="Q164" s="689"/>
      <c r="R164" s="689"/>
      <c r="S164" s="689"/>
      <c r="T164" s="689"/>
      <c r="U164" s="689"/>
      <c r="V164" s="722"/>
      <c r="W164" s="719"/>
      <c r="X164" s="719"/>
      <c r="Y164" s="738"/>
      <c r="Z164" s="719"/>
      <c r="AA164" s="719"/>
      <c r="AB164" s="719"/>
      <c r="AC164" s="719"/>
      <c r="AD164" s="719"/>
      <c r="AE164" s="721"/>
    </row>
    <row r="165" spans="2:31">
      <c r="B165" s="741"/>
      <c r="C165" s="742">
        <v>6</v>
      </c>
      <c r="D165" s="743"/>
      <c r="E165" s="686"/>
      <c r="F165" s="719"/>
      <c r="G165" s="752" t="s">
        <v>1787</v>
      </c>
      <c r="H165" s="719"/>
      <c r="I165" s="689"/>
      <c r="J165" s="719"/>
      <c r="K165" s="719"/>
      <c r="L165" s="719"/>
      <c r="M165" s="688" t="s">
        <v>1748</v>
      </c>
      <c r="N165" s="689"/>
      <c r="O165" s="689"/>
      <c r="P165" s="689"/>
      <c r="Q165" s="689"/>
      <c r="R165" s="689"/>
      <c r="S165" s="689"/>
      <c r="T165" s="689"/>
      <c r="U165" s="689"/>
      <c r="V165" s="722"/>
      <c r="W165" s="719"/>
      <c r="X165" s="719"/>
      <c r="Y165" s="738"/>
      <c r="Z165" s="719"/>
      <c r="AA165" s="719"/>
      <c r="AB165" s="719"/>
      <c r="AC165" s="719"/>
      <c r="AD165" s="719"/>
      <c r="AE165" s="721"/>
    </row>
    <row r="166" spans="2:31">
      <c r="B166" s="741"/>
      <c r="C166" s="742"/>
      <c r="D166" s="743"/>
      <c r="E166" s="719"/>
      <c r="F166" s="702"/>
      <c r="G166" s="747" t="s">
        <v>1788</v>
      </c>
      <c r="H166" s="719"/>
      <c r="I166" s="738"/>
      <c r="J166" s="719"/>
      <c r="K166" s="719"/>
      <c r="L166" s="719"/>
      <c r="M166" s="688" t="s">
        <v>1749</v>
      </c>
      <c r="N166" s="689"/>
      <c r="O166" s="689"/>
      <c r="P166" s="689"/>
      <c r="Q166" s="689"/>
      <c r="R166" s="689"/>
      <c r="S166" s="689"/>
      <c r="T166" s="689"/>
      <c r="U166" s="689"/>
      <c r="V166" s="722"/>
      <c r="W166" s="719"/>
      <c r="X166" s="719"/>
      <c r="Y166" s="738"/>
      <c r="Z166" s="719"/>
      <c r="AA166" s="719"/>
      <c r="AB166" s="719"/>
      <c r="AC166" s="719"/>
      <c r="AD166" s="719"/>
      <c r="AE166" s="721"/>
    </row>
    <row r="167" spans="2:31">
      <c r="B167" s="741"/>
      <c r="C167" s="742"/>
      <c r="D167" s="743"/>
      <c r="E167" s="719"/>
      <c r="F167" s="724" t="s">
        <v>46</v>
      </c>
      <c r="G167" s="752" t="s">
        <v>1789</v>
      </c>
      <c r="H167" s="719"/>
      <c r="I167" s="738"/>
      <c r="J167" s="719"/>
      <c r="K167" s="719"/>
      <c r="L167" s="719"/>
      <c r="M167" s="688"/>
      <c r="N167" s="689"/>
      <c r="O167" s="689"/>
      <c r="P167" s="689"/>
      <c r="Q167" s="689"/>
      <c r="R167" s="689"/>
      <c r="S167" s="689"/>
      <c r="T167" s="689"/>
      <c r="U167" s="689"/>
      <c r="V167" s="722"/>
      <c r="W167" s="719"/>
      <c r="X167" s="719"/>
      <c r="Y167" s="719"/>
      <c r="Z167" s="719"/>
      <c r="AA167" s="719"/>
      <c r="AB167" s="719"/>
      <c r="AC167" s="719"/>
      <c r="AD167" s="719"/>
      <c r="AE167" s="721"/>
    </row>
    <row r="168" spans="2:31">
      <c r="B168" s="741"/>
      <c r="C168" s="742"/>
      <c r="D168" s="743"/>
      <c r="E168" s="719"/>
      <c r="F168" s="719"/>
      <c r="G168" s="719"/>
      <c r="H168" s="719"/>
      <c r="I168" s="738"/>
      <c r="J168" s="719"/>
      <c r="K168" s="719"/>
      <c r="L168" s="719"/>
      <c r="M168" s="688"/>
      <c r="N168" s="689"/>
      <c r="O168" s="689"/>
      <c r="P168" s="689"/>
      <c r="Q168" s="689"/>
      <c r="R168" s="689"/>
      <c r="S168" s="689"/>
      <c r="T168" s="689"/>
      <c r="U168" s="689"/>
      <c r="V168" s="722"/>
      <c r="W168" s="719"/>
      <c r="X168" s="719"/>
      <c r="Y168" s="719"/>
      <c r="Z168" s="719"/>
      <c r="AA168" s="719"/>
      <c r="AB168" s="719"/>
      <c r="AC168" s="719"/>
      <c r="AD168" s="719"/>
      <c r="AE168" s="721"/>
    </row>
    <row r="169" spans="2:31">
      <c r="B169" s="741"/>
      <c r="C169" s="742"/>
      <c r="D169" s="743"/>
      <c r="E169" s="719" t="s">
        <v>1790</v>
      </c>
      <c r="F169" s="719"/>
      <c r="G169" s="719"/>
      <c r="H169" s="719"/>
      <c r="I169" s="849">
        <f>I142+I150+I153</f>
        <v>0.90859121739183113</v>
      </c>
      <c r="J169" s="849"/>
      <c r="K169" s="719" t="s">
        <v>1624</v>
      </c>
      <c r="L169" s="719"/>
      <c r="M169" s="688"/>
      <c r="N169" s="689"/>
      <c r="O169" s="689"/>
      <c r="P169" s="689"/>
      <c r="Q169" s="689"/>
      <c r="R169" s="689"/>
      <c r="S169" s="689"/>
      <c r="T169" s="689"/>
      <c r="U169" s="689"/>
      <c r="V169" s="722"/>
      <c r="W169" s="719"/>
      <c r="X169" s="719"/>
      <c r="Y169" s="738"/>
      <c r="Z169" s="719"/>
      <c r="AA169" s="719"/>
      <c r="AB169" s="719"/>
      <c r="AC169" s="719"/>
      <c r="AD169" s="719"/>
      <c r="AE169" s="721"/>
    </row>
    <row r="170" spans="2:31">
      <c r="B170" s="741"/>
      <c r="C170" s="742"/>
      <c r="D170" s="743"/>
      <c r="E170" s="719"/>
      <c r="F170" s="719"/>
      <c r="G170" s="719"/>
      <c r="H170" s="719"/>
      <c r="I170" s="738"/>
      <c r="J170" s="719"/>
      <c r="K170" s="719"/>
      <c r="L170" s="719"/>
      <c r="M170" s="688"/>
      <c r="N170" s="689"/>
      <c r="O170" s="689"/>
      <c r="P170" s="689"/>
      <c r="Q170" s="689"/>
      <c r="R170" s="689"/>
      <c r="S170" s="689"/>
      <c r="T170" s="689"/>
      <c r="U170" s="689"/>
      <c r="V170" s="722"/>
      <c r="W170" s="719"/>
      <c r="X170" s="719"/>
      <c r="Y170" s="738"/>
      <c r="Z170" s="719"/>
      <c r="AA170" s="719"/>
      <c r="AB170" s="719"/>
      <c r="AC170" s="719"/>
      <c r="AD170" s="719"/>
      <c r="AE170" s="721"/>
    </row>
    <row r="171" spans="2:31">
      <c r="B171" s="741"/>
      <c r="C171" s="742"/>
      <c r="D171" s="743"/>
      <c r="E171" s="719"/>
      <c r="F171" s="719"/>
      <c r="G171" s="719"/>
      <c r="H171" s="719"/>
      <c r="I171" s="738"/>
      <c r="J171" s="719"/>
      <c r="K171" s="719"/>
      <c r="L171" s="719"/>
      <c r="M171" s="688"/>
      <c r="N171" s="689"/>
      <c r="O171" s="689"/>
      <c r="P171" s="689"/>
      <c r="Q171" s="689"/>
      <c r="R171" s="689"/>
      <c r="S171" s="689"/>
      <c r="T171" s="689"/>
      <c r="U171" s="689"/>
      <c r="V171" s="722"/>
      <c r="W171" s="719"/>
      <c r="X171" s="719"/>
      <c r="Y171" s="738"/>
      <c r="Z171" s="719"/>
      <c r="AA171" s="719"/>
      <c r="AB171" s="719"/>
      <c r="AC171" s="719"/>
      <c r="AD171" s="719"/>
      <c r="AE171" s="721"/>
    </row>
    <row r="172" spans="2:31">
      <c r="B172" s="741"/>
      <c r="C172" s="742"/>
      <c r="D172" s="743"/>
      <c r="E172" s="719"/>
      <c r="F172" s="719"/>
      <c r="G172" s="719"/>
      <c r="H172" s="719"/>
      <c r="I172" s="738"/>
      <c r="J172" s="719"/>
      <c r="K172" s="719"/>
      <c r="L172" s="719"/>
      <c r="M172" s="688"/>
      <c r="N172" s="689"/>
      <c r="O172" s="689"/>
      <c r="P172" s="689"/>
      <c r="Q172" s="689"/>
      <c r="R172" s="689"/>
      <c r="S172" s="689"/>
      <c r="T172" s="689"/>
      <c r="U172" s="689"/>
      <c r="V172" s="722"/>
      <c r="W172" s="719"/>
      <c r="X172" s="719"/>
      <c r="Y172" s="738"/>
      <c r="Z172" s="719"/>
      <c r="AA172" s="719"/>
      <c r="AB172" s="719"/>
      <c r="AC172" s="719"/>
      <c r="AD172" s="719"/>
      <c r="AE172" s="721"/>
    </row>
    <row r="173" spans="2:31">
      <c r="B173" s="725"/>
      <c r="C173" s="726"/>
      <c r="D173" s="727"/>
      <c r="E173" s="728"/>
      <c r="F173" s="728"/>
      <c r="G173" s="728"/>
      <c r="H173" s="728"/>
      <c r="I173" s="728"/>
      <c r="J173" s="728"/>
      <c r="K173" s="728"/>
      <c r="L173" s="730"/>
      <c r="M173" s="729"/>
      <c r="N173" s="728"/>
      <c r="O173" s="728"/>
      <c r="P173" s="728"/>
      <c r="Q173" s="728"/>
      <c r="R173" s="728"/>
      <c r="S173" s="728"/>
      <c r="T173" s="728"/>
      <c r="U173" s="728"/>
      <c r="V173" s="729"/>
      <c r="W173" s="728"/>
      <c r="X173" s="728"/>
      <c r="Y173" s="728"/>
      <c r="Z173" s="728"/>
      <c r="AA173" s="728"/>
      <c r="AB173" s="728"/>
      <c r="AC173" s="728"/>
      <c r="AD173" s="728"/>
      <c r="AE173" s="730"/>
    </row>
    <row r="174" spans="2:31">
      <c r="B174" s="741"/>
      <c r="C174" s="742"/>
      <c r="D174" s="743"/>
      <c r="E174" s="719"/>
      <c r="F174" s="719"/>
      <c r="G174" s="719"/>
      <c r="H174" s="719"/>
      <c r="I174" s="719"/>
      <c r="J174" s="719"/>
      <c r="K174" s="719"/>
      <c r="L174" s="719"/>
      <c r="M174" s="722"/>
      <c r="N174" s="719"/>
      <c r="O174" s="719"/>
      <c r="P174" s="719"/>
      <c r="Q174" s="719"/>
      <c r="R174" s="719"/>
      <c r="S174" s="719"/>
      <c r="T174" s="719"/>
      <c r="U174" s="719"/>
      <c r="V174" s="736"/>
      <c r="W174" s="734"/>
      <c r="X174" s="734"/>
      <c r="Y174" s="734"/>
      <c r="Z174" s="734"/>
      <c r="AA174" s="734"/>
      <c r="AB174" s="734"/>
      <c r="AC174" s="734"/>
      <c r="AD174" s="734"/>
      <c r="AE174" s="735"/>
    </row>
    <row r="175" spans="2:31">
      <c r="B175" s="741"/>
      <c r="C175" s="742"/>
      <c r="D175" s="743"/>
      <c r="E175" s="719"/>
      <c r="F175" s="719"/>
      <c r="G175" s="719"/>
      <c r="H175" s="719"/>
      <c r="I175" s="719"/>
      <c r="J175" s="719"/>
      <c r="K175" s="719"/>
      <c r="L175" s="719"/>
      <c r="M175" s="722"/>
      <c r="N175" s="719"/>
      <c r="O175" s="719"/>
      <c r="P175" s="719"/>
      <c r="Q175" s="719"/>
      <c r="R175" s="719"/>
      <c r="S175" s="719"/>
      <c r="T175" s="719"/>
      <c r="U175" s="719"/>
      <c r="V175" s="722"/>
      <c r="W175" s="719"/>
      <c r="X175" s="719"/>
      <c r="Y175" s="719"/>
      <c r="Z175" s="719"/>
      <c r="AA175" s="719"/>
      <c r="AB175" s="719"/>
      <c r="AC175" s="719"/>
      <c r="AD175" s="719"/>
      <c r="AE175" s="721"/>
    </row>
    <row r="176" spans="2:31">
      <c r="B176" s="741"/>
      <c r="C176" s="742">
        <v>1</v>
      </c>
      <c r="D176" s="743"/>
      <c r="E176" s="719" t="s">
        <v>1563</v>
      </c>
      <c r="F176" s="719"/>
      <c r="G176" s="719"/>
      <c r="H176" s="719"/>
      <c r="I176" s="719"/>
      <c r="J176" s="719"/>
      <c r="K176" s="719"/>
      <c r="L176" s="719"/>
      <c r="M176" s="722"/>
      <c r="N176" s="719"/>
      <c r="O176" s="719"/>
      <c r="P176" s="719"/>
      <c r="Q176" s="719"/>
      <c r="R176" s="719"/>
      <c r="S176" s="719"/>
      <c r="T176" s="719"/>
      <c r="U176" s="719"/>
      <c r="V176" s="722"/>
      <c r="W176" s="719"/>
      <c r="X176" s="719"/>
      <c r="Y176" s="738"/>
      <c r="Z176" s="719"/>
      <c r="AA176" s="719"/>
      <c r="AB176" s="719"/>
      <c r="AC176" s="719"/>
      <c r="AD176" s="719"/>
      <c r="AE176" s="721"/>
    </row>
    <row r="177" spans="2:31">
      <c r="B177" s="741" t="s">
        <v>1791</v>
      </c>
      <c r="C177" s="742"/>
      <c r="D177" s="743"/>
      <c r="E177" s="686"/>
      <c r="F177" s="719" t="s">
        <v>1563</v>
      </c>
      <c r="G177" s="686"/>
      <c r="H177" s="686"/>
      <c r="I177" s="843">
        <f>F178*I178/0.05</f>
        <v>5244.3734365693863</v>
      </c>
      <c r="J177" s="843"/>
      <c r="K177" s="703" t="s">
        <v>1629</v>
      </c>
      <c r="L177" s="719"/>
      <c r="M177" s="722"/>
      <c r="N177" s="719"/>
      <c r="O177" s="719"/>
      <c r="P177" s="719"/>
      <c r="Q177" s="719"/>
      <c r="R177" s="719"/>
      <c r="S177" s="719"/>
      <c r="T177" s="719"/>
      <c r="U177" s="719"/>
      <c r="V177" s="722"/>
      <c r="W177" s="719"/>
      <c r="X177" s="719"/>
      <c r="Y177" s="738"/>
      <c r="Z177" s="719"/>
      <c r="AA177" s="719"/>
      <c r="AB177" s="719"/>
      <c r="AC177" s="719"/>
      <c r="AD177" s="719"/>
      <c r="AE177" s="721"/>
    </row>
    <row r="178" spans="2:31">
      <c r="B178" s="741" t="s">
        <v>1792</v>
      </c>
      <c r="C178" s="742"/>
      <c r="D178" s="743"/>
      <c r="E178" s="704" t="s">
        <v>1626</v>
      </c>
      <c r="F178" s="844">
        <v>83.98</v>
      </c>
      <c r="G178" s="844"/>
      <c r="H178" s="686"/>
      <c r="I178" s="837">
        <f>I59*3*0.75*0.001</f>
        <v>3.122394282310899</v>
      </c>
      <c r="J178" s="837"/>
      <c r="K178" s="686" t="s">
        <v>1555</v>
      </c>
      <c r="L178" s="719"/>
      <c r="M178" s="722"/>
      <c r="N178" s="719" t="s">
        <v>1793</v>
      </c>
      <c r="O178" s="719"/>
      <c r="P178" s="719"/>
      <c r="Q178" s="719"/>
      <c r="R178" s="719"/>
      <c r="S178" s="719"/>
      <c r="T178" s="719"/>
      <c r="U178" s="719"/>
      <c r="V178" s="722"/>
      <c r="W178" s="719"/>
      <c r="X178" s="719"/>
      <c r="Y178" s="738"/>
      <c r="Z178" s="719"/>
      <c r="AA178" s="719"/>
      <c r="AB178" s="719"/>
      <c r="AC178" s="719"/>
      <c r="AD178" s="719"/>
      <c r="AE178" s="721"/>
    </row>
    <row r="179" spans="2:31">
      <c r="B179" s="741" t="s">
        <v>1774</v>
      </c>
      <c r="C179" s="719"/>
      <c r="D179" s="743"/>
      <c r="E179" s="719"/>
      <c r="F179" s="719"/>
      <c r="G179" s="719"/>
      <c r="H179" s="719"/>
      <c r="I179" s="719"/>
      <c r="J179" s="719"/>
      <c r="K179" s="719"/>
      <c r="L179" s="719"/>
      <c r="M179" s="722"/>
      <c r="N179" s="719"/>
      <c r="O179" s="719"/>
      <c r="P179" s="719"/>
      <c r="Q179" s="719"/>
      <c r="R179" s="719"/>
      <c r="S179" s="719"/>
      <c r="T179" s="719"/>
      <c r="U179" s="719"/>
      <c r="V179" s="722"/>
      <c r="W179" s="719"/>
      <c r="X179" s="719"/>
      <c r="Y179" s="738"/>
      <c r="Z179" s="719"/>
      <c r="AA179" s="719"/>
      <c r="AB179" s="719"/>
      <c r="AC179" s="719"/>
      <c r="AD179" s="719"/>
      <c r="AE179" s="721"/>
    </row>
    <row r="180" spans="2:31">
      <c r="B180" s="741" t="s">
        <v>1775</v>
      </c>
      <c r="C180" s="742">
        <v>2</v>
      </c>
      <c r="D180" s="743"/>
      <c r="E180" s="719" t="s">
        <v>1546</v>
      </c>
      <c r="F180" s="719"/>
      <c r="G180" s="719"/>
      <c r="H180" s="719"/>
      <c r="I180" s="719"/>
      <c r="J180" s="719"/>
      <c r="K180" s="719"/>
      <c r="L180" s="719"/>
      <c r="M180" s="722"/>
      <c r="N180" s="719"/>
      <c r="O180" s="719"/>
      <c r="P180" s="719"/>
      <c r="Q180" s="719"/>
      <c r="R180" s="719"/>
      <c r="S180" s="719"/>
      <c r="T180" s="719"/>
      <c r="U180" s="719"/>
      <c r="V180" s="722"/>
      <c r="W180" s="719"/>
      <c r="X180" s="719"/>
      <c r="Y180" s="719"/>
      <c r="Z180" s="719"/>
      <c r="AA180" s="719"/>
      <c r="AB180" s="719"/>
      <c r="AC180" s="719"/>
      <c r="AD180" s="719"/>
      <c r="AE180" s="721"/>
    </row>
    <row r="181" spans="2:31">
      <c r="B181" s="741"/>
      <c r="C181" s="742"/>
      <c r="D181" s="743"/>
      <c r="E181" s="719"/>
      <c r="F181" s="719" t="s">
        <v>1664</v>
      </c>
      <c r="G181" s="719"/>
      <c r="H181" s="719"/>
      <c r="I181" s="719"/>
      <c r="J181" s="745">
        <v>30</v>
      </c>
      <c r="K181" s="719" t="s">
        <v>1720</v>
      </c>
      <c r="L181" s="719"/>
      <c r="M181" s="722"/>
      <c r="N181" s="719"/>
      <c r="O181" s="719"/>
      <c r="P181" s="719"/>
      <c r="Q181" s="719"/>
      <c r="R181" s="719"/>
      <c r="S181" s="719"/>
      <c r="T181" s="719"/>
      <c r="U181" s="719"/>
      <c r="V181" s="722"/>
      <c r="W181" s="719"/>
      <c r="X181" s="719"/>
      <c r="Y181" s="738"/>
      <c r="Z181" s="719"/>
      <c r="AA181" s="719"/>
      <c r="AB181" s="719"/>
      <c r="AC181" s="719"/>
      <c r="AD181" s="719"/>
      <c r="AE181" s="721"/>
    </row>
    <row r="182" spans="2:31">
      <c r="B182" s="741"/>
      <c r="C182" s="742"/>
      <c r="D182" s="743"/>
      <c r="E182" s="719"/>
      <c r="F182" s="719" t="s">
        <v>1638</v>
      </c>
      <c r="G182" s="719"/>
      <c r="H182" s="719"/>
      <c r="I182" s="719"/>
      <c r="J182" s="723">
        <v>105</v>
      </c>
      <c r="K182" s="719" t="s">
        <v>1639</v>
      </c>
      <c r="L182" s="719"/>
      <c r="M182" s="722"/>
      <c r="N182" s="719"/>
      <c r="O182" s="719"/>
      <c r="P182" s="719"/>
      <c r="Q182" s="719"/>
      <c r="R182" s="719"/>
      <c r="S182" s="719"/>
      <c r="T182" s="719"/>
      <c r="U182" s="719"/>
      <c r="V182" s="722"/>
      <c r="W182" s="719"/>
      <c r="X182" s="719"/>
      <c r="Y182" s="738"/>
      <c r="Z182" s="719"/>
      <c r="AA182" s="719"/>
      <c r="AB182" s="719"/>
      <c r="AC182" s="719"/>
      <c r="AD182" s="719"/>
      <c r="AE182" s="721"/>
    </row>
    <row r="183" spans="2:31">
      <c r="B183" s="741"/>
      <c r="C183" s="719"/>
      <c r="D183" s="743"/>
      <c r="E183" s="719"/>
      <c r="F183" s="719"/>
      <c r="G183" s="719"/>
      <c r="H183" s="719"/>
      <c r="I183" s="719"/>
      <c r="J183" s="719"/>
      <c r="K183" s="719"/>
      <c r="L183" s="719"/>
      <c r="M183" s="722"/>
      <c r="N183" s="719"/>
      <c r="O183" s="719"/>
      <c r="P183" s="719"/>
      <c r="Q183" s="719"/>
      <c r="R183" s="719"/>
      <c r="S183" s="719"/>
      <c r="T183" s="719"/>
      <c r="U183" s="719"/>
      <c r="V183" s="722"/>
      <c r="W183" s="719"/>
      <c r="X183" s="719"/>
      <c r="Y183" s="719"/>
      <c r="Z183" s="719"/>
      <c r="AA183" s="719"/>
      <c r="AB183" s="719"/>
      <c r="AC183" s="719"/>
      <c r="AD183" s="719"/>
      <c r="AE183" s="721"/>
    </row>
    <row r="184" spans="2:31">
      <c r="B184" s="741"/>
      <c r="C184" s="742">
        <v>3</v>
      </c>
      <c r="D184" s="743"/>
      <c r="E184" s="719" t="s">
        <v>1794</v>
      </c>
      <c r="F184" s="719"/>
      <c r="G184" s="719"/>
      <c r="H184" s="719"/>
      <c r="I184" s="719"/>
      <c r="J184" s="719">
        <v>1</v>
      </c>
      <c r="K184" s="719" t="s">
        <v>1795</v>
      </c>
      <c r="L184" s="719"/>
      <c r="M184" s="722"/>
      <c r="N184" s="719"/>
      <c r="O184" s="719"/>
      <c r="P184" s="719"/>
      <c r="Q184" s="719"/>
      <c r="R184" s="719"/>
      <c r="S184" s="719"/>
      <c r="T184" s="719"/>
      <c r="U184" s="719"/>
      <c r="V184" s="722"/>
      <c r="W184" s="719"/>
      <c r="X184" s="719"/>
      <c r="Y184" s="738"/>
      <c r="Z184" s="719"/>
      <c r="AA184" s="719"/>
      <c r="AB184" s="719"/>
      <c r="AC184" s="719"/>
      <c r="AD184" s="719"/>
      <c r="AE184" s="721"/>
    </row>
    <row r="185" spans="2:31">
      <c r="B185" s="741"/>
      <c r="C185" s="742"/>
      <c r="D185" s="743"/>
      <c r="E185" s="719"/>
      <c r="F185" s="719"/>
      <c r="G185" s="719"/>
      <c r="H185" s="719"/>
      <c r="I185" s="719"/>
      <c r="J185" s="719"/>
      <c r="K185" s="719"/>
      <c r="L185" s="719"/>
      <c r="M185" s="722"/>
      <c r="N185" s="719"/>
      <c r="O185" s="719"/>
      <c r="P185" s="719"/>
      <c r="Q185" s="719"/>
      <c r="R185" s="719"/>
      <c r="S185" s="719"/>
      <c r="T185" s="719"/>
      <c r="U185" s="719"/>
      <c r="V185" s="722"/>
      <c r="W185" s="719"/>
      <c r="X185" s="719"/>
      <c r="Y185" s="719"/>
      <c r="Z185" s="719"/>
      <c r="AA185" s="719"/>
      <c r="AB185" s="719"/>
      <c r="AC185" s="719"/>
      <c r="AD185" s="719"/>
      <c r="AE185" s="721"/>
    </row>
    <row r="186" spans="2:31">
      <c r="B186" s="725"/>
      <c r="C186" s="726"/>
      <c r="D186" s="727"/>
      <c r="E186" s="728"/>
      <c r="F186" s="728"/>
      <c r="G186" s="728"/>
      <c r="H186" s="728"/>
      <c r="I186" s="728"/>
      <c r="J186" s="728"/>
      <c r="K186" s="728"/>
      <c r="L186" s="728"/>
      <c r="M186" s="729"/>
      <c r="N186" s="728"/>
      <c r="O186" s="728"/>
      <c r="P186" s="728"/>
      <c r="Q186" s="728"/>
      <c r="R186" s="728"/>
      <c r="S186" s="728"/>
      <c r="T186" s="728"/>
      <c r="U186" s="728"/>
      <c r="V186" s="729"/>
      <c r="W186" s="728"/>
      <c r="X186" s="728"/>
      <c r="Y186" s="728"/>
      <c r="Z186" s="728"/>
      <c r="AA186" s="728"/>
      <c r="AB186" s="728"/>
      <c r="AC186" s="728"/>
      <c r="AD186" s="728"/>
      <c r="AE186" s="730"/>
    </row>
    <row r="187" spans="2:31">
      <c r="B187" s="741"/>
      <c r="C187" s="742">
        <v>1</v>
      </c>
      <c r="D187" s="743"/>
      <c r="E187" s="719" t="s">
        <v>1796</v>
      </c>
      <c r="F187" s="719"/>
      <c r="G187" s="719"/>
      <c r="H187" s="719"/>
      <c r="I187" s="719"/>
      <c r="J187" s="719"/>
      <c r="K187" s="719"/>
      <c r="L187" s="721"/>
      <c r="M187" s="688"/>
      <c r="N187" s="689"/>
      <c r="O187" s="689"/>
      <c r="P187" s="689"/>
      <c r="Q187" s="689"/>
      <c r="R187" s="689"/>
      <c r="S187" s="689"/>
      <c r="T187" s="689"/>
      <c r="U187" s="689"/>
      <c r="V187" s="736"/>
      <c r="W187" s="734"/>
      <c r="X187" s="734"/>
      <c r="Y187" s="753"/>
      <c r="Z187" s="734"/>
      <c r="AA187" s="734"/>
      <c r="AB187" s="734"/>
      <c r="AC187" s="734"/>
      <c r="AD187" s="734"/>
      <c r="AE187" s="735"/>
    </row>
    <row r="188" spans="2:31">
      <c r="B188" s="741" t="s">
        <v>1797</v>
      </c>
      <c r="C188" s="742"/>
      <c r="D188" s="743"/>
      <c r="E188" s="719"/>
      <c r="F188" s="719"/>
      <c r="G188" s="719"/>
      <c r="H188" s="719"/>
      <c r="I188" s="847">
        <f>I169+I177/1000</f>
        <v>6.1529646539612175</v>
      </c>
      <c r="J188" s="847"/>
      <c r="K188" s="719" t="s">
        <v>1624</v>
      </c>
      <c r="L188" s="721"/>
      <c r="M188" s="689"/>
      <c r="N188" s="689"/>
      <c r="O188" s="689"/>
      <c r="P188" s="689"/>
      <c r="Q188" s="689"/>
      <c r="R188" s="689"/>
      <c r="S188" s="689"/>
      <c r="T188" s="689"/>
      <c r="U188" s="689"/>
      <c r="V188" s="722"/>
      <c r="W188" s="719"/>
      <c r="X188" s="719"/>
      <c r="Y188" s="738"/>
      <c r="Z188" s="719"/>
      <c r="AA188" s="719"/>
      <c r="AB188" s="719"/>
      <c r="AC188" s="719"/>
      <c r="AD188" s="719"/>
      <c r="AE188" s="721"/>
    </row>
    <row r="189" spans="2:31">
      <c r="B189" s="741" t="s">
        <v>1798</v>
      </c>
      <c r="C189" s="742"/>
      <c r="D189" s="743"/>
      <c r="E189" s="719"/>
      <c r="F189" s="719"/>
      <c r="G189" s="719"/>
      <c r="H189" s="719"/>
      <c r="I189" s="719"/>
      <c r="J189" s="719"/>
      <c r="K189" s="719"/>
      <c r="L189" s="721"/>
      <c r="M189" s="689"/>
      <c r="N189" s="714"/>
      <c r="O189" s="689"/>
      <c r="P189" s="689"/>
      <c r="Q189" s="689"/>
      <c r="R189" s="689"/>
      <c r="S189" s="689"/>
      <c r="T189" s="689"/>
      <c r="U189" s="689"/>
      <c r="V189" s="722"/>
      <c r="W189" s="719"/>
      <c r="X189" s="719"/>
      <c r="Y189" s="738"/>
      <c r="Z189" s="719"/>
      <c r="AA189" s="719"/>
      <c r="AB189" s="719"/>
      <c r="AC189" s="719"/>
      <c r="AD189" s="719"/>
      <c r="AE189" s="721"/>
    </row>
    <row r="190" spans="2:31">
      <c r="B190" s="741" t="s">
        <v>1729</v>
      </c>
      <c r="C190" s="742">
        <v>2</v>
      </c>
      <c r="D190" s="743"/>
      <c r="E190" s="719" t="s">
        <v>1799</v>
      </c>
      <c r="F190" s="719"/>
      <c r="G190" s="719"/>
      <c r="H190" s="719"/>
      <c r="I190" s="719"/>
      <c r="J190" s="719">
        <v>0.1</v>
      </c>
      <c r="K190" s="719" t="s">
        <v>1800</v>
      </c>
      <c r="L190" s="719"/>
      <c r="M190" s="688"/>
      <c r="N190" s="689"/>
      <c r="O190" s="689"/>
      <c r="P190" s="689"/>
      <c r="Q190" s="689"/>
      <c r="R190" s="689"/>
      <c r="S190" s="689"/>
      <c r="T190" s="689"/>
      <c r="U190" s="689"/>
      <c r="V190" s="722"/>
      <c r="W190" s="719"/>
      <c r="X190" s="719"/>
      <c r="Y190" s="738"/>
      <c r="Z190" s="719"/>
      <c r="AA190" s="719"/>
      <c r="AB190" s="719"/>
      <c r="AC190" s="719"/>
      <c r="AD190" s="719"/>
      <c r="AE190" s="721"/>
    </row>
    <row r="191" spans="2:31">
      <c r="B191" s="741" t="s">
        <v>1730</v>
      </c>
      <c r="C191" s="742"/>
      <c r="D191" s="743"/>
      <c r="E191" s="719" t="s">
        <v>1801</v>
      </c>
      <c r="F191" s="719"/>
      <c r="G191" s="719"/>
      <c r="H191" s="719"/>
      <c r="I191" s="719"/>
      <c r="J191" s="745">
        <v>80</v>
      </c>
      <c r="K191" s="719" t="s">
        <v>1660</v>
      </c>
      <c r="L191" s="719"/>
      <c r="M191" s="688" t="s">
        <v>1802</v>
      </c>
      <c r="N191" s="689"/>
      <c r="O191" s="689"/>
      <c r="P191" s="689"/>
      <c r="Q191" s="689"/>
      <c r="R191" s="689"/>
      <c r="S191" s="689"/>
      <c r="T191" s="689"/>
      <c r="U191" s="689"/>
      <c r="V191" s="722"/>
      <c r="W191" s="719"/>
      <c r="X191" s="719"/>
      <c r="Y191" s="738"/>
      <c r="Z191" s="719"/>
      <c r="AA191" s="719"/>
      <c r="AB191" s="719"/>
      <c r="AC191" s="719"/>
      <c r="AD191" s="719"/>
      <c r="AE191" s="721"/>
    </row>
    <row r="192" spans="2:31">
      <c r="B192" s="741"/>
      <c r="C192" s="724">
        <v>3</v>
      </c>
      <c r="D192" s="743"/>
      <c r="E192" s="719" t="s">
        <v>1803</v>
      </c>
      <c r="F192" s="719"/>
      <c r="G192" s="719"/>
      <c r="H192" s="719"/>
      <c r="I192" s="719"/>
      <c r="J192" s="723">
        <v>33</v>
      </c>
      <c r="K192" s="719" t="s">
        <v>1804</v>
      </c>
      <c r="L192" s="719"/>
      <c r="M192" s="688" t="s">
        <v>1805</v>
      </c>
      <c r="N192" s="689"/>
      <c r="O192" s="689"/>
      <c r="P192" s="689"/>
      <c r="Q192" s="689"/>
      <c r="R192" s="689"/>
      <c r="S192" s="689"/>
      <c r="T192" s="689"/>
      <c r="U192" s="689"/>
      <c r="V192" s="722"/>
      <c r="W192" s="719"/>
      <c r="X192" s="719"/>
      <c r="Y192" s="738"/>
      <c r="Z192" s="719"/>
      <c r="AA192" s="719"/>
      <c r="AB192" s="719"/>
      <c r="AC192" s="719"/>
      <c r="AD192" s="719"/>
      <c r="AE192" s="721"/>
    </row>
    <row r="193" spans="2:31">
      <c r="B193" s="741"/>
      <c r="C193" s="742"/>
      <c r="D193" s="743"/>
      <c r="E193" s="719" t="s">
        <v>1806</v>
      </c>
      <c r="F193" s="719"/>
      <c r="G193" s="719"/>
      <c r="H193" s="719"/>
      <c r="I193" s="719"/>
      <c r="J193" s="723">
        <v>33</v>
      </c>
      <c r="K193" s="719" t="s">
        <v>1804</v>
      </c>
      <c r="L193" s="719"/>
      <c r="M193" s="688" t="s">
        <v>1807</v>
      </c>
      <c r="N193" s="689"/>
      <c r="O193" s="689"/>
      <c r="P193" s="689"/>
      <c r="Q193" s="689"/>
      <c r="R193" s="689"/>
      <c r="S193" s="689"/>
      <c r="T193" s="689"/>
      <c r="U193" s="689"/>
      <c r="V193" s="722"/>
      <c r="W193" s="719"/>
      <c r="X193" s="719"/>
      <c r="Y193" s="738"/>
      <c r="Z193" s="719"/>
      <c r="AA193" s="719"/>
      <c r="AB193" s="719"/>
      <c r="AC193" s="719"/>
      <c r="AD193" s="719"/>
      <c r="AE193" s="721"/>
    </row>
    <row r="194" spans="2:31">
      <c r="B194" s="741"/>
      <c r="C194" s="742"/>
      <c r="D194" s="743"/>
      <c r="E194" s="686" t="s">
        <v>1808</v>
      </c>
      <c r="F194" s="686"/>
      <c r="G194" s="686"/>
      <c r="H194" s="719"/>
      <c r="I194" s="719"/>
      <c r="J194" s="719">
        <v>2</v>
      </c>
      <c r="K194" s="719" t="s">
        <v>1660</v>
      </c>
      <c r="L194" s="719"/>
      <c r="M194" s="688"/>
      <c r="N194" s="689"/>
      <c r="O194" s="689"/>
      <c r="P194" s="689"/>
      <c r="Q194" s="689"/>
      <c r="R194" s="689"/>
      <c r="S194" s="689"/>
      <c r="T194" s="689"/>
      <c r="U194" s="689"/>
      <c r="V194" s="687"/>
      <c r="W194" s="686"/>
      <c r="X194" s="686"/>
      <c r="Y194" s="719"/>
      <c r="Z194" s="719"/>
      <c r="AA194" s="719"/>
      <c r="AB194" s="719"/>
      <c r="AC194" s="719"/>
      <c r="AD194" s="719"/>
      <c r="AE194" s="721"/>
    </row>
    <row r="195" spans="2:31">
      <c r="B195" s="741"/>
      <c r="C195" s="742"/>
      <c r="D195" s="743"/>
      <c r="E195" s="686" t="s">
        <v>1809</v>
      </c>
      <c r="F195" s="686"/>
      <c r="G195" s="686"/>
      <c r="H195" s="719"/>
      <c r="I195" s="719"/>
      <c r="J195" s="719">
        <v>20</v>
      </c>
      <c r="K195" s="719" t="s">
        <v>1810</v>
      </c>
      <c r="L195" s="719"/>
      <c r="M195" s="688"/>
      <c r="N195" s="689"/>
      <c r="O195" s="689"/>
      <c r="P195" s="689"/>
      <c r="Q195" s="689"/>
      <c r="R195" s="689"/>
      <c r="S195" s="689"/>
      <c r="T195" s="689"/>
      <c r="U195" s="689"/>
      <c r="V195" s="687"/>
      <c r="W195" s="686"/>
      <c r="X195" s="686"/>
      <c r="Y195" s="719"/>
      <c r="Z195" s="719"/>
      <c r="AA195" s="719"/>
      <c r="AB195" s="719"/>
      <c r="AC195" s="719"/>
      <c r="AD195" s="719"/>
      <c r="AE195" s="721"/>
    </row>
    <row r="196" spans="2:31">
      <c r="B196" s="741"/>
      <c r="C196" s="724">
        <v>4</v>
      </c>
      <c r="D196" s="743"/>
      <c r="E196" s="719" t="s">
        <v>1757</v>
      </c>
      <c r="F196" s="719"/>
      <c r="G196" s="719"/>
      <c r="H196" s="719"/>
      <c r="I196" s="719"/>
      <c r="J196" s="719"/>
      <c r="K196" s="719"/>
      <c r="L196" s="719"/>
      <c r="M196" s="688"/>
      <c r="N196" s="689"/>
      <c r="O196" s="689"/>
      <c r="P196" s="689"/>
      <c r="Q196" s="752"/>
      <c r="R196" s="754"/>
      <c r="S196" s="689"/>
      <c r="T196" s="689"/>
      <c r="U196" s="689"/>
      <c r="V196" s="722"/>
      <c r="W196" s="719"/>
      <c r="X196" s="719"/>
      <c r="Y196" s="738"/>
      <c r="Z196" s="719"/>
      <c r="AA196" s="719"/>
      <c r="AB196" s="719"/>
      <c r="AC196" s="719"/>
      <c r="AD196" s="719"/>
      <c r="AE196" s="721"/>
    </row>
    <row r="197" spans="2:31">
      <c r="B197" s="741"/>
      <c r="C197" s="742"/>
      <c r="D197" s="743"/>
      <c r="E197" s="719"/>
      <c r="F197" s="719" t="s">
        <v>1811</v>
      </c>
      <c r="G197" s="719"/>
      <c r="H197" s="719"/>
      <c r="I197" s="755"/>
      <c r="J197" s="755"/>
      <c r="K197" s="686"/>
      <c r="L197" s="719"/>
      <c r="M197" s="688"/>
      <c r="N197" s="689"/>
      <c r="O197" s="689"/>
      <c r="P197" s="689"/>
      <c r="Q197" s="752"/>
      <c r="R197" s="754"/>
      <c r="S197" s="689"/>
      <c r="T197" s="689"/>
      <c r="U197" s="689"/>
      <c r="V197" s="722"/>
      <c r="W197" s="719"/>
      <c r="X197" s="719"/>
      <c r="Y197" s="738"/>
      <c r="Z197" s="719"/>
      <c r="AA197" s="719"/>
      <c r="AB197" s="719"/>
      <c r="AC197" s="719"/>
      <c r="AD197" s="719"/>
      <c r="AE197" s="721"/>
    </row>
    <row r="198" spans="2:31">
      <c r="B198" s="741"/>
      <c r="C198" s="742"/>
      <c r="D198" s="743"/>
      <c r="E198" s="719"/>
      <c r="F198" s="719" t="s">
        <v>1760</v>
      </c>
      <c r="G198" s="719"/>
      <c r="H198" s="719"/>
      <c r="I198" s="738"/>
      <c r="J198" s="719"/>
      <c r="K198" s="719"/>
      <c r="L198" s="719"/>
      <c r="M198" s="688"/>
      <c r="N198" s="689"/>
      <c r="O198" s="689"/>
      <c r="P198" s="689"/>
      <c r="Q198" s="752"/>
      <c r="R198" s="754"/>
      <c r="S198" s="689"/>
      <c r="T198" s="689"/>
      <c r="U198" s="689"/>
      <c r="V198" s="722"/>
      <c r="W198" s="719"/>
      <c r="X198" s="719"/>
      <c r="Y198" s="738"/>
      <c r="Z198" s="719"/>
      <c r="AA198" s="719"/>
      <c r="AB198" s="719"/>
      <c r="AC198" s="719"/>
      <c r="AD198" s="719"/>
      <c r="AE198" s="721"/>
    </row>
    <row r="199" spans="2:31">
      <c r="B199" s="741"/>
      <c r="C199" s="742"/>
      <c r="D199" s="743"/>
      <c r="E199" s="719"/>
      <c r="F199" s="689" t="s">
        <v>1812</v>
      </c>
      <c r="G199" s="719"/>
      <c r="H199" s="719"/>
      <c r="I199" s="719"/>
      <c r="J199" s="719"/>
      <c r="K199" s="719"/>
      <c r="L199" s="719"/>
      <c r="M199" s="688"/>
      <c r="N199" s="689"/>
      <c r="O199" s="689"/>
      <c r="P199" s="689"/>
      <c r="Q199" s="689"/>
      <c r="R199" s="689"/>
      <c r="S199" s="689"/>
      <c r="T199" s="689"/>
      <c r="U199" s="689"/>
      <c r="V199" s="722"/>
      <c r="W199" s="719"/>
      <c r="X199" s="719"/>
      <c r="Y199" s="738"/>
      <c r="Z199" s="719"/>
      <c r="AA199" s="719"/>
      <c r="AB199" s="719"/>
      <c r="AC199" s="719"/>
      <c r="AD199" s="719"/>
      <c r="AE199" s="721"/>
    </row>
    <row r="200" spans="2:31">
      <c r="B200" s="741"/>
      <c r="C200" s="742"/>
      <c r="D200" s="743"/>
      <c r="E200" s="719"/>
      <c r="F200" s="719"/>
      <c r="G200" s="719"/>
      <c r="H200" s="686"/>
      <c r="I200" s="719"/>
      <c r="J200" s="719"/>
      <c r="K200" s="719"/>
      <c r="L200" s="719"/>
      <c r="M200" s="688"/>
      <c r="N200" s="689"/>
      <c r="O200" s="689"/>
      <c r="P200" s="689"/>
      <c r="Q200" s="689"/>
      <c r="R200" s="689"/>
      <c r="S200" s="689"/>
      <c r="T200" s="689"/>
      <c r="U200" s="689"/>
      <c r="V200" s="722"/>
      <c r="W200" s="719"/>
      <c r="X200" s="719"/>
      <c r="Y200" s="738"/>
      <c r="Z200" s="719"/>
      <c r="AA200" s="719"/>
      <c r="AB200" s="719"/>
      <c r="AC200" s="719"/>
      <c r="AD200" s="719"/>
      <c r="AE200" s="721"/>
    </row>
    <row r="201" spans="2:31">
      <c r="B201" s="741"/>
      <c r="C201" s="742">
        <v>5</v>
      </c>
      <c r="D201" s="743"/>
      <c r="E201" s="719" t="s">
        <v>1813</v>
      </c>
      <c r="F201" s="719"/>
      <c r="G201" s="719"/>
      <c r="H201" s="719"/>
      <c r="I201" s="719"/>
      <c r="J201" s="719"/>
      <c r="K201" s="719"/>
      <c r="L201" s="721"/>
      <c r="M201" s="688"/>
      <c r="N201" s="689"/>
      <c r="O201" s="689"/>
      <c r="P201" s="689"/>
      <c r="Q201" s="689"/>
      <c r="R201" s="689"/>
      <c r="S201" s="689"/>
      <c r="T201" s="689"/>
      <c r="U201" s="689"/>
      <c r="V201" s="722"/>
      <c r="W201" s="719"/>
      <c r="X201" s="719"/>
      <c r="Y201" s="738"/>
      <c r="Z201" s="719"/>
      <c r="AA201" s="719"/>
      <c r="AB201" s="719"/>
      <c r="AC201" s="719"/>
      <c r="AD201" s="719"/>
      <c r="AE201" s="721"/>
    </row>
    <row r="202" spans="2:31">
      <c r="B202" s="741"/>
      <c r="C202" s="719"/>
      <c r="D202" s="743"/>
      <c r="E202" s="719"/>
      <c r="F202" s="719" t="s">
        <v>1814</v>
      </c>
      <c r="G202" s="719"/>
      <c r="H202" s="719"/>
      <c r="I202" s="719"/>
      <c r="J202" s="723">
        <v>2</v>
      </c>
      <c r="K202" s="719" t="s">
        <v>1650</v>
      </c>
      <c r="L202" s="719"/>
      <c r="M202" s="688"/>
      <c r="N202" s="689" t="s">
        <v>1815</v>
      </c>
      <c r="O202" s="689"/>
      <c r="P202" s="689"/>
      <c r="Q202" s="689"/>
      <c r="R202" s="689"/>
      <c r="S202" s="689"/>
      <c r="T202" s="689"/>
      <c r="U202" s="689"/>
      <c r="V202" s="722"/>
      <c r="W202" s="719"/>
      <c r="X202" s="719"/>
      <c r="Y202" s="738"/>
      <c r="Z202" s="719"/>
      <c r="AA202" s="719"/>
      <c r="AB202" s="719"/>
      <c r="AC202" s="719"/>
      <c r="AD202" s="719"/>
      <c r="AE202" s="721"/>
    </row>
    <row r="203" spans="2:31">
      <c r="B203" s="741"/>
      <c r="C203" s="742"/>
      <c r="D203" s="743"/>
      <c r="E203" s="719"/>
      <c r="F203" s="719"/>
      <c r="G203" s="719"/>
      <c r="H203" s="719"/>
      <c r="I203" s="738"/>
      <c r="J203" s="719"/>
      <c r="K203" s="719"/>
      <c r="L203" s="719"/>
      <c r="M203" s="688"/>
      <c r="N203" s="689"/>
      <c r="O203" s="689"/>
      <c r="P203" s="689"/>
      <c r="Q203" s="689"/>
      <c r="R203" s="689"/>
      <c r="S203" s="689"/>
      <c r="T203" s="689"/>
      <c r="U203" s="689"/>
      <c r="V203" s="722"/>
      <c r="W203" s="719"/>
      <c r="X203" s="719"/>
      <c r="Y203" s="738"/>
      <c r="Z203" s="719"/>
      <c r="AA203" s="719"/>
      <c r="AB203" s="719"/>
      <c r="AC203" s="719"/>
      <c r="AD203" s="719"/>
      <c r="AE203" s="721"/>
    </row>
    <row r="204" spans="2:31">
      <c r="B204" s="725"/>
      <c r="C204" s="726"/>
      <c r="D204" s="727"/>
      <c r="E204" s="728"/>
      <c r="F204" s="728"/>
      <c r="G204" s="728"/>
      <c r="H204" s="728"/>
      <c r="I204" s="756"/>
      <c r="J204" s="728"/>
      <c r="K204" s="728"/>
      <c r="L204" s="728"/>
      <c r="M204" s="697"/>
      <c r="N204" s="696"/>
      <c r="O204" s="696"/>
      <c r="P204" s="696"/>
      <c r="Q204" s="696"/>
      <c r="R204" s="696"/>
      <c r="S204" s="696"/>
      <c r="T204" s="696"/>
      <c r="U204" s="696"/>
      <c r="V204" s="729"/>
      <c r="W204" s="728"/>
      <c r="X204" s="728"/>
      <c r="Y204" s="728"/>
      <c r="Z204" s="728"/>
      <c r="AA204" s="728"/>
      <c r="AB204" s="728"/>
      <c r="AC204" s="728"/>
      <c r="AD204" s="728"/>
      <c r="AE204" s="730"/>
    </row>
    <row r="205" spans="2:31">
      <c r="B205" s="731"/>
      <c r="C205" s="732">
        <v>1</v>
      </c>
      <c r="D205" s="733"/>
      <c r="E205" s="734" t="s">
        <v>1667</v>
      </c>
      <c r="F205" s="734"/>
      <c r="G205" s="734"/>
      <c r="H205" s="734"/>
      <c r="I205" s="734"/>
      <c r="J205" s="734"/>
      <c r="K205" s="734"/>
      <c r="L205" s="735"/>
      <c r="M205" s="681"/>
      <c r="N205" s="682"/>
      <c r="O205" s="682"/>
      <c r="P205" s="682"/>
      <c r="Q205" s="682"/>
      <c r="R205" s="682"/>
      <c r="S205" s="682"/>
      <c r="T205" s="682"/>
      <c r="U205" s="682"/>
      <c r="V205" s="736"/>
      <c r="W205" s="734"/>
      <c r="X205" s="734"/>
      <c r="Y205" s="753"/>
      <c r="Z205" s="734"/>
      <c r="AA205" s="734"/>
      <c r="AB205" s="734"/>
      <c r="AC205" s="734"/>
      <c r="AD205" s="734"/>
      <c r="AE205" s="735"/>
    </row>
    <row r="206" spans="2:31">
      <c r="B206" s="741"/>
      <c r="C206" s="742"/>
      <c r="D206" s="743"/>
      <c r="E206" s="719" t="s">
        <v>1816</v>
      </c>
      <c r="F206" s="719"/>
      <c r="G206" s="719"/>
      <c r="H206" s="719"/>
      <c r="I206" s="847">
        <f>[1]フロー_!M64</f>
        <v>0</v>
      </c>
      <c r="J206" s="847"/>
      <c r="K206" s="719" t="s">
        <v>1624</v>
      </c>
      <c r="L206" s="721"/>
      <c r="M206" s="689"/>
      <c r="N206" s="689" t="s">
        <v>1817</v>
      </c>
      <c r="O206" s="689"/>
      <c r="P206" s="689"/>
      <c r="Q206" s="689"/>
      <c r="R206" s="689"/>
      <c r="S206" s="689"/>
      <c r="T206" s="689"/>
      <c r="U206" s="689"/>
      <c r="V206" s="722"/>
      <c r="W206" s="719"/>
      <c r="X206" s="719"/>
      <c r="Y206" s="738"/>
      <c r="Z206" s="719"/>
      <c r="AA206" s="719"/>
      <c r="AB206" s="719"/>
      <c r="AC206" s="719"/>
      <c r="AD206" s="719"/>
      <c r="AE206" s="721"/>
    </row>
    <row r="207" spans="2:31">
      <c r="B207" s="741"/>
      <c r="C207" s="742"/>
      <c r="D207" s="743"/>
      <c r="E207" s="719" t="s">
        <v>1818</v>
      </c>
      <c r="F207" s="719"/>
      <c r="G207" s="719"/>
      <c r="H207" s="719"/>
      <c r="I207" s="847">
        <f>[1]フロー_!C67</f>
        <v>0</v>
      </c>
      <c r="J207" s="847"/>
      <c r="K207" s="719" t="s">
        <v>1624</v>
      </c>
      <c r="L207" s="721"/>
      <c r="M207" s="689"/>
      <c r="N207" s="689"/>
      <c r="O207" s="689"/>
      <c r="P207" s="689"/>
      <c r="Q207" s="689"/>
      <c r="R207" s="689"/>
      <c r="S207" s="689"/>
      <c r="T207" s="689"/>
      <c r="U207" s="689"/>
      <c r="V207" s="722"/>
      <c r="W207" s="719"/>
      <c r="X207" s="719"/>
      <c r="Y207" s="738"/>
      <c r="Z207" s="719"/>
      <c r="AA207" s="719"/>
      <c r="AB207" s="719"/>
      <c r="AC207" s="719"/>
      <c r="AD207" s="719"/>
      <c r="AE207" s="721"/>
    </row>
    <row r="208" spans="2:31">
      <c r="B208" s="741" t="s">
        <v>1819</v>
      </c>
      <c r="C208" s="742">
        <v>2</v>
      </c>
      <c r="D208" s="743"/>
      <c r="E208" s="719"/>
      <c r="F208" s="719"/>
      <c r="G208" s="719"/>
      <c r="H208" s="719"/>
      <c r="I208" s="719"/>
      <c r="J208" s="719"/>
      <c r="K208" s="719"/>
      <c r="L208" s="719"/>
      <c r="M208" s="688"/>
      <c r="N208" s="689"/>
      <c r="O208" s="689"/>
      <c r="P208" s="689"/>
      <c r="Q208" s="689"/>
      <c r="R208" s="689"/>
      <c r="S208" s="689"/>
      <c r="T208" s="689"/>
      <c r="U208" s="689"/>
      <c r="V208" s="722"/>
      <c r="W208" s="719"/>
      <c r="X208" s="719"/>
      <c r="Y208" s="719"/>
      <c r="Z208" s="719"/>
      <c r="AA208" s="719"/>
      <c r="AB208" s="719"/>
      <c r="AC208" s="719"/>
      <c r="AD208" s="719"/>
      <c r="AE208" s="721"/>
    </row>
    <row r="209" spans="2:31">
      <c r="B209" s="741" t="s">
        <v>1820</v>
      </c>
      <c r="C209" s="742"/>
      <c r="D209" s="743"/>
      <c r="E209" s="719"/>
      <c r="F209" s="719" t="s">
        <v>1821</v>
      </c>
      <c r="G209" s="719"/>
      <c r="H209" s="719"/>
      <c r="I209" s="719"/>
      <c r="J209" s="745" t="s">
        <v>1822</v>
      </c>
      <c r="K209" s="719" t="s">
        <v>1660</v>
      </c>
      <c r="L209" s="719"/>
      <c r="M209" s="688" t="s">
        <v>1823</v>
      </c>
      <c r="N209" s="689"/>
      <c r="O209" s="689"/>
      <c r="P209" s="689"/>
      <c r="Q209" s="689"/>
      <c r="R209" s="689"/>
      <c r="S209" s="689"/>
      <c r="T209" s="689"/>
      <c r="U209" s="689"/>
      <c r="V209" s="722"/>
      <c r="W209" s="719"/>
      <c r="X209" s="719"/>
      <c r="Y209" s="738"/>
      <c r="Z209" s="719"/>
      <c r="AA209" s="719"/>
      <c r="AB209" s="719"/>
      <c r="AC209" s="719"/>
      <c r="AD209" s="719"/>
      <c r="AE209" s="721"/>
    </row>
    <row r="210" spans="2:31">
      <c r="B210" s="741" t="s">
        <v>1824</v>
      </c>
      <c r="C210" s="722"/>
      <c r="D210" s="743"/>
      <c r="E210" s="719"/>
      <c r="F210" s="719" t="s">
        <v>1638</v>
      </c>
      <c r="G210" s="719"/>
      <c r="H210" s="719"/>
      <c r="I210" s="719"/>
      <c r="J210" s="723">
        <v>105</v>
      </c>
      <c r="K210" s="719" t="s">
        <v>1639</v>
      </c>
      <c r="L210" s="719"/>
      <c r="M210" s="688"/>
      <c r="N210" s="689"/>
      <c r="O210" s="689"/>
      <c r="P210" s="689"/>
      <c r="Q210" s="689"/>
      <c r="R210" s="689"/>
      <c r="S210" s="689"/>
      <c r="T210" s="689"/>
      <c r="U210" s="689"/>
      <c r="V210" s="722"/>
      <c r="W210" s="719"/>
      <c r="X210" s="719"/>
      <c r="Y210" s="738"/>
      <c r="Z210" s="719"/>
      <c r="AA210" s="719"/>
      <c r="AB210" s="719"/>
      <c r="AC210" s="719"/>
      <c r="AD210" s="719"/>
      <c r="AE210" s="721"/>
    </row>
    <row r="211" spans="2:31">
      <c r="B211" s="741" t="s">
        <v>1825</v>
      </c>
      <c r="C211" s="742"/>
      <c r="D211" s="743"/>
      <c r="E211" s="719"/>
      <c r="F211" s="719"/>
      <c r="G211" s="719"/>
      <c r="H211" s="719"/>
      <c r="I211" s="719"/>
      <c r="J211" s="723"/>
      <c r="K211" s="719"/>
      <c r="L211" s="719"/>
      <c r="M211" s="688"/>
      <c r="N211" s="689"/>
      <c r="O211" s="689"/>
      <c r="P211" s="689"/>
      <c r="Q211" s="689"/>
      <c r="R211" s="689"/>
      <c r="S211" s="689"/>
      <c r="T211" s="689"/>
      <c r="U211" s="689"/>
      <c r="V211" s="722"/>
      <c r="W211" s="719"/>
      <c r="X211" s="719"/>
      <c r="Y211" s="738"/>
      <c r="Z211" s="719"/>
      <c r="AA211" s="719"/>
      <c r="AB211" s="719"/>
      <c r="AC211" s="719"/>
      <c r="AD211" s="719"/>
      <c r="AE211" s="721"/>
    </row>
    <row r="212" spans="2:31">
      <c r="B212" s="741"/>
      <c r="C212" s="757">
        <v>3</v>
      </c>
      <c r="D212" s="743"/>
      <c r="E212" s="686"/>
      <c r="F212" s="686" t="s">
        <v>1826</v>
      </c>
      <c r="G212" s="686"/>
      <c r="H212" s="719"/>
      <c r="I212" s="719"/>
      <c r="J212" s="719"/>
      <c r="K212" s="719"/>
      <c r="L212" s="719"/>
      <c r="M212" s="688"/>
      <c r="N212" s="689"/>
      <c r="O212" s="689"/>
      <c r="P212" s="689"/>
      <c r="Q212" s="689"/>
      <c r="R212" s="689"/>
      <c r="S212" s="689"/>
      <c r="T212" s="689"/>
      <c r="U212" s="689"/>
      <c r="V212" s="687"/>
      <c r="W212" s="686"/>
      <c r="X212" s="686"/>
      <c r="Y212" s="719"/>
      <c r="Z212" s="719"/>
      <c r="AA212" s="719"/>
      <c r="AB212" s="719"/>
      <c r="AC212" s="719"/>
      <c r="AD212" s="719"/>
      <c r="AE212" s="721"/>
    </row>
    <row r="213" spans="2:31">
      <c r="B213" s="741"/>
      <c r="C213" s="742"/>
      <c r="D213" s="743"/>
      <c r="E213" s="686"/>
      <c r="F213" s="719"/>
      <c r="G213" s="686"/>
      <c r="H213" s="719"/>
      <c r="I213" s="719"/>
      <c r="J213" s="719"/>
      <c r="K213" s="719"/>
      <c r="L213" s="719"/>
      <c r="M213" s="688"/>
      <c r="N213" s="689"/>
      <c r="O213" s="689"/>
      <c r="P213" s="689"/>
      <c r="Q213" s="689"/>
      <c r="R213" s="689"/>
      <c r="S213" s="689"/>
      <c r="T213" s="689"/>
      <c r="U213" s="689"/>
      <c r="V213" s="722"/>
      <c r="W213" s="686"/>
      <c r="X213" s="686"/>
      <c r="Y213" s="719"/>
      <c r="Z213" s="719"/>
      <c r="AA213" s="719"/>
      <c r="AB213" s="719"/>
      <c r="AC213" s="719"/>
      <c r="AD213" s="719"/>
      <c r="AE213" s="721"/>
    </row>
    <row r="214" spans="2:31">
      <c r="B214" s="741"/>
      <c r="C214" s="757">
        <v>4</v>
      </c>
      <c r="D214" s="743"/>
      <c r="E214" s="719"/>
      <c r="F214" s="719"/>
      <c r="G214" s="719"/>
      <c r="H214" s="719"/>
      <c r="I214" s="755"/>
      <c r="J214" s="755"/>
      <c r="K214" s="686"/>
      <c r="L214" s="719"/>
      <c r="M214" s="688"/>
      <c r="N214" s="689"/>
      <c r="O214" s="689"/>
      <c r="P214" s="689"/>
      <c r="Q214" s="689"/>
      <c r="R214" s="689"/>
      <c r="S214" s="689"/>
      <c r="T214" s="689"/>
      <c r="U214" s="689"/>
      <c r="V214" s="722"/>
      <c r="W214" s="719"/>
      <c r="X214" s="719"/>
      <c r="Y214" s="738"/>
      <c r="Z214" s="719"/>
      <c r="AA214" s="719"/>
      <c r="AB214" s="719"/>
      <c r="AC214" s="719"/>
      <c r="AD214" s="719"/>
      <c r="AE214" s="721"/>
    </row>
    <row r="215" spans="2:31">
      <c r="B215" s="741"/>
      <c r="C215" s="742"/>
      <c r="D215" s="743"/>
      <c r="E215" s="719"/>
      <c r="F215" s="719"/>
      <c r="G215" s="719"/>
      <c r="H215" s="719"/>
      <c r="I215" s="755"/>
      <c r="J215" s="755"/>
      <c r="K215" s="686"/>
      <c r="L215" s="719"/>
      <c r="M215" s="688"/>
      <c r="N215" s="689"/>
      <c r="O215" s="689"/>
      <c r="P215" s="689"/>
      <c r="Q215" s="689"/>
      <c r="R215" s="689"/>
      <c r="S215" s="689"/>
      <c r="T215" s="689"/>
      <c r="U215" s="689"/>
      <c r="V215" s="722"/>
      <c r="W215" s="719"/>
      <c r="X215" s="719"/>
      <c r="Y215" s="738"/>
      <c r="Z215" s="719"/>
      <c r="AA215" s="719"/>
      <c r="AB215" s="719"/>
      <c r="AC215" s="719"/>
      <c r="AD215" s="719"/>
      <c r="AE215" s="721"/>
    </row>
    <row r="216" spans="2:31">
      <c r="B216" s="725"/>
      <c r="C216" s="726"/>
      <c r="D216" s="727"/>
      <c r="E216" s="728"/>
      <c r="F216" s="728"/>
      <c r="G216" s="728"/>
      <c r="H216" s="728"/>
      <c r="I216" s="758"/>
      <c r="J216" s="758"/>
      <c r="K216" s="759"/>
      <c r="L216" s="728"/>
      <c r="M216" s="697"/>
      <c r="N216" s="696"/>
      <c r="O216" s="696"/>
      <c r="P216" s="696"/>
      <c r="Q216" s="696"/>
      <c r="R216" s="696"/>
      <c r="S216" s="696"/>
      <c r="T216" s="696"/>
      <c r="U216" s="696"/>
      <c r="V216" s="729"/>
      <c r="W216" s="728"/>
      <c r="X216" s="728"/>
      <c r="Y216" s="756"/>
      <c r="Z216" s="728"/>
      <c r="AA216" s="728"/>
      <c r="AB216" s="728"/>
      <c r="AC216" s="728"/>
      <c r="AD216" s="728"/>
      <c r="AE216" s="730"/>
    </row>
    <row r="217" spans="2:31">
      <c r="B217" s="741"/>
      <c r="C217" s="742"/>
      <c r="D217" s="743"/>
      <c r="E217" s="719"/>
      <c r="F217" s="719"/>
      <c r="G217" s="719"/>
      <c r="H217" s="719"/>
      <c r="I217" s="738"/>
      <c r="J217" s="719"/>
      <c r="K217" s="719"/>
      <c r="L217" s="719"/>
      <c r="M217" s="688"/>
      <c r="N217" s="689"/>
      <c r="O217" s="689"/>
      <c r="P217" s="689"/>
      <c r="Q217" s="689"/>
      <c r="R217" s="689"/>
      <c r="S217" s="689"/>
      <c r="T217" s="689"/>
      <c r="U217" s="689"/>
      <c r="V217" s="736"/>
      <c r="W217" s="734"/>
      <c r="X217" s="734"/>
      <c r="Y217" s="734"/>
      <c r="Z217" s="734"/>
      <c r="AA217" s="734"/>
      <c r="AB217" s="734"/>
      <c r="AC217" s="734"/>
      <c r="AD217" s="734"/>
      <c r="AE217" s="735"/>
    </row>
    <row r="218" spans="2:31">
      <c r="B218" s="741"/>
      <c r="C218" s="742">
        <v>1</v>
      </c>
      <c r="D218" s="743"/>
      <c r="E218" s="719" t="s">
        <v>1796</v>
      </c>
      <c r="F218" s="719"/>
      <c r="G218" s="719"/>
      <c r="H218" s="719"/>
      <c r="I218" s="719"/>
      <c r="J218" s="719"/>
      <c r="K218" s="719"/>
      <c r="L218" s="721"/>
      <c r="M218" s="688"/>
      <c r="N218" s="689"/>
      <c r="O218" s="689"/>
      <c r="P218" s="689"/>
      <c r="Q218" s="689"/>
      <c r="R218" s="689"/>
      <c r="S218" s="689"/>
      <c r="T218" s="689"/>
      <c r="U218" s="689"/>
      <c r="V218" s="722"/>
      <c r="W218" s="719"/>
      <c r="X218" s="719"/>
      <c r="Y218" s="738"/>
      <c r="Z218" s="719"/>
      <c r="AA218" s="719"/>
      <c r="AB218" s="719"/>
      <c r="AC218" s="719"/>
      <c r="AD218" s="719"/>
      <c r="AE218" s="721"/>
    </row>
    <row r="219" spans="2:31">
      <c r="B219" s="741" t="s">
        <v>1827</v>
      </c>
      <c r="C219" s="742"/>
      <c r="D219" s="743"/>
      <c r="E219" s="719"/>
      <c r="F219" s="719"/>
      <c r="G219" s="719"/>
      <c r="H219" s="719"/>
      <c r="I219" s="847">
        <f>I206+I207</f>
        <v>0</v>
      </c>
      <c r="J219" s="847"/>
      <c r="K219" s="719" t="s">
        <v>1624</v>
      </c>
      <c r="L219" s="721"/>
      <c r="M219" s="689"/>
      <c r="N219" s="689"/>
      <c r="O219" s="689"/>
      <c r="P219" s="689"/>
      <c r="Q219" s="689"/>
      <c r="R219" s="689"/>
      <c r="S219" s="689"/>
      <c r="T219" s="689"/>
      <c r="U219" s="689"/>
      <c r="V219" s="722"/>
      <c r="W219" s="719"/>
      <c r="X219" s="719"/>
      <c r="Y219" s="738"/>
      <c r="Z219" s="719"/>
      <c r="AA219" s="719"/>
      <c r="AB219" s="719"/>
      <c r="AC219" s="719"/>
      <c r="AD219" s="719"/>
      <c r="AE219" s="721"/>
    </row>
    <row r="220" spans="2:31">
      <c r="B220" s="741" t="s">
        <v>1828</v>
      </c>
      <c r="C220" s="742"/>
      <c r="D220" s="743"/>
      <c r="E220" s="719"/>
      <c r="F220" s="719"/>
      <c r="G220" s="719"/>
      <c r="H220" s="719"/>
      <c r="I220" s="719"/>
      <c r="J220" s="719"/>
      <c r="K220" s="719"/>
      <c r="L220" s="721"/>
      <c r="M220" s="689"/>
      <c r="N220" s="689"/>
      <c r="O220" s="689"/>
      <c r="P220" s="689"/>
      <c r="Q220" s="689"/>
      <c r="R220" s="689"/>
      <c r="S220" s="689"/>
      <c r="T220" s="689"/>
      <c r="U220" s="689"/>
      <c r="V220" s="722"/>
      <c r="W220" s="719"/>
      <c r="X220" s="719"/>
      <c r="Y220" s="738"/>
      <c r="Z220" s="719"/>
      <c r="AA220" s="719"/>
      <c r="AB220" s="719"/>
      <c r="AC220" s="719"/>
      <c r="AD220" s="719"/>
      <c r="AE220" s="721"/>
    </row>
    <row r="221" spans="2:31">
      <c r="B221" s="741" t="s">
        <v>1829</v>
      </c>
      <c r="C221" s="742">
        <v>2</v>
      </c>
      <c r="D221" s="743"/>
      <c r="E221" s="719" t="s">
        <v>1799</v>
      </c>
      <c r="F221" s="719"/>
      <c r="G221" s="719"/>
      <c r="H221" s="719"/>
      <c r="I221" s="719"/>
      <c r="J221" s="719">
        <v>0.1</v>
      </c>
      <c r="K221" s="719" t="s">
        <v>1800</v>
      </c>
      <c r="L221" s="719"/>
      <c r="M221" s="688"/>
      <c r="N221" s="689"/>
      <c r="O221" s="689"/>
      <c r="P221" s="689"/>
      <c r="Q221" s="689"/>
      <c r="R221" s="689"/>
      <c r="S221" s="689"/>
      <c r="T221" s="689"/>
      <c r="U221" s="689"/>
      <c r="V221" s="722"/>
      <c r="W221" s="719"/>
      <c r="X221" s="719"/>
      <c r="Y221" s="738"/>
      <c r="Z221" s="719"/>
      <c r="AA221" s="719"/>
      <c r="AB221" s="719"/>
      <c r="AC221" s="719"/>
      <c r="AD221" s="719"/>
      <c r="AE221" s="721"/>
    </row>
    <row r="222" spans="2:31">
      <c r="B222" s="741" t="s">
        <v>1830</v>
      </c>
      <c r="C222" s="742"/>
      <c r="D222" s="743"/>
      <c r="E222" s="719" t="s">
        <v>1801</v>
      </c>
      <c r="F222" s="719"/>
      <c r="G222" s="719"/>
      <c r="H222" s="719"/>
      <c r="I222" s="719"/>
      <c r="J222" s="745">
        <v>150</v>
      </c>
      <c r="K222" s="719" t="s">
        <v>1660</v>
      </c>
      <c r="L222" s="719"/>
      <c r="M222" s="688" t="s">
        <v>1802</v>
      </c>
      <c r="N222" s="689"/>
      <c r="O222" s="689"/>
      <c r="P222" s="689"/>
      <c r="Q222" s="689"/>
      <c r="R222" s="689"/>
      <c r="S222" s="689"/>
      <c r="T222" s="689"/>
      <c r="U222" s="689"/>
      <c r="V222" s="722"/>
      <c r="W222" s="719"/>
      <c r="X222" s="719"/>
      <c r="Y222" s="738"/>
      <c r="Z222" s="719"/>
      <c r="AA222" s="719"/>
      <c r="AB222" s="719"/>
      <c r="AC222" s="719"/>
      <c r="AD222" s="719"/>
      <c r="AE222" s="721"/>
    </row>
    <row r="223" spans="2:31">
      <c r="B223" s="741" t="s">
        <v>1831</v>
      </c>
      <c r="C223" s="724">
        <v>3</v>
      </c>
      <c r="D223" s="743"/>
      <c r="E223" s="719" t="s">
        <v>1803</v>
      </c>
      <c r="F223" s="719"/>
      <c r="G223" s="719"/>
      <c r="H223" s="719"/>
      <c r="I223" s="719"/>
      <c r="J223" s="723">
        <v>0.4</v>
      </c>
      <c r="K223" s="719" t="s">
        <v>1643</v>
      </c>
      <c r="L223" s="719"/>
      <c r="M223" s="688" t="s">
        <v>1805</v>
      </c>
      <c r="N223" s="689"/>
      <c r="O223" s="689"/>
      <c r="P223" s="689"/>
      <c r="Q223" s="689"/>
      <c r="R223" s="689"/>
      <c r="S223" s="689"/>
      <c r="T223" s="689"/>
      <c r="U223" s="689"/>
      <c r="V223" s="722"/>
      <c r="W223" s="719"/>
      <c r="X223" s="719"/>
      <c r="Y223" s="738"/>
      <c r="Z223" s="719"/>
      <c r="AA223" s="719"/>
      <c r="AB223" s="719"/>
      <c r="AC223" s="719"/>
      <c r="AD223" s="719"/>
      <c r="AE223" s="721"/>
    </row>
    <row r="224" spans="2:31">
      <c r="B224" s="741"/>
      <c r="C224" s="742"/>
      <c r="D224" s="743"/>
      <c r="E224" s="719" t="s">
        <v>1806</v>
      </c>
      <c r="F224" s="719"/>
      <c r="G224" s="719"/>
      <c r="H224" s="719"/>
      <c r="I224" s="719"/>
      <c r="J224" s="723">
        <v>0.4</v>
      </c>
      <c r="K224" s="719" t="s">
        <v>1643</v>
      </c>
      <c r="L224" s="719"/>
      <c r="M224" s="688" t="s">
        <v>1807</v>
      </c>
      <c r="N224" s="689"/>
      <c r="O224" s="689"/>
      <c r="P224" s="689"/>
      <c r="Q224" s="689"/>
      <c r="R224" s="689"/>
      <c r="S224" s="689"/>
      <c r="T224" s="689"/>
      <c r="U224" s="689"/>
      <c r="V224" s="722"/>
      <c r="W224" s="719"/>
      <c r="X224" s="719"/>
      <c r="Y224" s="738"/>
      <c r="Z224" s="719"/>
      <c r="AA224" s="719"/>
      <c r="AB224" s="719"/>
      <c r="AC224" s="719"/>
      <c r="AD224" s="719"/>
      <c r="AE224" s="721"/>
    </row>
    <row r="225" spans="2:31">
      <c r="B225" s="741"/>
      <c r="C225" s="742"/>
      <c r="D225" s="743"/>
      <c r="E225" s="686" t="s">
        <v>1808</v>
      </c>
      <c r="F225" s="686"/>
      <c r="G225" s="686"/>
      <c r="H225" s="719"/>
      <c r="I225" s="719"/>
      <c r="J225" s="719">
        <v>50</v>
      </c>
      <c r="K225" s="719" t="s">
        <v>1660</v>
      </c>
      <c r="L225" s="719"/>
      <c r="M225" s="688"/>
      <c r="N225" s="689"/>
      <c r="O225" s="689"/>
      <c r="P225" s="689"/>
      <c r="Q225" s="752"/>
      <c r="R225" s="752"/>
      <c r="S225" s="689"/>
      <c r="T225" s="689"/>
      <c r="U225" s="689"/>
      <c r="V225" s="687"/>
      <c r="W225" s="686"/>
      <c r="X225" s="686"/>
      <c r="Y225" s="719"/>
      <c r="Z225" s="719"/>
      <c r="AA225" s="719"/>
      <c r="AB225" s="719"/>
      <c r="AC225" s="719"/>
      <c r="AD225" s="719"/>
      <c r="AE225" s="721"/>
    </row>
    <row r="226" spans="2:31">
      <c r="B226" s="741"/>
      <c r="C226" s="742"/>
      <c r="D226" s="743"/>
      <c r="E226" s="686" t="s">
        <v>1809</v>
      </c>
      <c r="F226" s="686"/>
      <c r="G226" s="686"/>
      <c r="H226" s="719"/>
      <c r="I226" s="719"/>
      <c r="J226" s="719">
        <v>20</v>
      </c>
      <c r="K226" s="719" t="s">
        <v>1810</v>
      </c>
      <c r="L226" s="719"/>
      <c r="M226" s="688"/>
      <c r="N226" s="689"/>
      <c r="O226" s="689"/>
      <c r="P226" s="689"/>
      <c r="Q226" s="752"/>
      <c r="R226" s="754"/>
      <c r="S226" s="689"/>
      <c r="T226" s="689"/>
      <c r="U226" s="689"/>
      <c r="V226" s="687"/>
      <c r="W226" s="686"/>
      <c r="X226" s="686"/>
      <c r="Y226" s="719"/>
      <c r="Z226" s="719"/>
      <c r="AA226" s="719"/>
      <c r="AB226" s="719"/>
      <c r="AC226" s="719"/>
      <c r="AD226" s="719"/>
      <c r="AE226" s="721"/>
    </row>
    <row r="227" spans="2:31">
      <c r="B227" s="741"/>
      <c r="C227" s="724">
        <v>4</v>
      </c>
      <c r="D227" s="743"/>
      <c r="E227" s="719" t="s">
        <v>1757</v>
      </c>
      <c r="F227" s="719"/>
      <c r="G227" s="719"/>
      <c r="H227" s="719"/>
      <c r="I227" s="755"/>
      <c r="J227" s="755"/>
      <c r="K227" s="755"/>
      <c r="L227" s="719"/>
      <c r="M227" s="688"/>
      <c r="N227" s="689"/>
      <c r="O227" s="689"/>
      <c r="P227" s="689"/>
      <c r="Q227" s="752"/>
      <c r="R227" s="754"/>
      <c r="S227" s="689"/>
      <c r="T227" s="689"/>
      <c r="U227" s="689"/>
      <c r="V227" s="722"/>
      <c r="W227" s="719"/>
      <c r="X227" s="719"/>
      <c r="Y227" s="738"/>
      <c r="Z227" s="719"/>
      <c r="AA227" s="719"/>
      <c r="AB227" s="719"/>
      <c r="AC227" s="719"/>
      <c r="AD227" s="719"/>
      <c r="AE227" s="721"/>
    </row>
    <row r="228" spans="2:31">
      <c r="B228" s="741"/>
      <c r="C228" s="742"/>
      <c r="D228" s="743"/>
      <c r="E228" s="719"/>
      <c r="F228" s="719" t="s">
        <v>1811</v>
      </c>
      <c r="G228" s="719"/>
      <c r="H228" s="719"/>
      <c r="I228" s="755"/>
      <c r="J228" s="755"/>
      <c r="K228" s="686"/>
      <c r="L228" s="719"/>
      <c r="M228" s="688"/>
      <c r="N228" s="689"/>
      <c r="O228" s="689"/>
      <c r="P228" s="689"/>
      <c r="Q228" s="752"/>
      <c r="R228" s="754"/>
      <c r="S228" s="689"/>
      <c r="T228" s="689"/>
      <c r="U228" s="689"/>
      <c r="V228" s="722"/>
      <c r="W228" s="719"/>
      <c r="X228" s="719"/>
      <c r="Y228" s="738"/>
      <c r="Z228" s="719"/>
      <c r="AA228" s="719"/>
      <c r="AB228" s="719"/>
      <c r="AC228" s="719"/>
      <c r="AD228" s="719"/>
      <c r="AE228" s="721"/>
    </row>
    <row r="229" spans="2:31">
      <c r="B229" s="741"/>
      <c r="C229" s="742"/>
      <c r="D229" s="743"/>
      <c r="E229" s="719"/>
      <c r="F229" s="719" t="s">
        <v>1760</v>
      </c>
      <c r="G229" s="719"/>
      <c r="H229" s="719"/>
      <c r="I229" s="738"/>
      <c r="J229" s="719"/>
      <c r="K229" s="719"/>
      <c r="L229" s="719"/>
      <c r="M229" s="688"/>
      <c r="N229" s="689"/>
      <c r="O229" s="689"/>
      <c r="P229" s="689"/>
      <c r="Q229" s="689"/>
      <c r="R229" s="689"/>
      <c r="S229" s="689"/>
      <c r="T229" s="689"/>
      <c r="U229" s="689"/>
      <c r="V229" s="722"/>
      <c r="W229" s="719"/>
      <c r="X229" s="719"/>
      <c r="Y229" s="738"/>
      <c r="Z229" s="719"/>
      <c r="AA229" s="719"/>
      <c r="AB229" s="719"/>
      <c r="AC229" s="719"/>
      <c r="AD229" s="719"/>
      <c r="AE229" s="721"/>
    </row>
    <row r="230" spans="2:31">
      <c r="B230" s="741"/>
      <c r="C230" s="742"/>
      <c r="D230" s="743"/>
      <c r="E230" s="719"/>
      <c r="F230" s="689" t="s">
        <v>1812</v>
      </c>
      <c r="G230" s="719"/>
      <c r="H230" s="719"/>
      <c r="I230" s="755"/>
      <c r="J230" s="755"/>
      <c r="K230" s="686"/>
      <c r="L230" s="721"/>
      <c r="M230" s="719"/>
      <c r="N230" s="689"/>
      <c r="O230" s="689"/>
      <c r="P230" s="689"/>
      <c r="Q230" s="689"/>
      <c r="R230" s="689"/>
      <c r="S230" s="689"/>
      <c r="T230" s="689"/>
      <c r="U230" s="689"/>
      <c r="V230" s="722"/>
      <c r="W230" s="719"/>
      <c r="X230" s="719"/>
      <c r="Y230" s="738"/>
      <c r="Z230" s="719"/>
      <c r="AA230" s="719"/>
      <c r="AB230" s="719"/>
      <c r="AC230" s="719"/>
      <c r="AD230" s="719"/>
      <c r="AE230" s="721"/>
    </row>
    <row r="231" spans="2:31">
      <c r="B231" s="741"/>
      <c r="C231" s="742"/>
      <c r="D231" s="743"/>
      <c r="E231" s="719"/>
      <c r="F231" s="719"/>
      <c r="G231" s="719"/>
      <c r="H231" s="686"/>
      <c r="I231" s="755"/>
      <c r="J231" s="755"/>
      <c r="K231" s="686"/>
      <c r="L231" s="719"/>
      <c r="M231" s="688"/>
      <c r="N231" s="689"/>
      <c r="O231" s="689"/>
      <c r="P231" s="689"/>
      <c r="Q231" s="689"/>
      <c r="R231" s="689"/>
      <c r="S231" s="689"/>
      <c r="T231" s="689"/>
      <c r="U231" s="689"/>
      <c r="V231" s="722"/>
      <c r="W231" s="719"/>
      <c r="X231" s="719"/>
      <c r="Y231" s="738"/>
      <c r="Z231" s="719"/>
      <c r="AA231" s="719"/>
      <c r="AB231" s="719"/>
      <c r="AC231" s="719"/>
      <c r="AD231" s="719"/>
      <c r="AE231" s="721"/>
    </row>
    <row r="232" spans="2:31">
      <c r="B232" s="741"/>
      <c r="C232" s="742">
        <v>5</v>
      </c>
      <c r="D232" s="743"/>
      <c r="E232" s="719" t="s">
        <v>1813</v>
      </c>
      <c r="F232" s="689"/>
      <c r="G232" s="719"/>
      <c r="H232" s="719"/>
      <c r="I232" s="719"/>
      <c r="J232" s="719"/>
      <c r="K232" s="719"/>
      <c r="L232" s="721"/>
      <c r="M232" s="688"/>
      <c r="N232" s="689"/>
      <c r="O232" s="689"/>
      <c r="P232" s="689"/>
      <c r="Q232" s="719"/>
      <c r="R232" s="719"/>
      <c r="S232" s="719"/>
      <c r="T232" s="689"/>
      <c r="U232" s="689"/>
      <c r="V232" s="722"/>
      <c r="W232" s="719"/>
      <c r="X232" s="719"/>
      <c r="Y232" s="738"/>
      <c r="Z232" s="719"/>
      <c r="AA232" s="719"/>
      <c r="AB232" s="719"/>
      <c r="AC232" s="719"/>
      <c r="AD232" s="719"/>
      <c r="AE232" s="721"/>
    </row>
    <row r="233" spans="2:31">
      <c r="B233" s="741"/>
      <c r="C233" s="721"/>
      <c r="D233" s="743"/>
      <c r="E233" s="719"/>
      <c r="F233" s="719" t="s">
        <v>1814</v>
      </c>
      <c r="G233" s="719"/>
      <c r="H233" s="719"/>
      <c r="I233" s="719"/>
      <c r="J233" s="719">
        <v>0.5</v>
      </c>
      <c r="K233" s="719" t="s">
        <v>1650</v>
      </c>
      <c r="L233" s="719"/>
      <c r="M233" s="688"/>
      <c r="N233" s="689" t="s">
        <v>1815</v>
      </c>
      <c r="O233" s="689"/>
      <c r="P233" s="689"/>
      <c r="Q233" s="719"/>
      <c r="R233" s="719"/>
      <c r="S233" s="719"/>
      <c r="T233" s="689"/>
      <c r="U233" s="689"/>
      <c r="V233" s="722"/>
      <c r="W233" s="719"/>
      <c r="X233" s="719"/>
      <c r="Y233" s="738"/>
      <c r="Z233" s="719"/>
      <c r="AA233" s="719"/>
      <c r="AB233" s="719"/>
      <c r="AC233" s="719"/>
      <c r="AD233" s="719"/>
      <c r="AE233" s="721"/>
    </row>
    <row r="234" spans="2:31">
      <c r="B234" s="760"/>
      <c r="C234" s="742"/>
      <c r="D234" s="743"/>
      <c r="E234" s="719"/>
      <c r="F234" s="719" t="s">
        <v>1832</v>
      </c>
      <c r="G234" s="719"/>
      <c r="H234" s="719"/>
      <c r="I234" s="738"/>
      <c r="J234" s="719">
        <v>2</v>
      </c>
      <c r="K234" s="719" t="s">
        <v>1650</v>
      </c>
      <c r="L234" s="719"/>
      <c r="M234" s="688"/>
      <c r="N234" s="689"/>
      <c r="O234" s="689"/>
      <c r="P234" s="689"/>
      <c r="Q234" s="719"/>
      <c r="R234" s="719"/>
      <c r="S234" s="719"/>
      <c r="T234" s="689"/>
      <c r="U234" s="689"/>
      <c r="V234" s="722"/>
      <c r="W234" s="719"/>
      <c r="X234" s="719"/>
      <c r="Y234" s="738"/>
      <c r="Z234" s="719"/>
      <c r="AA234" s="719"/>
      <c r="AB234" s="719"/>
      <c r="AC234" s="719"/>
      <c r="AD234" s="719"/>
      <c r="AE234" s="721"/>
    </row>
    <row r="235" spans="2:31">
      <c r="B235" s="760"/>
      <c r="C235" s="742"/>
      <c r="D235" s="743"/>
      <c r="E235" s="719"/>
      <c r="F235" s="719" t="s">
        <v>1833</v>
      </c>
      <c r="G235" s="719"/>
      <c r="H235" s="719"/>
      <c r="I235" s="738"/>
      <c r="J235" s="719">
        <v>4</v>
      </c>
      <c r="K235" s="719" t="s">
        <v>1650</v>
      </c>
      <c r="L235" s="719"/>
      <c r="M235" s="688"/>
      <c r="N235" s="689"/>
      <c r="O235" s="689"/>
      <c r="P235" s="689"/>
      <c r="Q235" s="719"/>
      <c r="R235" s="719"/>
      <c r="S235" s="719"/>
      <c r="T235" s="689"/>
      <c r="U235" s="689"/>
      <c r="V235" s="722"/>
      <c r="W235" s="719"/>
      <c r="X235" s="719"/>
      <c r="Y235" s="738"/>
      <c r="Z235" s="719"/>
      <c r="AA235" s="719"/>
      <c r="AB235" s="719"/>
      <c r="AC235" s="719"/>
      <c r="AD235" s="719"/>
      <c r="AE235" s="721"/>
    </row>
    <row r="236" spans="2:31">
      <c r="B236" s="760"/>
      <c r="C236" s="742"/>
      <c r="D236" s="743"/>
      <c r="E236" s="719"/>
      <c r="F236" s="719"/>
      <c r="G236" s="719"/>
      <c r="H236" s="719"/>
      <c r="I236" s="738"/>
      <c r="J236" s="719"/>
      <c r="K236" s="719"/>
      <c r="L236" s="719"/>
      <c r="M236" s="688"/>
      <c r="N236" s="689"/>
      <c r="O236" s="689"/>
      <c r="P236" s="689"/>
      <c r="Q236" s="719"/>
      <c r="R236" s="719"/>
      <c r="S236" s="719"/>
      <c r="T236" s="689"/>
      <c r="U236" s="689"/>
      <c r="V236" s="722"/>
      <c r="W236" s="719"/>
      <c r="X236" s="719"/>
      <c r="Y236" s="738"/>
      <c r="Z236" s="719"/>
      <c r="AA236" s="719"/>
      <c r="AB236" s="719"/>
      <c r="AC236" s="719"/>
      <c r="AD236" s="719"/>
      <c r="AE236" s="721"/>
    </row>
    <row r="237" spans="2:31">
      <c r="B237" s="731"/>
      <c r="C237" s="732">
        <v>1</v>
      </c>
      <c r="D237" s="733"/>
      <c r="E237" s="734" t="s">
        <v>1796</v>
      </c>
      <c r="F237" s="734"/>
      <c r="G237" s="734"/>
      <c r="H237" s="734"/>
      <c r="I237" s="734"/>
      <c r="J237" s="734"/>
      <c r="K237" s="734"/>
      <c r="L237" s="735"/>
      <c r="M237" s="681"/>
      <c r="N237" s="682"/>
      <c r="O237" s="682"/>
      <c r="P237" s="682"/>
      <c r="Q237" s="682"/>
      <c r="R237" s="682"/>
      <c r="S237" s="682"/>
      <c r="T237" s="682"/>
      <c r="U237" s="682"/>
      <c r="V237" s="736"/>
      <c r="W237" s="734"/>
      <c r="X237" s="734"/>
      <c r="Y237" s="753"/>
      <c r="Z237" s="734"/>
      <c r="AA237" s="734"/>
      <c r="AB237" s="734"/>
      <c r="AC237" s="734"/>
      <c r="AD237" s="734"/>
      <c r="AE237" s="735"/>
    </row>
    <row r="238" spans="2:31">
      <c r="B238" s="741"/>
      <c r="C238" s="742"/>
      <c r="D238" s="743"/>
      <c r="E238" s="719"/>
      <c r="F238" s="719"/>
      <c r="G238" s="719"/>
      <c r="H238" s="719"/>
      <c r="I238" s="850">
        <f>[1]フロー_!M67</f>
        <v>0</v>
      </c>
      <c r="J238" s="850"/>
      <c r="K238" s="719" t="s">
        <v>1624</v>
      </c>
      <c r="L238" s="721"/>
      <c r="M238" s="689"/>
      <c r="N238" s="689"/>
      <c r="O238" s="689"/>
      <c r="P238" s="689"/>
      <c r="Q238" s="689"/>
      <c r="R238" s="689"/>
      <c r="S238" s="689"/>
      <c r="T238" s="689"/>
      <c r="U238" s="689"/>
      <c r="V238" s="722"/>
      <c r="W238" s="719"/>
      <c r="X238" s="719"/>
      <c r="Y238" s="738"/>
      <c r="Z238" s="719"/>
      <c r="AA238" s="719"/>
      <c r="AB238" s="719"/>
      <c r="AC238" s="719"/>
      <c r="AD238" s="719"/>
      <c r="AE238" s="721"/>
    </row>
    <row r="239" spans="2:31">
      <c r="B239" s="741"/>
      <c r="C239" s="742"/>
      <c r="D239" s="743"/>
      <c r="E239" s="719"/>
      <c r="F239" s="719"/>
      <c r="G239" s="719"/>
      <c r="H239" s="719"/>
      <c r="I239" s="719"/>
      <c r="J239" s="719"/>
      <c r="K239" s="719"/>
      <c r="L239" s="721"/>
      <c r="M239" s="689"/>
      <c r="N239" s="689"/>
      <c r="O239" s="689"/>
      <c r="P239" s="689"/>
      <c r="Q239" s="689"/>
      <c r="R239" s="689"/>
      <c r="S239" s="689"/>
      <c r="T239" s="689"/>
      <c r="U239" s="689"/>
      <c r="V239" s="722"/>
      <c r="W239" s="719"/>
      <c r="X239" s="719"/>
      <c r="Y239" s="738"/>
      <c r="Z239" s="719"/>
      <c r="AA239" s="719"/>
      <c r="AB239" s="719"/>
      <c r="AC239" s="719"/>
      <c r="AD239" s="719"/>
      <c r="AE239" s="721"/>
    </row>
    <row r="240" spans="2:31">
      <c r="B240" s="741"/>
      <c r="C240" s="742">
        <v>2</v>
      </c>
      <c r="D240" s="743"/>
      <c r="E240" s="719" t="s">
        <v>1799</v>
      </c>
      <c r="F240" s="719"/>
      <c r="G240" s="719"/>
      <c r="H240" s="719"/>
      <c r="I240" s="719"/>
      <c r="J240" s="719">
        <v>0.1</v>
      </c>
      <c r="K240" s="719" t="s">
        <v>1800</v>
      </c>
      <c r="L240" s="719"/>
      <c r="M240" s="688"/>
      <c r="N240" s="689"/>
      <c r="O240" s="689"/>
      <c r="P240" s="689"/>
      <c r="Q240" s="689"/>
      <c r="R240" s="689"/>
      <c r="S240" s="689"/>
      <c r="T240" s="689"/>
      <c r="U240" s="689"/>
      <c r="V240" s="722"/>
      <c r="W240" s="719"/>
      <c r="X240" s="719"/>
      <c r="Y240" s="738"/>
      <c r="Z240" s="719"/>
      <c r="AA240" s="719"/>
      <c r="AB240" s="719"/>
      <c r="AC240" s="719"/>
      <c r="AD240" s="719"/>
      <c r="AE240" s="721"/>
    </row>
    <row r="241" spans="2:31">
      <c r="B241" s="741" t="s">
        <v>1834</v>
      </c>
      <c r="C241" s="742"/>
      <c r="D241" s="743"/>
      <c r="E241" s="719" t="s">
        <v>1801</v>
      </c>
      <c r="F241" s="719"/>
      <c r="G241" s="719"/>
      <c r="H241" s="719"/>
      <c r="I241" s="719"/>
      <c r="J241" s="761">
        <v>175</v>
      </c>
      <c r="K241" s="719" t="s">
        <v>1660</v>
      </c>
      <c r="L241" s="719"/>
      <c r="M241" s="762" t="s">
        <v>1835</v>
      </c>
      <c r="N241" s="689"/>
      <c r="O241" s="689"/>
      <c r="P241" s="689"/>
      <c r="Q241" s="689"/>
      <c r="R241" s="689"/>
      <c r="S241" s="689"/>
      <c r="T241" s="689"/>
      <c r="U241" s="689"/>
      <c r="V241" s="722"/>
      <c r="W241" s="719"/>
      <c r="X241" s="719"/>
      <c r="Y241" s="738"/>
      <c r="Z241" s="719"/>
      <c r="AA241" s="719"/>
      <c r="AB241" s="719"/>
      <c r="AC241" s="719"/>
      <c r="AD241" s="719"/>
      <c r="AE241" s="721"/>
    </row>
    <row r="242" spans="2:31">
      <c r="B242" s="741" t="s">
        <v>1836</v>
      </c>
      <c r="C242" s="724">
        <v>3</v>
      </c>
      <c r="D242" s="743"/>
      <c r="E242" s="719" t="s">
        <v>1803</v>
      </c>
      <c r="F242" s="719"/>
      <c r="G242" s="719"/>
      <c r="H242" s="719"/>
      <c r="I242" s="719"/>
      <c r="J242" s="723">
        <v>0.4</v>
      </c>
      <c r="K242" s="719" t="s">
        <v>1643</v>
      </c>
      <c r="L242" s="719"/>
      <c r="M242" s="762" t="s">
        <v>1837</v>
      </c>
      <c r="N242" s="689"/>
      <c r="O242" s="689"/>
      <c r="P242" s="689"/>
      <c r="Q242" s="689"/>
      <c r="R242" s="689"/>
      <c r="S242" s="689"/>
      <c r="T242" s="689"/>
      <c r="U242" s="689"/>
      <c r="V242" s="722"/>
      <c r="W242" s="719"/>
      <c r="X242" s="719"/>
      <c r="Y242" s="738"/>
      <c r="Z242" s="719"/>
      <c r="AA242" s="719"/>
      <c r="AB242" s="719"/>
      <c r="AC242" s="719"/>
      <c r="AD242" s="719"/>
      <c r="AE242" s="721"/>
    </row>
    <row r="243" spans="2:31">
      <c r="B243" s="741" t="s">
        <v>1838</v>
      </c>
      <c r="C243" s="742"/>
      <c r="D243" s="743"/>
      <c r="E243" s="719" t="s">
        <v>1806</v>
      </c>
      <c r="F243" s="719"/>
      <c r="G243" s="719"/>
      <c r="H243" s="719"/>
      <c r="I243" s="719"/>
      <c r="J243" s="723">
        <v>0.4</v>
      </c>
      <c r="K243" s="719" t="s">
        <v>1643</v>
      </c>
      <c r="L243" s="719"/>
      <c r="M243" s="762" t="s">
        <v>1839</v>
      </c>
      <c r="N243" s="689"/>
      <c r="O243" s="689"/>
      <c r="P243" s="689"/>
      <c r="Q243" s="689"/>
      <c r="R243" s="689"/>
      <c r="S243" s="689"/>
      <c r="T243" s="689"/>
      <c r="U243" s="689"/>
      <c r="V243" s="722"/>
      <c r="W243" s="719"/>
      <c r="X243" s="719"/>
      <c r="Y243" s="738"/>
      <c r="Z243" s="719"/>
      <c r="AA243" s="719"/>
      <c r="AB243" s="719"/>
      <c r="AC243" s="719"/>
      <c r="AD243" s="719"/>
      <c r="AE243" s="721"/>
    </row>
    <row r="244" spans="2:31">
      <c r="B244" s="741"/>
      <c r="C244" s="742"/>
      <c r="D244" s="743"/>
      <c r="E244" s="686" t="s">
        <v>1808</v>
      </c>
      <c r="F244" s="686"/>
      <c r="G244" s="686"/>
      <c r="H244" s="719"/>
      <c r="I244" s="719"/>
      <c r="J244" s="719">
        <v>50</v>
      </c>
      <c r="K244" s="719" t="s">
        <v>1660</v>
      </c>
      <c r="L244" s="719"/>
      <c r="M244" s="762" t="s">
        <v>1840</v>
      </c>
      <c r="N244" s="689"/>
      <c r="O244" s="689"/>
      <c r="P244" s="689"/>
      <c r="Q244" s="689"/>
      <c r="R244" s="689"/>
      <c r="S244" s="689"/>
      <c r="T244" s="689"/>
      <c r="U244" s="689"/>
      <c r="V244" s="687"/>
      <c r="W244" s="686"/>
      <c r="X244" s="686"/>
      <c r="Y244" s="719"/>
      <c r="Z244" s="719"/>
      <c r="AA244" s="719"/>
      <c r="AB244" s="719"/>
      <c r="AC244" s="719"/>
      <c r="AD244" s="719"/>
      <c r="AE244" s="721"/>
    </row>
    <row r="245" spans="2:31">
      <c r="B245" s="741"/>
      <c r="C245" s="742"/>
      <c r="D245" s="743"/>
      <c r="E245" s="686" t="s">
        <v>1809</v>
      </c>
      <c r="F245" s="686"/>
      <c r="G245" s="686"/>
      <c r="H245" s="719"/>
      <c r="I245" s="719"/>
      <c r="J245" s="719">
        <v>20</v>
      </c>
      <c r="K245" s="719" t="s">
        <v>1810</v>
      </c>
      <c r="L245" s="719"/>
      <c r="M245" s="688"/>
      <c r="N245" s="689"/>
      <c r="O245" s="689"/>
      <c r="P245" s="689"/>
      <c r="Q245" s="689"/>
      <c r="R245" s="689"/>
      <c r="S245" s="689"/>
      <c r="T245" s="689"/>
      <c r="U245" s="689"/>
      <c r="V245" s="687"/>
      <c r="W245" s="686"/>
      <c r="X245" s="686"/>
      <c r="Y245" s="719"/>
      <c r="Z245" s="719"/>
      <c r="AA245" s="719"/>
      <c r="AB245" s="719"/>
      <c r="AC245" s="719"/>
      <c r="AD245" s="719"/>
      <c r="AE245" s="721"/>
    </row>
    <row r="246" spans="2:31">
      <c r="B246" s="741"/>
      <c r="C246" s="724">
        <v>4</v>
      </c>
      <c r="D246" s="743"/>
      <c r="E246" s="719" t="s">
        <v>1841</v>
      </c>
      <c r="F246" s="719"/>
      <c r="G246" s="719"/>
      <c r="H246" s="719"/>
      <c r="I246" s="755"/>
      <c r="J246" s="755"/>
      <c r="K246" s="686"/>
      <c r="L246" s="719"/>
      <c r="M246" s="688"/>
      <c r="N246" s="689"/>
      <c r="O246" s="689"/>
      <c r="P246" s="689"/>
      <c r="Q246" s="737"/>
      <c r="R246" s="737"/>
      <c r="S246" s="689"/>
      <c r="T246" s="689"/>
      <c r="U246" s="689"/>
      <c r="V246" s="722"/>
      <c r="W246" s="719"/>
      <c r="X246" s="719"/>
      <c r="Y246" s="738"/>
      <c r="Z246" s="719"/>
      <c r="AA246" s="719"/>
      <c r="AB246" s="719"/>
      <c r="AC246" s="719"/>
      <c r="AD246" s="719"/>
      <c r="AE246" s="721"/>
    </row>
    <row r="247" spans="2:31">
      <c r="B247" s="741"/>
      <c r="C247" s="742"/>
      <c r="D247" s="743"/>
      <c r="E247" s="719"/>
      <c r="F247" s="719"/>
      <c r="G247" s="719"/>
      <c r="H247" s="719"/>
      <c r="I247" s="755"/>
      <c r="J247" s="755"/>
      <c r="K247" s="686"/>
      <c r="L247" s="719"/>
      <c r="M247" s="688"/>
      <c r="N247" s="689"/>
      <c r="O247" s="689"/>
      <c r="P247" s="689"/>
      <c r="Q247" s="752"/>
      <c r="R247" s="754"/>
      <c r="S247" s="689"/>
      <c r="T247" s="689"/>
      <c r="U247" s="689"/>
      <c r="V247" s="722"/>
      <c r="W247" s="719"/>
      <c r="X247" s="719"/>
      <c r="Y247" s="738"/>
      <c r="Z247" s="719"/>
      <c r="AA247" s="719"/>
      <c r="AB247" s="719"/>
      <c r="AC247" s="719"/>
      <c r="AD247" s="719"/>
      <c r="AE247" s="721"/>
    </row>
    <row r="248" spans="2:31">
      <c r="B248" s="741"/>
      <c r="C248" s="742"/>
      <c r="D248" s="743"/>
      <c r="E248" s="719"/>
      <c r="F248" s="719" t="s">
        <v>1842</v>
      </c>
      <c r="G248" s="719"/>
      <c r="H248" s="719"/>
      <c r="I248" s="755"/>
      <c r="J248" s="755"/>
      <c r="K248" s="686"/>
      <c r="L248" s="719"/>
      <c r="M248" s="688"/>
      <c r="N248" s="719"/>
      <c r="O248" s="689"/>
      <c r="P248" s="689"/>
      <c r="Q248" s="752"/>
      <c r="R248" s="754"/>
      <c r="S248" s="689"/>
      <c r="T248" s="689"/>
      <c r="U248" s="689"/>
      <c r="V248" s="722"/>
      <c r="W248" s="719"/>
      <c r="X248" s="719"/>
      <c r="Y248" s="738"/>
      <c r="Z248" s="719"/>
      <c r="AA248" s="719"/>
      <c r="AB248" s="719"/>
      <c r="AC248" s="719"/>
      <c r="AD248" s="719"/>
      <c r="AE248" s="721"/>
    </row>
    <row r="249" spans="2:31">
      <c r="B249" s="741"/>
      <c r="C249" s="742"/>
      <c r="D249" s="743"/>
      <c r="E249" s="719"/>
      <c r="F249" s="719"/>
      <c r="G249" s="719"/>
      <c r="H249" s="719"/>
      <c r="I249" s="755"/>
      <c r="J249" s="755"/>
      <c r="K249" s="686"/>
      <c r="L249" s="719"/>
      <c r="M249" s="688"/>
      <c r="N249" s="719"/>
      <c r="O249" s="689"/>
      <c r="P249" s="689"/>
      <c r="Q249" s="752"/>
      <c r="R249" s="754"/>
      <c r="S249" s="689"/>
      <c r="T249" s="689"/>
      <c r="U249" s="689"/>
      <c r="V249" s="722"/>
      <c r="W249" s="719"/>
      <c r="X249" s="719"/>
      <c r="Y249" s="738"/>
      <c r="Z249" s="719"/>
      <c r="AA249" s="719"/>
      <c r="AB249" s="719"/>
      <c r="AC249" s="719"/>
      <c r="AD249" s="719"/>
      <c r="AE249" s="721"/>
    </row>
    <row r="250" spans="2:31">
      <c r="B250" s="725"/>
      <c r="C250" s="726"/>
      <c r="D250" s="727"/>
      <c r="E250" s="728"/>
      <c r="F250" s="728"/>
      <c r="G250" s="728"/>
      <c r="H250" s="728"/>
      <c r="I250" s="756"/>
      <c r="J250" s="728"/>
      <c r="K250" s="728"/>
      <c r="L250" s="728"/>
      <c r="M250" s="697"/>
      <c r="N250" s="696"/>
      <c r="O250" s="696"/>
      <c r="P250" s="696"/>
      <c r="Q250" s="696"/>
      <c r="R250" s="696"/>
      <c r="S250" s="696"/>
      <c r="T250" s="696"/>
      <c r="U250" s="696"/>
      <c r="V250" s="729"/>
      <c r="W250" s="728"/>
      <c r="X250" s="728"/>
      <c r="Y250" s="728"/>
      <c r="Z250" s="728"/>
      <c r="AA250" s="728"/>
      <c r="AB250" s="728"/>
      <c r="AC250" s="728"/>
      <c r="AD250" s="728"/>
      <c r="AE250" s="730"/>
    </row>
    <row r="251" spans="2:31">
      <c r="B251" s="741"/>
      <c r="C251" s="742"/>
      <c r="D251" s="743"/>
      <c r="E251" s="719"/>
      <c r="F251" s="719"/>
      <c r="G251" s="719"/>
      <c r="H251" s="719"/>
      <c r="I251" s="755"/>
      <c r="J251" s="755"/>
      <c r="K251" s="686"/>
      <c r="L251" s="719"/>
      <c r="M251" s="688"/>
      <c r="N251" s="689"/>
      <c r="O251" s="689"/>
      <c r="P251" s="689"/>
      <c r="Q251" s="689"/>
      <c r="R251" s="689"/>
      <c r="S251" s="689"/>
      <c r="T251" s="689"/>
      <c r="U251" s="689"/>
      <c r="V251" s="722"/>
      <c r="W251" s="719"/>
      <c r="X251" s="719"/>
      <c r="Y251" s="738"/>
      <c r="Z251" s="719"/>
      <c r="AA251" s="719"/>
      <c r="AB251" s="719"/>
      <c r="AC251" s="719"/>
      <c r="AD251" s="719"/>
      <c r="AE251" s="721"/>
    </row>
    <row r="252" spans="2:31">
      <c r="B252" s="741" t="s">
        <v>1843</v>
      </c>
      <c r="C252" s="742"/>
      <c r="D252" s="743"/>
      <c r="E252" s="719" t="s">
        <v>1667</v>
      </c>
      <c r="F252" s="719"/>
      <c r="G252" s="719"/>
      <c r="H252" s="719"/>
      <c r="I252" s="755"/>
      <c r="J252" s="755"/>
      <c r="K252" s="686"/>
      <c r="L252" s="719"/>
      <c r="M252" s="688" t="s">
        <v>1844</v>
      </c>
      <c r="N252" s="689"/>
      <c r="O252" s="689"/>
      <c r="P252" s="689"/>
      <c r="Q252" s="689"/>
      <c r="R252" s="689"/>
      <c r="S252" s="689"/>
      <c r="T252" s="689"/>
      <c r="U252" s="689"/>
      <c r="V252" s="722"/>
      <c r="W252" s="719"/>
      <c r="X252" s="719"/>
      <c r="Y252" s="738"/>
      <c r="Z252" s="719"/>
      <c r="AA252" s="719"/>
      <c r="AB252" s="719"/>
      <c r="AC252" s="719"/>
      <c r="AD252" s="719"/>
      <c r="AE252" s="721"/>
    </row>
    <row r="253" spans="2:31">
      <c r="B253" s="741" t="s">
        <v>1845</v>
      </c>
      <c r="C253" s="742"/>
      <c r="D253" s="743"/>
      <c r="E253" s="719"/>
      <c r="F253" s="719" t="s">
        <v>1846</v>
      </c>
      <c r="G253" s="719"/>
      <c r="H253" s="719"/>
      <c r="I253" s="755"/>
      <c r="J253" s="755"/>
      <c r="K253" s="686"/>
      <c r="L253" s="719"/>
      <c r="M253" s="688" t="s">
        <v>1847</v>
      </c>
      <c r="N253" s="689"/>
      <c r="O253" s="689"/>
      <c r="P253" s="689"/>
      <c r="Q253" s="689"/>
      <c r="R253" s="689"/>
      <c r="S253" s="689"/>
      <c r="T253" s="689"/>
      <c r="U253" s="689"/>
      <c r="V253" s="722"/>
      <c r="W253" s="719"/>
      <c r="X253" s="719"/>
      <c r="Y253" s="738"/>
      <c r="Z253" s="719"/>
      <c r="AA253" s="719"/>
      <c r="AB253" s="719"/>
      <c r="AC253" s="719"/>
      <c r="AD253" s="719"/>
      <c r="AE253" s="721"/>
    </row>
    <row r="254" spans="2:31">
      <c r="B254" s="741"/>
      <c r="C254" s="742"/>
      <c r="D254" s="743"/>
      <c r="E254" s="719"/>
      <c r="F254" s="719" t="s">
        <v>1848</v>
      </c>
      <c r="G254" s="719"/>
      <c r="H254" s="719"/>
      <c r="I254" s="755"/>
      <c r="J254" s="755"/>
      <c r="K254" s="686"/>
      <c r="L254" s="719"/>
      <c r="M254" s="688"/>
      <c r="N254" s="689"/>
      <c r="O254" s="689"/>
      <c r="P254" s="689"/>
      <c r="Q254" s="689"/>
      <c r="R254" s="689"/>
      <c r="S254" s="689"/>
      <c r="T254" s="689"/>
      <c r="U254" s="689"/>
      <c r="V254" s="722"/>
      <c r="W254" s="719"/>
      <c r="X254" s="719"/>
      <c r="Y254" s="738"/>
      <c r="Z254" s="719"/>
      <c r="AA254" s="719"/>
      <c r="AB254" s="719"/>
      <c r="AC254" s="719"/>
      <c r="AD254" s="719"/>
      <c r="AE254" s="721"/>
    </row>
    <row r="255" spans="2:31">
      <c r="B255" s="741"/>
      <c r="C255" s="742"/>
      <c r="D255" s="743"/>
      <c r="E255" s="719"/>
      <c r="F255" s="719" t="s">
        <v>1849</v>
      </c>
      <c r="G255" s="719"/>
      <c r="H255" s="719"/>
      <c r="I255" s="755"/>
      <c r="J255" s="755"/>
      <c r="K255" s="686"/>
      <c r="L255" s="719"/>
      <c r="M255" s="688"/>
      <c r="N255" s="689"/>
      <c r="O255" s="689"/>
      <c r="P255" s="689"/>
      <c r="Q255" s="689"/>
      <c r="R255" s="689"/>
      <c r="S255" s="689"/>
      <c r="T255" s="689"/>
      <c r="U255" s="689"/>
      <c r="V255" s="722"/>
      <c r="W255" s="719"/>
      <c r="X255" s="719"/>
      <c r="Y255" s="738"/>
      <c r="Z255" s="719"/>
      <c r="AA255" s="719"/>
      <c r="AB255" s="719"/>
      <c r="AC255" s="719"/>
      <c r="AD255" s="719"/>
      <c r="AE255" s="721"/>
    </row>
    <row r="256" spans="2:31">
      <c r="B256" s="741"/>
      <c r="C256" s="742"/>
      <c r="D256" s="743"/>
      <c r="E256" s="719"/>
      <c r="F256" s="719"/>
      <c r="G256" s="719"/>
      <c r="H256" s="719"/>
      <c r="I256" s="755"/>
      <c r="J256" s="755"/>
      <c r="K256" s="686"/>
      <c r="L256" s="719"/>
      <c r="M256" s="688"/>
      <c r="N256" s="689"/>
      <c r="O256" s="689"/>
      <c r="P256" s="689"/>
      <c r="Q256" s="689"/>
      <c r="R256" s="689"/>
      <c r="S256" s="689"/>
      <c r="T256" s="689"/>
      <c r="U256" s="689"/>
      <c r="V256" s="722"/>
      <c r="W256" s="719"/>
      <c r="X256" s="719"/>
      <c r="Y256" s="738"/>
      <c r="Z256" s="719"/>
      <c r="AA256" s="719"/>
      <c r="AB256" s="719"/>
      <c r="AC256" s="719"/>
      <c r="AD256" s="719"/>
      <c r="AE256" s="721"/>
    </row>
    <row r="257" spans="2:31">
      <c r="B257" s="741"/>
      <c r="C257" s="742"/>
      <c r="D257" s="743"/>
      <c r="E257" s="719" t="s">
        <v>1850</v>
      </c>
      <c r="F257" s="719"/>
      <c r="G257" s="719"/>
      <c r="H257" s="719"/>
      <c r="I257" s="755"/>
      <c r="J257" s="755"/>
      <c r="K257" s="686"/>
      <c r="L257" s="719"/>
      <c r="M257" s="688"/>
      <c r="N257" s="689"/>
      <c r="O257" s="689"/>
      <c r="P257" s="689"/>
      <c r="Q257" s="689"/>
      <c r="R257" s="689"/>
      <c r="S257" s="689"/>
      <c r="T257" s="689"/>
      <c r="U257" s="689"/>
      <c r="V257" s="722"/>
      <c r="W257" s="719"/>
      <c r="X257" s="719"/>
      <c r="Y257" s="738"/>
      <c r="Z257" s="719"/>
      <c r="AA257" s="719"/>
      <c r="AB257" s="719"/>
      <c r="AC257" s="719"/>
      <c r="AD257" s="719"/>
      <c r="AE257" s="721"/>
    </row>
    <row r="258" spans="2:31">
      <c r="B258" s="741"/>
      <c r="C258" s="742"/>
      <c r="D258" s="743"/>
      <c r="E258" s="719"/>
      <c r="F258" s="719"/>
      <c r="G258" s="719"/>
      <c r="H258" s="719"/>
      <c r="I258" s="755"/>
      <c r="J258" s="755"/>
      <c r="K258" s="686"/>
      <c r="L258" s="719"/>
      <c r="M258" s="688"/>
      <c r="N258" s="689"/>
      <c r="O258" s="689"/>
      <c r="P258" s="689"/>
      <c r="Q258" s="689"/>
      <c r="R258" s="689"/>
      <c r="S258" s="689"/>
      <c r="T258" s="689"/>
      <c r="U258" s="689"/>
      <c r="V258" s="722"/>
      <c r="W258" s="719"/>
      <c r="X258" s="719"/>
      <c r="Y258" s="738"/>
      <c r="Z258" s="719"/>
      <c r="AA258" s="719"/>
      <c r="AB258" s="719"/>
      <c r="AC258" s="719"/>
      <c r="AD258" s="719"/>
      <c r="AE258" s="721"/>
    </row>
    <row r="259" spans="2:31">
      <c r="B259" s="741"/>
      <c r="C259" s="742"/>
      <c r="D259" s="743"/>
      <c r="E259" s="719"/>
      <c r="F259" s="719" t="s">
        <v>1851</v>
      </c>
      <c r="G259" s="719"/>
      <c r="H259" s="719"/>
      <c r="I259" s="755"/>
      <c r="J259" s="755"/>
      <c r="K259" s="686"/>
      <c r="L259" s="719"/>
      <c r="M259" s="688"/>
      <c r="N259" s="719"/>
      <c r="O259" s="719"/>
      <c r="P259" s="689"/>
      <c r="Q259" s="689"/>
      <c r="R259" s="689"/>
      <c r="S259" s="689"/>
      <c r="T259" s="689"/>
      <c r="U259" s="689"/>
      <c r="V259" s="722"/>
      <c r="W259" s="719"/>
      <c r="X259" s="719"/>
      <c r="Y259" s="738"/>
      <c r="Z259" s="719"/>
      <c r="AA259" s="719"/>
      <c r="AB259" s="719"/>
      <c r="AC259" s="719"/>
      <c r="AD259" s="719"/>
      <c r="AE259" s="721"/>
    </row>
    <row r="260" spans="2:31">
      <c r="B260" s="741"/>
      <c r="C260" s="742"/>
      <c r="D260" s="743"/>
      <c r="E260" s="719"/>
      <c r="F260" s="719" t="s">
        <v>1852</v>
      </c>
      <c r="G260" s="719"/>
      <c r="H260" s="719"/>
      <c r="I260" s="755"/>
      <c r="J260" s="755"/>
      <c r="K260" s="686"/>
      <c r="L260" s="719"/>
      <c r="M260" s="688"/>
      <c r="N260" s="719"/>
      <c r="O260" s="719"/>
      <c r="P260" s="689"/>
      <c r="Q260" s="689"/>
      <c r="R260" s="689"/>
      <c r="S260" s="689"/>
      <c r="T260" s="689"/>
      <c r="U260" s="689"/>
      <c r="V260" s="722"/>
      <c r="W260" s="719"/>
      <c r="X260" s="719"/>
      <c r="Y260" s="738"/>
      <c r="Z260" s="719"/>
      <c r="AA260" s="719"/>
      <c r="AB260" s="719"/>
      <c r="AC260" s="719"/>
      <c r="AD260" s="719"/>
      <c r="AE260" s="721"/>
    </row>
    <row r="261" spans="2:31">
      <c r="B261" s="741"/>
      <c r="C261" s="742"/>
      <c r="D261" s="743"/>
      <c r="E261" s="719"/>
      <c r="F261" s="719" t="s">
        <v>1853</v>
      </c>
      <c r="G261" s="719"/>
      <c r="H261" s="719"/>
      <c r="I261" s="755"/>
      <c r="J261" s="755"/>
      <c r="K261" s="686"/>
      <c r="L261" s="719"/>
      <c r="M261" s="688"/>
      <c r="N261" s="689"/>
      <c r="O261" s="689"/>
      <c r="P261" s="689"/>
      <c r="Q261" s="689"/>
      <c r="R261" s="689"/>
      <c r="S261" s="689"/>
      <c r="T261" s="689"/>
      <c r="U261" s="689"/>
      <c r="V261" s="722"/>
      <c r="W261" s="719"/>
      <c r="X261" s="719"/>
      <c r="Y261" s="738"/>
      <c r="Z261" s="719"/>
      <c r="AA261" s="719"/>
      <c r="AB261" s="719"/>
      <c r="AC261" s="719"/>
      <c r="AD261" s="719"/>
      <c r="AE261" s="721"/>
    </row>
    <row r="262" spans="2:31">
      <c r="B262" s="741"/>
      <c r="C262" s="742"/>
      <c r="D262" s="743"/>
      <c r="E262" s="719"/>
      <c r="F262" s="719" t="s">
        <v>1854</v>
      </c>
      <c r="G262" s="719"/>
      <c r="H262" s="719"/>
      <c r="I262" s="755"/>
      <c r="J262" s="755"/>
      <c r="K262" s="686"/>
      <c r="L262" s="719"/>
      <c r="M262" s="688"/>
      <c r="N262" s="689"/>
      <c r="O262" s="689"/>
      <c r="P262" s="689"/>
      <c r="Q262" s="689"/>
      <c r="R262" s="689"/>
      <c r="S262" s="689"/>
      <c r="T262" s="689"/>
      <c r="U262" s="689"/>
      <c r="V262" s="722"/>
      <c r="W262" s="719"/>
      <c r="X262" s="719"/>
      <c r="Y262" s="738"/>
      <c r="Z262" s="719"/>
      <c r="AA262" s="719"/>
      <c r="AB262" s="719"/>
      <c r="AC262" s="719"/>
      <c r="AD262" s="719"/>
      <c r="AE262" s="721"/>
    </row>
    <row r="263" spans="2:31">
      <c r="B263" s="741"/>
      <c r="C263" s="742"/>
      <c r="D263" s="743"/>
      <c r="E263" s="719"/>
      <c r="F263" s="719"/>
      <c r="G263" s="719"/>
      <c r="H263" s="719"/>
      <c r="I263" s="755"/>
      <c r="J263" s="755"/>
      <c r="K263" s="686"/>
      <c r="L263" s="719"/>
      <c r="M263" s="688"/>
      <c r="N263" s="689"/>
      <c r="O263" s="689"/>
      <c r="P263" s="689"/>
      <c r="Q263" s="689"/>
      <c r="R263" s="689"/>
      <c r="S263" s="689"/>
      <c r="T263" s="689"/>
      <c r="U263" s="689"/>
      <c r="V263" s="722"/>
      <c r="W263" s="719"/>
      <c r="X263" s="719"/>
      <c r="Y263" s="738"/>
      <c r="Z263" s="719"/>
      <c r="AA263" s="719"/>
      <c r="AB263" s="719"/>
      <c r="AC263" s="719"/>
      <c r="AD263" s="719"/>
      <c r="AE263" s="721"/>
    </row>
    <row r="264" spans="2:31">
      <c r="B264" s="741"/>
      <c r="C264" s="742"/>
      <c r="D264" s="743"/>
      <c r="E264" s="719"/>
      <c r="F264" s="719"/>
      <c r="G264" s="719"/>
      <c r="H264" s="719"/>
      <c r="I264" s="755"/>
      <c r="J264" s="755"/>
      <c r="K264" s="686"/>
      <c r="L264" s="719"/>
      <c r="M264" s="688"/>
      <c r="N264" s="689"/>
      <c r="O264" s="689"/>
      <c r="P264" s="689"/>
      <c r="Q264" s="689"/>
      <c r="R264" s="689"/>
      <c r="S264" s="689"/>
      <c r="T264" s="689"/>
      <c r="U264" s="689"/>
      <c r="V264" s="722"/>
      <c r="W264" s="719"/>
      <c r="X264" s="719"/>
      <c r="Y264" s="738"/>
      <c r="Z264" s="719"/>
      <c r="AA264" s="719"/>
      <c r="AB264" s="719"/>
      <c r="AC264" s="719"/>
      <c r="AD264" s="719"/>
      <c r="AE264" s="721"/>
    </row>
    <row r="265" spans="2:31">
      <c r="B265" s="741"/>
      <c r="C265" s="742"/>
      <c r="D265" s="743"/>
      <c r="E265" s="719"/>
      <c r="F265" s="719"/>
      <c r="G265" s="719"/>
      <c r="H265" s="719"/>
      <c r="I265" s="738"/>
      <c r="J265" s="719"/>
      <c r="K265" s="719"/>
      <c r="L265" s="719"/>
      <c r="M265" s="688"/>
      <c r="N265" s="689"/>
      <c r="O265" s="689"/>
      <c r="P265" s="689"/>
      <c r="Q265" s="689"/>
      <c r="R265" s="689"/>
      <c r="S265" s="689"/>
      <c r="T265" s="689"/>
      <c r="U265" s="689"/>
      <c r="V265" s="722"/>
      <c r="W265" s="719"/>
      <c r="X265" s="719"/>
      <c r="Y265" s="738"/>
      <c r="Z265" s="719"/>
      <c r="AA265" s="719"/>
      <c r="AB265" s="719"/>
      <c r="AC265" s="719"/>
      <c r="AD265" s="719"/>
      <c r="AE265" s="721"/>
    </row>
    <row r="266" spans="2:31">
      <c r="B266" s="725"/>
      <c r="C266" s="726"/>
      <c r="D266" s="727"/>
      <c r="E266" s="729"/>
      <c r="F266" s="728"/>
      <c r="G266" s="728"/>
      <c r="H266" s="728"/>
      <c r="I266" s="756"/>
      <c r="J266" s="728"/>
      <c r="K266" s="728"/>
      <c r="L266" s="728"/>
      <c r="M266" s="697"/>
      <c r="N266" s="696"/>
      <c r="O266" s="696"/>
      <c r="P266" s="696"/>
      <c r="Q266" s="696"/>
      <c r="R266" s="696"/>
      <c r="S266" s="696"/>
      <c r="T266" s="696"/>
      <c r="U266" s="696"/>
      <c r="V266" s="729"/>
      <c r="W266" s="728"/>
      <c r="X266" s="728"/>
      <c r="Y266" s="756"/>
      <c r="Z266" s="728"/>
      <c r="AA266" s="728"/>
      <c r="AB266" s="728"/>
      <c r="AC266" s="728"/>
      <c r="AD266" s="728"/>
      <c r="AE266" s="730"/>
    </row>
    <row r="267" spans="2:31">
      <c r="B267" s="731"/>
      <c r="C267" s="732">
        <v>1</v>
      </c>
      <c r="D267" s="733"/>
      <c r="E267" s="734" t="s">
        <v>1796</v>
      </c>
      <c r="F267" s="734"/>
      <c r="G267" s="734"/>
      <c r="H267" s="734"/>
      <c r="I267" s="734"/>
      <c r="J267" s="734"/>
      <c r="K267" s="734"/>
      <c r="L267" s="735"/>
      <c r="M267" s="681"/>
      <c r="N267" s="682"/>
      <c r="O267" s="682"/>
      <c r="P267" s="682"/>
      <c r="Q267" s="682"/>
      <c r="R267" s="682"/>
      <c r="S267" s="682"/>
      <c r="T267" s="682"/>
      <c r="U267" s="682"/>
      <c r="V267" s="736"/>
      <c r="W267" s="734"/>
      <c r="X267" s="734"/>
      <c r="Y267" s="753"/>
      <c r="Z267" s="734"/>
      <c r="AA267" s="734"/>
      <c r="AB267" s="734"/>
      <c r="AC267" s="734"/>
      <c r="AD267" s="734"/>
      <c r="AE267" s="735"/>
    </row>
    <row r="268" spans="2:31">
      <c r="B268" s="741"/>
      <c r="C268" s="742"/>
      <c r="D268" s="743"/>
      <c r="E268" s="719"/>
      <c r="F268" s="719"/>
      <c r="G268" s="719"/>
      <c r="H268" s="719"/>
      <c r="I268" s="847">
        <f>[1]フロー_!M70</f>
        <v>0</v>
      </c>
      <c r="J268" s="847"/>
      <c r="K268" s="719" t="s">
        <v>1624</v>
      </c>
      <c r="L268" s="721"/>
      <c r="M268" s="689"/>
      <c r="N268" s="689"/>
      <c r="O268" s="689"/>
      <c r="P268" s="689"/>
      <c r="Q268" s="689"/>
      <c r="R268" s="689"/>
      <c r="S268" s="689"/>
      <c r="T268" s="689"/>
      <c r="U268" s="689"/>
      <c r="V268" s="722"/>
      <c r="W268" s="719"/>
      <c r="X268" s="719"/>
      <c r="Y268" s="738"/>
      <c r="Z268" s="719"/>
      <c r="AA268" s="719"/>
      <c r="AB268" s="719"/>
      <c r="AC268" s="719"/>
      <c r="AD268" s="719"/>
      <c r="AE268" s="721"/>
    </row>
    <row r="269" spans="2:31">
      <c r="B269" s="741"/>
      <c r="C269" s="742"/>
      <c r="D269" s="743"/>
      <c r="E269" s="719"/>
      <c r="F269" s="719"/>
      <c r="G269" s="719"/>
      <c r="H269" s="719"/>
      <c r="I269" s="719"/>
      <c r="J269" s="719"/>
      <c r="K269" s="719"/>
      <c r="L269" s="721"/>
      <c r="M269" s="689"/>
      <c r="N269" s="689"/>
      <c r="O269" s="689"/>
      <c r="P269" s="689"/>
      <c r="Q269" s="689"/>
      <c r="R269" s="689"/>
      <c r="S269" s="689"/>
      <c r="T269" s="689"/>
      <c r="U269" s="689"/>
      <c r="V269" s="722"/>
      <c r="W269" s="719"/>
      <c r="X269" s="719"/>
      <c r="Y269" s="738"/>
      <c r="Z269" s="719"/>
      <c r="AA269" s="719"/>
      <c r="AB269" s="719"/>
      <c r="AC269" s="719"/>
      <c r="AD269" s="719"/>
      <c r="AE269" s="721"/>
    </row>
    <row r="270" spans="2:31">
      <c r="B270" s="741" t="s">
        <v>1855</v>
      </c>
      <c r="C270" s="742">
        <v>2</v>
      </c>
      <c r="D270" s="743"/>
      <c r="E270" s="719" t="s">
        <v>1799</v>
      </c>
      <c r="F270" s="719"/>
      <c r="G270" s="719"/>
      <c r="H270" s="719"/>
      <c r="I270" s="719"/>
      <c r="J270" s="719">
        <v>0.1</v>
      </c>
      <c r="K270" s="719" t="s">
        <v>1800</v>
      </c>
      <c r="L270" s="719"/>
      <c r="M270" s="688"/>
      <c r="N270" s="689"/>
      <c r="O270" s="689"/>
      <c r="P270" s="689"/>
      <c r="Q270" s="689"/>
      <c r="R270" s="689"/>
      <c r="S270" s="689"/>
      <c r="T270" s="689"/>
      <c r="U270" s="689"/>
      <c r="V270" s="722"/>
      <c r="W270" s="719"/>
      <c r="X270" s="719"/>
      <c r="Y270" s="738"/>
      <c r="Z270" s="719"/>
      <c r="AA270" s="719"/>
      <c r="AB270" s="719"/>
      <c r="AC270" s="719"/>
      <c r="AD270" s="719"/>
      <c r="AE270" s="721"/>
    </row>
    <row r="271" spans="2:31">
      <c r="B271" s="741" t="s">
        <v>1838</v>
      </c>
      <c r="C271" s="742"/>
      <c r="D271" s="743"/>
      <c r="E271" s="719" t="s">
        <v>1801</v>
      </c>
      <c r="F271" s="719"/>
      <c r="G271" s="719"/>
      <c r="H271" s="719"/>
      <c r="I271" s="719"/>
      <c r="J271" s="745">
        <v>150</v>
      </c>
      <c r="K271" s="719" t="s">
        <v>1660</v>
      </c>
      <c r="L271" s="719"/>
      <c r="M271" s="688" t="s">
        <v>1802</v>
      </c>
      <c r="N271" s="689"/>
      <c r="O271" s="689"/>
      <c r="P271" s="689"/>
      <c r="Q271" s="689"/>
      <c r="R271" s="689"/>
      <c r="S271" s="689"/>
      <c r="T271" s="689"/>
      <c r="U271" s="689"/>
      <c r="V271" s="722"/>
      <c r="W271" s="719"/>
      <c r="X271" s="719"/>
      <c r="Y271" s="738"/>
      <c r="Z271" s="719"/>
      <c r="AA271" s="719"/>
      <c r="AB271" s="719"/>
      <c r="AC271" s="719"/>
      <c r="AD271" s="719"/>
      <c r="AE271" s="721"/>
    </row>
    <row r="272" spans="2:31">
      <c r="B272" s="741"/>
      <c r="C272" s="724">
        <v>3</v>
      </c>
      <c r="D272" s="743"/>
      <c r="E272" s="719" t="s">
        <v>1803</v>
      </c>
      <c r="F272" s="719"/>
      <c r="G272" s="719"/>
      <c r="H272" s="719"/>
      <c r="I272" s="719"/>
      <c r="J272" s="723">
        <v>0.4</v>
      </c>
      <c r="K272" s="719" t="s">
        <v>1643</v>
      </c>
      <c r="L272" s="719"/>
      <c r="M272" s="688" t="s">
        <v>1805</v>
      </c>
      <c r="N272" s="689"/>
      <c r="O272" s="689"/>
      <c r="P272" s="689"/>
      <c r="Q272" s="689"/>
      <c r="R272" s="689"/>
      <c r="S272" s="689"/>
      <c r="T272" s="689"/>
      <c r="U272" s="689"/>
      <c r="V272" s="722"/>
      <c r="W272" s="719"/>
      <c r="X272" s="719"/>
      <c r="Y272" s="738"/>
      <c r="Z272" s="719"/>
      <c r="AA272" s="719"/>
      <c r="AB272" s="719"/>
      <c r="AC272" s="719"/>
      <c r="AD272" s="719"/>
      <c r="AE272" s="721"/>
    </row>
    <row r="273" spans="2:31">
      <c r="B273" s="741"/>
      <c r="C273" s="742"/>
      <c r="D273" s="743"/>
      <c r="E273" s="719" t="s">
        <v>1806</v>
      </c>
      <c r="F273" s="719"/>
      <c r="G273" s="719"/>
      <c r="H273" s="719"/>
      <c r="I273" s="719"/>
      <c r="J273" s="723">
        <v>0.4</v>
      </c>
      <c r="K273" s="719" t="s">
        <v>1643</v>
      </c>
      <c r="L273" s="719"/>
      <c r="M273" s="688" t="s">
        <v>1807</v>
      </c>
      <c r="N273" s="689"/>
      <c r="O273" s="689"/>
      <c r="P273" s="689"/>
      <c r="Q273" s="689"/>
      <c r="R273" s="689"/>
      <c r="S273" s="689"/>
      <c r="T273" s="689"/>
      <c r="U273" s="689"/>
      <c r="V273" s="722"/>
      <c r="W273" s="719"/>
      <c r="X273" s="719"/>
      <c r="Y273" s="738"/>
      <c r="Z273" s="719"/>
      <c r="AA273" s="719"/>
      <c r="AB273" s="719"/>
      <c r="AC273" s="719"/>
      <c r="AD273" s="719"/>
      <c r="AE273" s="721"/>
    </row>
    <row r="274" spans="2:31">
      <c r="B274" s="741"/>
      <c r="C274" s="742"/>
      <c r="D274" s="743"/>
      <c r="E274" s="686" t="s">
        <v>1808</v>
      </c>
      <c r="F274" s="686"/>
      <c r="G274" s="686"/>
      <c r="H274" s="719"/>
      <c r="I274" s="719"/>
      <c r="J274" s="719">
        <v>50</v>
      </c>
      <c r="K274" s="719" t="s">
        <v>1660</v>
      </c>
      <c r="L274" s="719"/>
      <c r="M274" s="688"/>
      <c r="N274" s="689"/>
      <c r="O274" s="689"/>
      <c r="P274" s="689"/>
      <c r="Q274" s="689"/>
      <c r="R274" s="689"/>
      <c r="S274" s="689"/>
      <c r="T274" s="689"/>
      <c r="U274" s="689"/>
      <c r="V274" s="687"/>
      <c r="W274" s="686"/>
      <c r="X274" s="686"/>
      <c r="Y274" s="719"/>
      <c r="Z274" s="719"/>
      <c r="AA274" s="719"/>
      <c r="AB274" s="719"/>
      <c r="AC274" s="719"/>
      <c r="AD274" s="719"/>
      <c r="AE274" s="721"/>
    </row>
    <row r="275" spans="2:31">
      <c r="B275" s="741"/>
      <c r="C275" s="742"/>
      <c r="D275" s="743"/>
      <c r="E275" s="686" t="s">
        <v>1809</v>
      </c>
      <c r="F275" s="686"/>
      <c r="G275" s="686"/>
      <c r="H275" s="719"/>
      <c r="I275" s="719"/>
      <c r="J275" s="719">
        <v>20</v>
      </c>
      <c r="K275" s="719" t="s">
        <v>1810</v>
      </c>
      <c r="L275" s="719"/>
      <c r="M275" s="688"/>
      <c r="N275" s="689"/>
      <c r="O275" s="689"/>
      <c r="P275" s="689"/>
      <c r="Q275" s="719"/>
      <c r="R275" s="719"/>
      <c r="S275" s="689"/>
      <c r="T275" s="689"/>
      <c r="U275" s="689"/>
      <c r="V275" s="687"/>
      <c r="W275" s="686"/>
      <c r="X275" s="686"/>
      <c r="Y275" s="719"/>
      <c r="Z275" s="719"/>
      <c r="AA275" s="719"/>
      <c r="AB275" s="719"/>
      <c r="AC275" s="719"/>
      <c r="AD275" s="719"/>
      <c r="AE275" s="721"/>
    </row>
    <row r="276" spans="2:31">
      <c r="B276" s="741"/>
      <c r="C276" s="724">
        <v>4</v>
      </c>
      <c r="D276" s="743"/>
      <c r="E276" s="719" t="s">
        <v>1757</v>
      </c>
      <c r="F276" s="719"/>
      <c r="G276" s="719"/>
      <c r="H276" s="719"/>
      <c r="I276" s="755"/>
      <c r="J276" s="755"/>
      <c r="K276" s="763"/>
      <c r="L276" s="719"/>
      <c r="M276" s="688"/>
      <c r="N276" s="689"/>
      <c r="O276" s="689"/>
      <c r="P276" s="689"/>
      <c r="Q276" s="752"/>
      <c r="R276" s="754"/>
      <c r="S276" s="689"/>
      <c r="T276" s="689"/>
      <c r="U276" s="689"/>
      <c r="V276" s="722"/>
      <c r="W276" s="719"/>
      <c r="X276" s="719"/>
      <c r="Y276" s="738"/>
      <c r="Z276" s="719"/>
      <c r="AA276" s="719"/>
      <c r="AB276" s="719"/>
      <c r="AC276" s="719"/>
      <c r="AD276" s="719"/>
      <c r="AE276" s="721"/>
    </row>
    <row r="277" spans="2:31">
      <c r="B277" s="741"/>
      <c r="C277" s="742"/>
      <c r="D277" s="743"/>
      <c r="E277" s="719"/>
      <c r="F277" s="719"/>
      <c r="G277" s="719"/>
      <c r="H277" s="719"/>
      <c r="I277" s="755"/>
      <c r="J277" s="755"/>
      <c r="K277" s="686"/>
      <c r="L277" s="719"/>
      <c r="M277" s="688"/>
      <c r="N277" s="689"/>
      <c r="O277" s="689"/>
      <c r="P277" s="689"/>
      <c r="Q277" s="752"/>
      <c r="R277" s="754"/>
      <c r="S277" s="689"/>
      <c r="T277" s="689"/>
      <c r="U277" s="689"/>
      <c r="V277" s="722"/>
      <c r="W277" s="719"/>
      <c r="X277" s="719"/>
      <c r="Y277" s="738"/>
      <c r="Z277" s="719"/>
      <c r="AA277" s="719"/>
      <c r="AB277" s="719"/>
      <c r="AC277" s="719"/>
      <c r="AD277" s="719"/>
      <c r="AE277" s="721"/>
    </row>
    <row r="278" spans="2:31">
      <c r="B278" s="741"/>
      <c r="C278" s="742"/>
      <c r="D278" s="743"/>
      <c r="E278" s="719"/>
      <c r="F278" s="719" t="s">
        <v>1856</v>
      </c>
      <c r="G278" s="719"/>
      <c r="H278" s="719"/>
      <c r="I278" s="755"/>
      <c r="J278" s="755"/>
      <c r="K278" s="686"/>
      <c r="L278" s="719"/>
      <c r="M278" s="688"/>
      <c r="N278" s="689"/>
      <c r="O278" s="689"/>
      <c r="P278" s="689"/>
      <c r="Q278" s="752"/>
      <c r="R278" s="754"/>
      <c r="S278" s="689"/>
      <c r="T278" s="689"/>
      <c r="U278" s="689"/>
      <c r="V278" s="722"/>
      <c r="W278" s="719"/>
      <c r="X278" s="719"/>
      <c r="Y278" s="738"/>
      <c r="Z278" s="719"/>
      <c r="AA278" s="719"/>
      <c r="AB278" s="719"/>
      <c r="AC278" s="719"/>
      <c r="AD278" s="719"/>
      <c r="AE278" s="721"/>
    </row>
    <row r="279" spans="2:31">
      <c r="B279" s="741"/>
      <c r="C279" s="742"/>
      <c r="D279" s="743"/>
      <c r="E279" s="719"/>
      <c r="F279" s="719" t="s">
        <v>1857</v>
      </c>
      <c r="G279" s="719"/>
      <c r="H279" s="719"/>
      <c r="I279" s="738"/>
      <c r="J279" s="719"/>
      <c r="K279" s="719"/>
      <c r="L279" s="719"/>
      <c r="M279" s="688"/>
      <c r="N279" s="689"/>
      <c r="O279" s="689"/>
      <c r="P279" s="689"/>
      <c r="Q279" s="752"/>
      <c r="R279" s="754"/>
      <c r="S279" s="689"/>
      <c r="T279" s="689"/>
      <c r="U279" s="689"/>
      <c r="V279" s="722"/>
      <c r="W279" s="719"/>
      <c r="X279" s="719"/>
      <c r="Y279" s="738"/>
      <c r="Z279" s="719"/>
      <c r="AA279" s="719"/>
      <c r="AB279" s="719"/>
      <c r="AC279" s="719"/>
      <c r="AD279" s="719"/>
      <c r="AE279" s="721"/>
    </row>
    <row r="280" spans="2:31">
      <c r="B280" s="741"/>
      <c r="C280" s="742"/>
      <c r="D280" s="743"/>
      <c r="E280" s="719"/>
      <c r="F280" s="719" t="s">
        <v>1812</v>
      </c>
      <c r="G280" s="719"/>
      <c r="H280" s="719"/>
      <c r="I280" s="738"/>
      <c r="J280" s="719"/>
      <c r="K280" s="719"/>
      <c r="L280" s="719"/>
      <c r="M280" s="688"/>
      <c r="N280" s="689"/>
      <c r="O280" s="689"/>
      <c r="P280" s="689"/>
      <c r="Q280" s="689"/>
      <c r="R280" s="689"/>
      <c r="S280" s="689"/>
      <c r="T280" s="689"/>
      <c r="U280" s="689"/>
      <c r="V280" s="722"/>
      <c r="W280" s="719"/>
      <c r="X280" s="719"/>
      <c r="Y280" s="738"/>
      <c r="Z280" s="719"/>
      <c r="AA280" s="719"/>
      <c r="AB280" s="719"/>
      <c r="AC280" s="719"/>
      <c r="AD280" s="719"/>
      <c r="AE280" s="721"/>
    </row>
    <row r="281" spans="2:31">
      <c r="B281" s="741"/>
      <c r="C281" s="742"/>
      <c r="D281" s="743"/>
      <c r="E281" s="719"/>
      <c r="F281" s="719" t="s">
        <v>1858</v>
      </c>
      <c r="G281" s="719"/>
      <c r="H281" s="686"/>
      <c r="I281" s="755"/>
      <c r="J281" s="755"/>
      <c r="K281" s="686"/>
      <c r="L281" s="719"/>
      <c r="M281" s="688" t="s">
        <v>1859</v>
      </c>
      <c r="N281" s="689"/>
      <c r="O281" s="689"/>
      <c r="P281" s="689"/>
      <c r="Q281" s="719"/>
      <c r="R281" s="719"/>
      <c r="S281" s="689"/>
      <c r="T281" s="689"/>
      <c r="U281" s="689"/>
      <c r="V281" s="722"/>
      <c r="W281" s="719"/>
      <c r="X281" s="719"/>
      <c r="Y281" s="738"/>
      <c r="Z281" s="719"/>
      <c r="AA281" s="719"/>
      <c r="AB281" s="719"/>
      <c r="AC281" s="719"/>
      <c r="AD281" s="719"/>
      <c r="AE281" s="721"/>
    </row>
    <row r="282" spans="2:31">
      <c r="B282" s="741"/>
      <c r="C282" s="742"/>
      <c r="D282" s="743"/>
      <c r="E282" s="719"/>
      <c r="F282" s="719" t="s">
        <v>1860</v>
      </c>
      <c r="G282" s="719"/>
      <c r="H282" s="719"/>
      <c r="I282" s="719"/>
      <c r="J282" s="719"/>
      <c r="K282" s="719"/>
      <c r="L282" s="721"/>
      <c r="M282" s="688"/>
      <c r="N282" s="689" t="s">
        <v>1861</v>
      </c>
      <c r="O282" s="689"/>
      <c r="P282" s="689"/>
      <c r="Q282" s="719"/>
      <c r="R282" s="719"/>
      <c r="S282" s="689"/>
      <c r="T282" s="689"/>
      <c r="U282" s="689"/>
      <c r="V282" s="722"/>
      <c r="W282" s="719"/>
      <c r="X282" s="719"/>
      <c r="Y282" s="738"/>
      <c r="Z282" s="719"/>
      <c r="AA282" s="719"/>
      <c r="AB282" s="719"/>
      <c r="AC282" s="719"/>
      <c r="AD282" s="719"/>
      <c r="AE282" s="721"/>
    </row>
    <row r="283" spans="2:31">
      <c r="B283" s="741"/>
      <c r="C283" s="742"/>
      <c r="D283" s="743"/>
      <c r="E283" s="719"/>
      <c r="F283" s="719" t="s">
        <v>1862</v>
      </c>
      <c r="G283" s="719"/>
      <c r="H283" s="719"/>
      <c r="I283" s="719"/>
      <c r="J283" s="719"/>
      <c r="K283" s="719"/>
      <c r="L283" s="721"/>
      <c r="M283" s="688"/>
      <c r="N283" s="719"/>
      <c r="O283" s="689"/>
      <c r="P283" s="689"/>
      <c r="Q283" s="719"/>
      <c r="R283" s="719"/>
      <c r="S283" s="689"/>
      <c r="T283" s="689"/>
      <c r="U283" s="689"/>
      <c r="V283" s="722"/>
      <c r="W283" s="719"/>
      <c r="X283" s="719"/>
      <c r="Y283" s="738"/>
      <c r="Z283" s="719"/>
      <c r="AA283" s="719"/>
      <c r="AB283" s="719"/>
      <c r="AC283" s="719"/>
      <c r="AD283" s="719"/>
      <c r="AE283" s="721"/>
    </row>
    <row r="284" spans="2:31">
      <c r="B284" s="741"/>
      <c r="C284" s="742"/>
      <c r="D284" s="743"/>
      <c r="E284" s="719"/>
      <c r="F284" s="719" t="s">
        <v>1863</v>
      </c>
      <c r="G284" s="719"/>
      <c r="H284" s="719"/>
      <c r="I284" s="719"/>
      <c r="J284" s="719"/>
      <c r="K284" s="719"/>
      <c r="L284" s="721"/>
      <c r="M284" s="688"/>
      <c r="N284" s="689"/>
      <c r="O284" s="689"/>
      <c r="P284" s="689"/>
      <c r="Q284" s="719"/>
      <c r="R284" s="719"/>
      <c r="S284" s="689"/>
      <c r="T284" s="689"/>
      <c r="U284" s="689"/>
      <c r="V284" s="722"/>
      <c r="W284" s="719"/>
      <c r="X284" s="686"/>
      <c r="Y284" s="755"/>
      <c r="Z284" s="755"/>
      <c r="AA284" s="719"/>
      <c r="AB284" s="719"/>
      <c r="AC284" s="719"/>
      <c r="AD284" s="719"/>
      <c r="AE284" s="721"/>
    </row>
    <row r="285" spans="2:31">
      <c r="B285" s="741"/>
      <c r="C285" s="742"/>
      <c r="D285" s="743"/>
      <c r="E285" s="719"/>
      <c r="F285" s="719" t="s">
        <v>1864</v>
      </c>
      <c r="G285" s="719"/>
      <c r="H285" s="719"/>
      <c r="I285" s="719"/>
      <c r="J285" s="719"/>
      <c r="K285" s="719"/>
      <c r="L285" s="721"/>
      <c r="M285" s="688"/>
      <c r="N285" s="689"/>
      <c r="O285" s="689"/>
      <c r="P285" s="689"/>
      <c r="Q285" s="719"/>
      <c r="R285" s="719"/>
      <c r="S285" s="689"/>
      <c r="T285" s="689"/>
      <c r="U285" s="689"/>
      <c r="V285" s="722"/>
      <c r="W285" s="719"/>
      <c r="X285" s="686"/>
      <c r="Y285" s="755"/>
      <c r="Z285" s="755"/>
      <c r="AA285" s="719"/>
      <c r="AB285" s="719"/>
      <c r="AC285" s="719"/>
      <c r="AD285" s="719"/>
      <c r="AE285" s="721"/>
    </row>
    <row r="286" spans="2:31">
      <c r="B286" s="741"/>
      <c r="C286" s="742"/>
      <c r="D286" s="743"/>
      <c r="E286" s="719"/>
      <c r="F286" s="719" t="s">
        <v>1865</v>
      </c>
      <c r="G286" s="719"/>
      <c r="H286" s="719"/>
      <c r="I286" s="719"/>
      <c r="J286" s="719"/>
      <c r="K286" s="719"/>
      <c r="L286" s="721"/>
      <c r="M286" s="688"/>
      <c r="N286" s="689"/>
      <c r="O286" s="689"/>
      <c r="P286" s="689"/>
      <c r="Q286" s="719"/>
      <c r="R286" s="719"/>
      <c r="S286" s="689"/>
      <c r="T286" s="689"/>
      <c r="U286" s="689"/>
      <c r="V286" s="722"/>
      <c r="W286" s="719"/>
      <c r="X286" s="719"/>
      <c r="Y286" s="738"/>
      <c r="Z286" s="719"/>
      <c r="AA286" s="719"/>
      <c r="AB286" s="719"/>
      <c r="AC286" s="719"/>
      <c r="AD286" s="719"/>
      <c r="AE286" s="721"/>
    </row>
    <row r="287" spans="2:31">
      <c r="B287" s="741"/>
      <c r="C287" s="742"/>
      <c r="D287" s="743"/>
      <c r="E287" s="719"/>
      <c r="F287" s="719"/>
      <c r="G287" s="719"/>
      <c r="H287" s="719"/>
      <c r="I287" s="719"/>
      <c r="J287" s="719"/>
      <c r="K287" s="719"/>
      <c r="L287" s="721"/>
      <c r="M287" s="688"/>
      <c r="N287" s="689"/>
      <c r="O287" s="689"/>
      <c r="P287" s="689"/>
      <c r="Q287" s="719"/>
      <c r="R287" s="719"/>
      <c r="S287" s="689"/>
      <c r="T287" s="689"/>
      <c r="U287" s="689"/>
      <c r="V287" s="722"/>
      <c r="W287" s="719"/>
      <c r="X287" s="719"/>
      <c r="Y287" s="738"/>
      <c r="Z287" s="719"/>
      <c r="AA287" s="719"/>
      <c r="AB287" s="719"/>
      <c r="AC287" s="719"/>
      <c r="AD287" s="719"/>
      <c r="AE287" s="721"/>
    </row>
    <row r="288" spans="2:31">
      <c r="B288" s="725"/>
      <c r="C288" s="726"/>
      <c r="D288" s="727"/>
      <c r="E288" s="728"/>
      <c r="F288" s="728"/>
      <c r="G288" s="728"/>
      <c r="H288" s="728"/>
      <c r="I288" s="728"/>
      <c r="J288" s="728"/>
      <c r="K288" s="728"/>
      <c r="L288" s="730"/>
      <c r="M288" s="688"/>
      <c r="N288" s="689"/>
      <c r="O288" s="689"/>
      <c r="P288" s="689"/>
      <c r="Q288" s="719"/>
      <c r="R288" s="719"/>
      <c r="S288" s="689"/>
      <c r="T288" s="689"/>
      <c r="U288" s="689"/>
      <c r="V288" s="729"/>
      <c r="W288" s="728"/>
      <c r="X288" s="728"/>
      <c r="Y288" s="728"/>
      <c r="Z288" s="728"/>
      <c r="AA288" s="728"/>
      <c r="AB288" s="728"/>
      <c r="AC288" s="728"/>
      <c r="AD288" s="728"/>
      <c r="AE288" s="730"/>
    </row>
    <row r="289" spans="2:31">
      <c r="B289" s="741"/>
      <c r="C289" s="742">
        <v>1</v>
      </c>
      <c r="D289" s="743"/>
      <c r="E289" s="719" t="s">
        <v>1796</v>
      </c>
      <c r="F289" s="719"/>
      <c r="G289" s="719"/>
      <c r="H289" s="719"/>
      <c r="I289" s="719"/>
      <c r="J289" s="719"/>
      <c r="K289" s="719"/>
      <c r="L289" s="721"/>
      <c r="M289" s="681"/>
      <c r="N289" s="682"/>
      <c r="O289" s="682"/>
      <c r="P289" s="682"/>
      <c r="Q289" s="682"/>
      <c r="R289" s="682"/>
      <c r="S289" s="682"/>
      <c r="T289" s="682"/>
      <c r="U289" s="682"/>
      <c r="V289" s="736"/>
      <c r="W289" s="734"/>
      <c r="X289" s="734"/>
      <c r="Y289" s="753"/>
      <c r="Z289" s="734"/>
      <c r="AA289" s="734"/>
      <c r="AB289" s="734"/>
      <c r="AC289" s="734"/>
      <c r="AD289" s="734"/>
      <c r="AE289" s="735"/>
    </row>
    <row r="290" spans="2:31">
      <c r="B290" s="741"/>
      <c r="C290" s="742"/>
      <c r="D290" s="743"/>
      <c r="E290" s="719"/>
      <c r="F290" s="719"/>
      <c r="G290" s="719"/>
      <c r="H290" s="719"/>
      <c r="I290" s="847">
        <f>[1]フロー_!M73</f>
        <v>0</v>
      </c>
      <c r="J290" s="847"/>
      <c r="K290" s="719" t="s">
        <v>1624</v>
      </c>
      <c r="L290" s="721"/>
      <c r="M290" s="688"/>
      <c r="N290" s="689"/>
      <c r="O290" s="689"/>
      <c r="P290" s="689"/>
      <c r="Q290" s="689"/>
      <c r="R290" s="689"/>
      <c r="S290" s="689"/>
      <c r="T290" s="689"/>
      <c r="U290" s="689"/>
      <c r="V290" s="722"/>
      <c r="W290" s="719"/>
      <c r="X290" s="719"/>
      <c r="Y290" s="738"/>
      <c r="Z290" s="719"/>
      <c r="AA290" s="719"/>
      <c r="AB290" s="719"/>
      <c r="AC290" s="719"/>
      <c r="AD290" s="719"/>
      <c r="AE290" s="721"/>
    </row>
    <row r="291" spans="2:31">
      <c r="B291" s="741"/>
      <c r="C291" s="742"/>
      <c r="D291" s="743"/>
      <c r="E291" s="719"/>
      <c r="F291" s="719"/>
      <c r="G291" s="719"/>
      <c r="H291" s="719"/>
      <c r="I291" s="719"/>
      <c r="J291" s="719"/>
      <c r="K291" s="719"/>
      <c r="L291" s="721"/>
      <c r="M291" s="688"/>
      <c r="N291" s="689"/>
      <c r="O291" s="689"/>
      <c r="P291" s="689"/>
      <c r="Q291" s="689"/>
      <c r="R291" s="689"/>
      <c r="S291" s="689"/>
      <c r="T291" s="689"/>
      <c r="U291" s="689"/>
      <c r="V291" s="722"/>
      <c r="W291" s="719"/>
      <c r="X291" s="719"/>
      <c r="Y291" s="738"/>
      <c r="Z291" s="719"/>
      <c r="AA291" s="719"/>
      <c r="AB291" s="719"/>
      <c r="AC291" s="719"/>
      <c r="AD291" s="719"/>
      <c r="AE291" s="721"/>
    </row>
    <row r="292" spans="2:31">
      <c r="B292" s="741" t="s">
        <v>1866</v>
      </c>
      <c r="C292" s="742">
        <v>2</v>
      </c>
      <c r="D292" s="743"/>
      <c r="E292" s="719" t="s">
        <v>1799</v>
      </c>
      <c r="F292" s="719"/>
      <c r="G292" s="719"/>
      <c r="H292" s="719"/>
      <c r="I292" s="719"/>
      <c r="J292" s="719">
        <v>0.1</v>
      </c>
      <c r="K292" s="719" t="s">
        <v>1800</v>
      </c>
      <c r="L292" s="719"/>
      <c r="M292" s="688"/>
      <c r="N292" s="689"/>
      <c r="O292" s="689"/>
      <c r="P292" s="689"/>
      <c r="Q292" s="689"/>
      <c r="R292" s="689"/>
      <c r="S292" s="689"/>
      <c r="T292" s="689"/>
      <c r="U292" s="689"/>
      <c r="V292" s="722"/>
      <c r="W292" s="719"/>
      <c r="X292" s="719"/>
      <c r="Y292" s="738"/>
      <c r="Z292" s="719"/>
      <c r="AA292" s="719"/>
      <c r="AB292" s="719"/>
      <c r="AC292" s="719"/>
      <c r="AD292" s="719"/>
      <c r="AE292" s="721"/>
    </row>
    <row r="293" spans="2:31">
      <c r="B293" s="741" t="s">
        <v>1838</v>
      </c>
      <c r="C293" s="742"/>
      <c r="D293" s="743"/>
      <c r="E293" s="719" t="s">
        <v>1801</v>
      </c>
      <c r="F293" s="719"/>
      <c r="G293" s="719"/>
      <c r="H293" s="719"/>
      <c r="I293" s="719"/>
      <c r="J293" s="745">
        <v>175</v>
      </c>
      <c r="K293" s="719" t="s">
        <v>1660</v>
      </c>
      <c r="L293" s="719"/>
      <c r="M293" s="688" t="s">
        <v>1802</v>
      </c>
      <c r="N293" s="689"/>
      <c r="O293" s="689"/>
      <c r="P293" s="689"/>
      <c r="Q293" s="689"/>
      <c r="R293" s="689"/>
      <c r="S293" s="689"/>
      <c r="T293" s="689"/>
      <c r="U293" s="689"/>
      <c r="V293" s="722"/>
      <c r="W293" s="719"/>
      <c r="X293" s="719"/>
      <c r="Y293" s="738"/>
      <c r="Z293" s="719"/>
      <c r="AA293" s="719"/>
      <c r="AB293" s="719"/>
      <c r="AC293" s="719"/>
      <c r="AD293" s="719"/>
      <c r="AE293" s="721"/>
    </row>
    <row r="294" spans="2:31">
      <c r="B294" s="741"/>
      <c r="C294" s="724">
        <v>3</v>
      </c>
      <c r="D294" s="743"/>
      <c r="E294" s="719" t="s">
        <v>1803</v>
      </c>
      <c r="F294" s="719"/>
      <c r="G294" s="719"/>
      <c r="H294" s="719"/>
      <c r="I294" s="719"/>
      <c r="J294" s="723">
        <v>0.4</v>
      </c>
      <c r="K294" s="719" t="s">
        <v>1643</v>
      </c>
      <c r="L294" s="719"/>
      <c r="M294" s="688" t="s">
        <v>1805</v>
      </c>
      <c r="N294" s="689"/>
      <c r="O294" s="689"/>
      <c r="P294" s="689"/>
      <c r="Q294" s="689"/>
      <c r="R294" s="689"/>
      <c r="S294" s="689"/>
      <c r="T294" s="689"/>
      <c r="U294" s="689"/>
      <c r="V294" s="764" t="s">
        <v>1867</v>
      </c>
      <c r="W294" s="719"/>
      <c r="X294" s="719"/>
      <c r="Y294" s="738"/>
      <c r="Z294" s="719"/>
      <c r="AA294" s="719"/>
      <c r="AB294" s="719"/>
      <c r="AC294" s="719"/>
      <c r="AD294" s="719"/>
      <c r="AE294" s="721"/>
    </row>
    <row r="295" spans="2:31">
      <c r="B295" s="741"/>
      <c r="C295" s="742"/>
      <c r="D295" s="743"/>
      <c r="E295" s="719" t="s">
        <v>1806</v>
      </c>
      <c r="F295" s="719"/>
      <c r="G295" s="719"/>
      <c r="H295" s="719"/>
      <c r="I295" s="719"/>
      <c r="J295" s="723">
        <v>0.4</v>
      </c>
      <c r="K295" s="719" t="s">
        <v>1643</v>
      </c>
      <c r="L295" s="719"/>
      <c r="M295" s="688" t="s">
        <v>1807</v>
      </c>
      <c r="N295" s="689"/>
      <c r="O295" s="689"/>
      <c r="P295" s="689"/>
      <c r="Q295" s="689"/>
      <c r="R295" s="689"/>
      <c r="S295" s="689"/>
      <c r="T295" s="689"/>
      <c r="U295" s="689"/>
      <c r="V295" s="764" t="s">
        <v>1868</v>
      </c>
      <c r="W295" s="719"/>
      <c r="X295" s="719"/>
      <c r="Y295" s="738"/>
      <c r="Z295" s="719"/>
      <c r="AA295" s="719"/>
      <c r="AB295" s="719"/>
      <c r="AC295" s="719"/>
      <c r="AD295" s="719"/>
      <c r="AE295" s="721"/>
    </row>
    <row r="296" spans="2:31">
      <c r="B296" s="741"/>
      <c r="C296" s="742"/>
      <c r="D296" s="743"/>
      <c r="E296" s="686" t="s">
        <v>1808</v>
      </c>
      <c r="F296" s="686"/>
      <c r="G296" s="686"/>
      <c r="H296" s="719"/>
      <c r="I296" s="719"/>
      <c r="J296" s="719">
        <v>50</v>
      </c>
      <c r="K296" s="719" t="s">
        <v>1660</v>
      </c>
      <c r="L296" s="719"/>
      <c r="M296" s="688"/>
      <c r="N296" s="689"/>
      <c r="O296" s="689"/>
      <c r="P296" s="689"/>
      <c r="Q296" s="689"/>
      <c r="R296" s="689"/>
      <c r="S296" s="689"/>
      <c r="T296" s="689"/>
      <c r="U296" s="689"/>
      <c r="V296" s="765" t="s">
        <v>1869</v>
      </c>
      <c r="W296" s="686"/>
      <c r="X296" s="686"/>
      <c r="Y296" s="719"/>
      <c r="Z296" s="719"/>
      <c r="AA296" s="719"/>
      <c r="AB296" s="719"/>
      <c r="AC296" s="719"/>
      <c r="AD296" s="719"/>
      <c r="AE296" s="721"/>
    </row>
    <row r="297" spans="2:31">
      <c r="B297" s="741"/>
      <c r="C297" s="742"/>
      <c r="D297" s="743"/>
      <c r="E297" s="686" t="s">
        <v>1809</v>
      </c>
      <c r="F297" s="686"/>
      <c r="G297" s="686"/>
      <c r="H297" s="719"/>
      <c r="I297" s="719"/>
      <c r="J297" s="719">
        <v>20</v>
      </c>
      <c r="K297" s="719" t="s">
        <v>1810</v>
      </c>
      <c r="L297" s="719"/>
      <c r="M297" s="688"/>
      <c r="N297" s="689"/>
      <c r="O297" s="689"/>
      <c r="P297" s="689"/>
      <c r="Q297" s="719"/>
      <c r="R297" s="689"/>
      <c r="S297" s="689"/>
      <c r="T297" s="689"/>
      <c r="U297" s="689"/>
      <c r="V297" s="687"/>
      <c r="W297" s="686"/>
      <c r="X297" s="686"/>
      <c r="Y297" s="719"/>
      <c r="Z297" s="719"/>
      <c r="AA297" s="719"/>
      <c r="AB297" s="719"/>
      <c r="AC297" s="719"/>
      <c r="AD297" s="719"/>
      <c r="AE297" s="721"/>
    </row>
    <row r="298" spans="2:31">
      <c r="B298" s="741"/>
      <c r="C298" s="724">
        <v>4</v>
      </c>
      <c r="D298" s="743"/>
      <c r="E298" s="719" t="s">
        <v>1841</v>
      </c>
      <c r="F298" s="719"/>
      <c r="G298" s="719"/>
      <c r="H298" s="719"/>
      <c r="I298" s="766"/>
      <c r="J298" s="766"/>
      <c r="K298" s="767"/>
      <c r="L298" s="719"/>
      <c r="M298" s="688"/>
      <c r="N298" s="689"/>
      <c r="O298" s="689"/>
      <c r="P298" s="689"/>
      <c r="Q298" s="768"/>
      <c r="R298" s="769"/>
      <c r="S298" s="689"/>
      <c r="T298" s="689"/>
      <c r="U298" s="689"/>
      <c r="V298" s="722"/>
      <c r="W298" s="719"/>
      <c r="X298" s="719"/>
      <c r="Y298" s="738"/>
      <c r="Z298" s="719"/>
      <c r="AA298" s="719"/>
      <c r="AB298" s="719"/>
      <c r="AC298" s="719"/>
      <c r="AD298" s="719"/>
      <c r="AE298" s="721"/>
    </row>
    <row r="299" spans="2:31">
      <c r="B299" s="741"/>
      <c r="C299" s="742"/>
      <c r="D299" s="743"/>
      <c r="E299" s="719"/>
      <c r="F299" s="719" t="s">
        <v>1870</v>
      </c>
      <c r="G299" s="719"/>
      <c r="H299" s="719"/>
      <c r="I299" s="755"/>
      <c r="J299" s="755"/>
      <c r="K299" s="686"/>
      <c r="L299" s="719"/>
      <c r="M299" s="688"/>
      <c r="N299" s="689"/>
      <c r="O299" s="689"/>
      <c r="P299" s="689"/>
      <c r="Q299" s="768"/>
      <c r="R299" s="769"/>
      <c r="S299" s="689"/>
      <c r="T299" s="689"/>
      <c r="U299" s="689"/>
      <c r="V299" s="722"/>
      <c r="W299" s="719"/>
      <c r="X299" s="719"/>
      <c r="Y299" s="738"/>
      <c r="Z299" s="719"/>
      <c r="AA299" s="719"/>
      <c r="AB299" s="719"/>
      <c r="AC299" s="719"/>
      <c r="AD299" s="719"/>
      <c r="AE299" s="721"/>
    </row>
    <row r="300" spans="2:31">
      <c r="B300" s="741"/>
      <c r="C300" s="742"/>
      <c r="D300" s="743"/>
      <c r="E300" s="719"/>
      <c r="F300" s="719" t="s">
        <v>1871</v>
      </c>
      <c r="G300" s="719"/>
      <c r="H300" s="719"/>
      <c r="I300" s="738"/>
      <c r="J300" s="719"/>
      <c r="K300" s="719"/>
      <c r="L300" s="719"/>
      <c r="M300" s="688"/>
      <c r="N300" s="689"/>
      <c r="O300" s="689"/>
      <c r="P300" s="719"/>
      <c r="Q300" s="768"/>
      <c r="R300" s="769"/>
      <c r="S300" s="689"/>
      <c r="T300" s="689"/>
      <c r="U300" s="689"/>
      <c r="V300" s="722"/>
      <c r="W300" s="719"/>
      <c r="X300" s="719"/>
      <c r="Y300" s="738"/>
      <c r="Z300" s="719"/>
      <c r="AA300" s="719"/>
      <c r="AB300" s="719"/>
      <c r="AC300" s="719"/>
      <c r="AD300" s="719"/>
      <c r="AE300" s="721"/>
    </row>
    <row r="301" spans="2:31">
      <c r="B301" s="741"/>
      <c r="C301" s="742"/>
      <c r="D301" s="743"/>
      <c r="E301" s="719"/>
      <c r="F301" s="719" t="s">
        <v>1872</v>
      </c>
      <c r="G301" s="719"/>
      <c r="H301" s="719"/>
      <c r="I301" s="766"/>
      <c r="J301" s="766"/>
      <c r="K301" s="767"/>
      <c r="L301" s="719"/>
      <c r="M301" s="688"/>
      <c r="N301" s="689"/>
      <c r="O301" s="689"/>
      <c r="P301" s="689"/>
      <c r="Q301" s="719"/>
      <c r="R301" s="719"/>
      <c r="S301" s="689"/>
      <c r="T301" s="689"/>
      <c r="U301" s="689"/>
      <c r="V301" s="722"/>
      <c r="W301" s="719"/>
      <c r="X301" s="719"/>
      <c r="Y301" s="738"/>
      <c r="Z301" s="719"/>
      <c r="AA301" s="719"/>
      <c r="AB301" s="719"/>
      <c r="AC301" s="719"/>
      <c r="AD301" s="719"/>
      <c r="AE301" s="721"/>
    </row>
    <row r="302" spans="2:31">
      <c r="B302" s="741"/>
      <c r="C302" s="742"/>
      <c r="D302" s="743"/>
      <c r="E302" s="719"/>
      <c r="F302" s="719" t="s">
        <v>1863</v>
      </c>
      <c r="G302" s="719"/>
      <c r="H302" s="686"/>
      <c r="I302" s="755"/>
      <c r="J302" s="755"/>
      <c r="K302" s="686"/>
      <c r="L302" s="719"/>
      <c r="M302" s="762" t="s">
        <v>1873</v>
      </c>
      <c r="N302" s="714"/>
      <c r="O302" s="689"/>
      <c r="P302" s="689"/>
      <c r="Q302" s="719"/>
      <c r="R302" s="719"/>
      <c r="S302" s="689"/>
      <c r="T302" s="689"/>
      <c r="U302" s="689"/>
      <c r="V302" s="722"/>
      <c r="W302" s="719"/>
      <c r="X302" s="719"/>
      <c r="Y302" s="738"/>
      <c r="Z302" s="719"/>
      <c r="AA302" s="719"/>
      <c r="AB302" s="719"/>
      <c r="AC302" s="719"/>
      <c r="AD302" s="719"/>
      <c r="AE302" s="721"/>
    </row>
    <row r="303" spans="2:31">
      <c r="B303" s="741"/>
      <c r="C303" s="742"/>
      <c r="D303" s="743"/>
      <c r="E303" s="719"/>
      <c r="F303" s="770" t="s">
        <v>1874</v>
      </c>
      <c r="G303" s="719"/>
      <c r="H303" s="719"/>
      <c r="I303" s="719"/>
      <c r="J303" s="719"/>
      <c r="K303" s="719"/>
      <c r="L303" s="721"/>
      <c r="M303" s="771" t="s">
        <v>1875</v>
      </c>
      <c r="N303" s="714"/>
      <c r="O303" s="689"/>
      <c r="P303" s="689"/>
      <c r="Q303" s="719"/>
      <c r="R303" s="719"/>
      <c r="S303" s="689"/>
      <c r="T303" s="689"/>
      <c r="U303" s="689"/>
      <c r="V303" s="722"/>
      <c r="W303" s="719"/>
      <c r="X303" s="719"/>
      <c r="Y303" s="738"/>
      <c r="Z303" s="719"/>
      <c r="AA303" s="719"/>
      <c r="AB303" s="719"/>
      <c r="AC303" s="719"/>
      <c r="AD303" s="719"/>
      <c r="AE303" s="721"/>
    </row>
    <row r="304" spans="2:31">
      <c r="B304" s="741"/>
      <c r="C304" s="742"/>
      <c r="D304" s="743"/>
      <c r="E304" s="719"/>
      <c r="F304" s="719"/>
      <c r="G304" s="719"/>
      <c r="H304" s="719"/>
      <c r="I304" s="719"/>
      <c r="J304" s="719"/>
      <c r="K304" s="719"/>
      <c r="L304" s="721"/>
      <c r="M304" s="771" t="s">
        <v>1876</v>
      </c>
      <c r="N304" s="714"/>
      <c r="O304" s="689"/>
      <c r="P304" s="689"/>
      <c r="Q304" s="719"/>
      <c r="R304" s="719"/>
      <c r="S304" s="689"/>
      <c r="T304" s="689"/>
      <c r="U304" s="689"/>
      <c r="V304" s="722"/>
      <c r="W304" s="719"/>
      <c r="X304" s="719"/>
      <c r="Y304" s="738"/>
      <c r="Z304" s="719"/>
      <c r="AA304" s="719"/>
      <c r="AB304" s="719"/>
      <c r="AC304" s="719"/>
      <c r="AD304" s="719"/>
      <c r="AE304" s="721"/>
    </row>
    <row r="305" spans="2:31">
      <c r="B305" s="741"/>
      <c r="C305" s="742"/>
      <c r="D305" s="743"/>
      <c r="E305" s="719"/>
      <c r="F305" s="719"/>
      <c r="G305" s="719"/>
      <c r="H305" s="719"/>
      <c r="I305" s="719"/>
      <c r="J305" s="719"/>
      <c r="K305" s="719"/>
      <c r="L305" s="721"/>
      <c r="M305" s="772" t="s">
        <v>1877</v>
      </c>
      <c r="N305" s="714"/>
      <c r="O305" s="689"/>
      <c r="P305" s="689"/>
      <c r="Q305" s="689"/>
      <c r="R305" s="689"/>
      <c r="S305" s="689"/>
      <c r="T305" s="689"/>
      <c r="U305" s="689"/>
      <c r="V305" s="722"/>
      <c r="W305" s="719"/>
      <c r="X305" s="719"/>
      <c r="Y305" s="738"/>
      <c r="Z305" s="719"/>
      <c r="AA305" s="719"/>
      <c r="AB305" s="719"/>
      <c r="AC305" s="719"/>
      <c r="AD305" s="719"/>
      <c r="AE305" s="721"/>
    </row>
    <row r="306" spans="2:31">
      <c r="B306" s="741"/>
      <c r="C306" s="726"/>
      <c r="D306" s="727"/>
      <c r="E306" s="728"/>
      <c r="F306" s="728"/>
      <c r="G306" s="728"/>
      <c r="H306" s="728"/>
      <c r="I306" s="728"/>
      <c r="J306" s="728"/>
      <c r="K306" s="728"/>
      <c r="L306" s="730"/>
      <c r="M306" s="773" t="s">
        <v>1878</v>
      </c>
      <c r="N306" s="774"/>
      <c r="O306" s="696"/>
      <c r="P306" s="696"/>
      <c r="Q306" s="696"/>
      <c r="R306" s="696"/>
      <c r="S306" s="696"/>
      <c r="T306" s="696"/>
      <c r="U306" s="698"/>
      <c r="V306" s="775" t="s">
        <v>1879</v>
      </c>
      <c r="W306" s="728"/>
      <c r="X306" s="728"/>
      <c r="Y306" s="728"/>
      <c r="Z306" s="728"/>
      <c r="AA306" s="728"/>
      <c r="AB306" s="728"/>
      <c r="AC306" s="728"/>
      <c r="AD306" s="728"/>
      <c r="AE306" s="730"/>
    </row>
    <row r="307" spans="2:31">
      <c r="B307" s="731"/>
      <c r="C307" s="742">
        <v>1</v>
      </c>
      <c r="D307" s="743"/>
      <c r="E307" s="719" t="s">
        <v>1667</v>
      </c>
      <c r="F307" s="719"/>
      <c r="G307" s="719"/>
      <c r="H307" s="719"/>
      <c r="I307" s="770"/>
      <c r="J307" s="719"/>
      <c r="K307" s="719"/>
      <c r="L307" s="721"/>
      <c r="M307" s="688"/>
      <c r="N307" s="689"/>
      <c r="O307" s="689"/>
      <c r="P307" s="689"/>
      <c r="Q307" s="689"/>
      <c r="R307" s="689"/>
      <c r="S307" s="689"/>
      <c r="T307" s="689"/>
      <c r="U307" s="689"/>
      <c r="V307" s="736"/>
      <c r="W307" s="734"/>
      <c r="X307" s="734"/>
      <c r="Y307" s="753"/>
      <c r="Z307" s="734"/>
      <c r="AA307" s="734"/>
      <c r="AB307" s="734"/>
      <c r="AC307" s="734"/>
      <c r="AD307" s="734"/>
      <c r="AE307" s="735"/>
    </row>
    <row r="308" spans="2:31">
      <c r="B308" s="741"/>
      <c r="C308" s="742"/>
      <c r="D308" s="743"/>
      <c r="E308" s="686"/>
      <c r="F308" s="686" t="s">
        <v>1587</v>
      </c>
      <c r="G308" s="686"/>
      <c r="H308" s="686"/>
      <c r="I308" s="843">
        <f>[1]フロー_!C82/1000</f>
        <v>0</v>
      </c>
      <c r="J308" s="843"/>
      <c r="K308" s="703" t="s">
        <v>1624</v>
      </c>
      <c r="L308" s="721"/>
      <c r="M308" s="689"/>
      <c r="N308" s="689" t="s">
        <v>1880</v>
      </c>
      <c r="O308" s="689"/>
      <c r="P308" s="689"/>
      <c r="Q308" s="689"/>
      <c r="R308" s="689"/>
      <c r="S308" s="689"/>
      <c r="T308" s="689"/>
      <c r="U308" s="689"/>
      <c r="V308" s="722"/>
      <c r="W308" s="719"/>
      <c r="X308" s="719"/>
      <c r="Y308" s="738"/>
      <c r="Z308" s="719"/>
      <c r="AA308" s="719"/>
      <c r="AB308" s="719"/>
      <c r="AC308" s="719"/>
      <c r="AD308" s="719"/>
      <c r="AE308" s="721"/>
    </row>
    <row r="309" spans="2:31">
      <c r="B309" s="741"/>
      <c r="C309" s="742"/>
      <c r="D309" s="743"/>
      <c r="E309" s="704" t="s">
        <v>1626</v>
      </c>
      <c r="F309" s="844">
        <v>40.299999999999997</v>
      </c>
      <c r="G309" s="844"/>
      <c r="H309" s="686"/>
      <c r="I309" s="837">
        <f>I308/F309</f>
        <v>0</v>
      </c>
      <c r="J309" s="837"/>
      <c r="K309" s="686" t="s">
        <v>1555</v>
      </c>
      <c r="L309" s="721"/>
      <c r="M309" s="689"/>
      <c r="N309" s="689" t="s">
        <v>1881</v>
      </c>
      <c r="O309" s="689"/>
      <c r="P309" s="689"/>
      <c r="Q309" s="689"/>
      <c r="R309" s="689"/>
      <c r="S309" s="689"/>
      <c r="T309" s="689"/>
      <c r="U309" s="689"/>
      <c r="V309" s="722"/>
      <c r="W309" s="719"/>
      <c r="X309" s="719"/>
      <c r="Y309" s="738"/>
      <c r="Z309" s="719"/>
      <c r="AA309" s="719"/>
      <c r="AB309" s="719"/>
      <c r="AC309" s="719"/>
      <c r="AD309" s="719"/>
      <c r="AE309" s="721"/>
    </row>
    <row r="310" spans="2:31">
      <c r="B310" s="741"/>
      <c r="C310" s="742"/>
      <c r="D310" s="743"/>
      <c r="E310" s="704"/>
      <c r="F310" s="686" t="s">
        <v>1581</v>
      </c>
      <c r="G310" s="740"/>
      <c r="H310" s="686"/>
      <c r="I310" s="843">
        <v>10</v>
      </c>
      <c r="J310" s="843">
        <v>1</v>
      </c>
      <c r="K310" s="703" t="s">
        <v>1624</v>
      </c>
      <c r="L310" s="721"/>
      <c r="M310" s="689"/>
      <c r="N310" s="689" t="s">
        <v>1882</v>
      </c>
      <c r="O310" s="689"/>
      <c r="P310" s="689"/>
      <c r="Q310" s="689"/>
      <c r="R310" s="689"/>
      <c r="S310" s="689"/>
      <c r="T310" s="689"/>
      <c r="U310" s="689"/>
      <c r="V310" s="722"/>
      <c r="W310" s="719"/>
      <c r="X310" s="719"/>
      <c r="Y310" s="738"/>
      <c r="Z310" s="719"/>
      <c r="AA310" s="719"/>
      <c r="AB310" s="719"/>
      <c r="AC310" s="719"/>
      <c r="AD310" s="719"/>
      <c r="AE310" s="721"/>
    </row>
    <row r="311" spans="2:31">
      <c r="B311" s="741"/>
      <c r="C311" s="742"/>
      <c r="D311" s="743"/>
      <c r="E311" s="704"/>
      <c r="F311" s="740"/>
      <c r="G311" s="740"/>
      <c r="H311" s="686"/>
      <c r="I311" s="755"/>
      <c r="J311" s="755"/>
      <c r="K311" s="686"/>
      <c r="L311" s="721"/>
      <c r="M311" s="689"/>
      <c r="N311" s="689"/>
      <c r="O311" s="689"/>
      <c r="P311" s="689"/>
      <c r="Q311" s="689"/>
      <c r="R311" s="689"/>
      <c r="S311" s="689"/>
      <c r="T311" s="689"/>
      <c r="U311" s="689"/>
      <c r="V311" s="722"/>
      <c r="W311" s="719"/>
      <c r="X311" s="719"/>
      <c r="Y311" s="738"/>
      <c r="Z311" s="719"/>
      <c r="AA311" s="719"/>
      <c r="AB311" s="719"/>
      <c r="AC311" s="719"/>
      <c r="AD311" s="719"/>
      <c r="AE311" s="721"/>
    </row>
    <row r="312" spans="2:31">
      <c r="B312" s="741"/>
      <c r="C312" s="742">
        <v>2</v>
      </c>
      <c r="D312" s="743"/>
      <c r="E312" s="719" t="s">
        <v>1883</v>
      </c>
      <c r="F312" s="719"/>
      <c r="G312" s="719"/>
      <c r="H312" s="719"/>
      <c r="I312" s="719"/>
      <c r="J312" s="719"/>
      <c r="K312" s="719"/>
      <c r="L312" s="719"/>
      <c r="M312" s="688"/>
      <c r="N312" s="689"/>
      <c r="O312" s="689"/>
      <c r="P312" s="689"/>
      <c r="Q312" s="689"/>
      <c r="R312" s="689"/>
      <c r="S312" s="689"/>
      <c r="T312" s="689"/>
      <c r="U312" s="689"/>
      <c r="V312" s="722"/>
      <c r="W312" s="719"/>
      <c r="X312" s="719"/>
      <c r="Y312" s="719"/>
      <c r="Z312" s="719"/>
      <c r="AA312" s="719"/>
      <c r="AB312" s="719"/>
      <c r="AC312" s="719"/>
      <c r="AD312" s="719"/>
      <c r="AE312" s="721"/>
    </row>
    <row r="313" spans="2:31">
      <c r="B313" s="741"/>
      <c r="C313" s="742"/>
      <c r="D313" s="743"/>
      <c r="E313" s="719"/>
      <c r="F313" s="719" t="s">
        <v>1781</v>
      </c>
      <c r="G313" s="719"/>
      <c r="H313" s="719"/>
      <c r="I313" s="719"/>
      <c r="J313" s="745">
        <v>40</v>
      </c>
      <c r="K313" s="719" t="s">
        <v>1660</v>
      </c>
      <c r="L313" s="719"/>
      <c r="M313" s="688"/>
      <c r="N313" s="689"/>
      <c r="O313" s="689"/>
      <c r="P313" s="689"/>
      <c r="Q313" s="689"/>
      <c r="R313" s="689"/>
      <c r="S313" s="689"/>
      <c r="T313" s="689"/>
      <c r="U313" s="689"/>
      <c r="V313" s="722"/>
      <c r="W313" s="719"/>
      <c r="X313" s="719"/>
      <c r="Y313" s="738"/>
      <c r="Z313" s="719"/>
      <c r="AA313" s="719"/>
      <c r="AB313" s="719"/>
      <c r="AC313" s="719"/>
      <c r="AD313" s="719"/>
      <c r="AE313" s="721"/>
    </row>
    <row r="314" spans="2:31">
      <c r="B314" s="741" t="s">
        <v>1884</v>
      </c>
      <c r="C314" s="719"/>
      <c r="D314" s="743"/>
      <c r="E314" s="719"/>
      <c r="F314" s="719" t="s">
        <v>1638</v>
      </c>
      <c r="G314" s="719"/>
      <c r="H314" s="719"/>
      <c r="I314" s="719"/>
      <c r="J314" s="723">
        <v>105</v>
      </c>
      <c r="K314" s="719" t="s">
        <v>1639</v>
      </c>
      <c r="L314" s="719"/>
      <c r="M314" s="688"/>
      <c r="N314" s="689"/>
      <c r="O314" s="689"/>
      <c r="P314" s="689"/>
      <c r="Q314" s="689"/>
      <c r="R314" s="689"/>
      <c r="S314" s="689"/>
      <c r="T314" s="689"/>
      <c r="U314" s="689"/>
      <c r="V314" s="722"/>
      <c r="W314" s="719"/>
      <c r="X314" s="719"/>
      <c r="Y314" s="738"/>
      <c r="Z314" s="719"/>
      <c r="AA314" s="719"/>
      <c r="AB314" s="719"/>
      <c r="AC314" s="719"/>
      <c r="AD314" s="719"/>
      <c r="AE314" s="721"/>
    </row>
    <row r="315" spans="2:31">
      <c r="B315" s="741" t="s">
        <v>1885</v>
      </c>
      <c r="C315" s="742"/>
      <c r="D315" s="743"/>
      <c r="E315" s="719"/>
      <c r="F315" s="719" t="s">
        <v>1664</v>
      </c>
      <c r="G315" s="719"/>
      <c r="H315" s="719"/>
      <c r="I315" s="719"/>
      <c r="J315" s="723">
        <v>40</v>
      </c>
      <c r="K315" s="719" t="s">
        <v>1660</v>
      </c>
      <c r="L315" s="719"/>
      <c r="M315" s="688"/>
      <c r="N315" s="689"/>
      <c r="O315" s="689"/>
      <c r="P315" s="689"/>
      <c r="Q315" s="689"/>
      <c r="R315" s="689"/>
      <c r="S315" s="689"/>
      <c r="T315" s="689"/>
      <c r="U315" s="689"/>
      <c r="V315" s="722"/>
      <c r="W315" s="719"/>
      <c r="X315" s="719"/>
      <c r="Y315" s="719"/>
      <c r="Z315" s="723"/>
      <c r="AA315" s="719"/>
      <c r="AB315" s="719"/>
      <c r="AC315" s="719"/>
      <c r="AD315" s="719"/>
      <c r="AE315" s="721"/>
    </row>
    <row r="316" spans="2:31">
      <c r="B316" s="741"/>
      <c r="C316" s="724"/>
      <c r="D316" s="743"/>
      <c r="E316" s="719"/>
      <c r="F316" s="719" t="s">
        <v>1736</v>
      </c>
      <c r="G316" s="719"/>
      <c r="H316" s="719"/>
      <c r="I316" s="719"/>
      <c r="J316" s="776" t="s">
        <v>1886</v>
      </c>
      <c r="K316" s="719" t="s">
        <v>1887</v>
      </c>
      <c r="L316" s="719"/>
      <c r="M316" s="688"/>
      <c r="N316" s="689"/>
      <c r="O316" s="689"/>
      <c r="P316" s="689"/>
      <c r="Q316" s="689"/>
      <c r="R316" s="689"/>
      <c r="S316" s="689"/>
      <c r="T316" s="689"/>
      <c r="U316" s="689"/>
      <c r="V316" s="722"/>
      <c r="W316" s="719"/>
      <c r="X316" s="719"/>
      <c r="Y316" s="719"/>
      <c r="Z316" s="723"/>
      <c r="AA316" s="719"/>
      <c r="AB316" s="719"/>
      <c r="AC316" s="719"/>
      <c r="AD316" s="719"/>
      <c r="AE316" s="721"/>
    </row>
    <row r="317" spans="2:31">
      <c r="B317" s="741" t="s">
        <v>1774</v>
      </c>
      <c r="C317" s="724"/>
      <c r="D317" s="743"/>
      <c r="E317" s="719"/>
      <c r="F317" s="719" t="s">
        <v>1794</v>
      </c>
      <c r="G317" s="719"/>
      <c r="H317" s="719"/>
      <c r="I317" s="719"/>
      <c r="J317" s="723">
        <v>9</v>
      </c>
      <c r="K317" s="719" t="s">
        <v>1795</v>
      </c>
      <c r="L317" s="719"/>
      <c r="M317" s="688"/>
      <c r="N317" s="689" t="s">
        <v>1888</v>
      </c>
      <c r="O317" s="689"/>
      <c r="P317" s="689"/>
      <c r="Q317" s="689"/>
      <c r="R317" s="689"/>
      <c r="S317" s="689"/>
      <c r="T317" s="689"/>
      <c r="U317" s="689"/>
      <c r="V317" s="722"/>
      <c r="W317" s="719"/>
      <c r="X317" s="719"/>
      <c r="Y317" s="719"/>
      <c r="Z317" s="723"/>
      <c r="AA317" s="719"/>
      <c r="AB317" s="719"/>
      <c r="AC317" s="719"/>
      <c r="AD317" s="719"/>
      <c r="AE317" s="721"/>
    </row>
    <row r="318" spans="2:31">
      <c r="B318" s="741" t="s">
        <v>1775</v>
      </c>
      <c r="C318" s="724">
        <v>3</v>
      </c>
      <c r="D318" s="743"/>
      <c r="E318" s="719" t="s">
        <v>1590</v>
      </c>
      <c r="F318" s="719"/>
      <c r="G318" s="719"/>
      <c r="H318" s="719" t="s">
        <v>1889</v>
      </c>
      <c r="I318" s="719"/>
      <c r="J318" s="723"/>
      <c r="K318" s="719"/>
      <c r="L318" s="719"/>
      <c r="M318" s="688"/>
      <c r="N318" s="689" t="s">
        <v>1890</v>
      </c>
      <c r="O318" s="689"/>
      <c r="P318" s="689"/>
      <c r="Q318" s="689"/>
      <c r="R318" s="689"/>
      <c r="S318" s="689"/>
      <c r="T318" s="689"/>
      <c r="U318" s="689"/>
      <c r="V318" s="722"/>
      <c r="W318" s="719"/>
      <c r="X318" s="719"/>
      <c r="Y318" s="738"/>
      <c r="Z318" s="719"/>
      <c r="AA318" s="719"/>
      <c r="AB318" s="719"/>
      <c r="AC318" s="719"/>
      <c r="AD318" s="719"/>
      <c r="AE318" s="721"/>
    </row>
    <row r="319" spans="2:31">
      <c r="B319" s="741"/>
      <c r="C319" s="724"/>
      <c r="D319" s="743"/>
      <c r="E319" s="719"/>
      <c r="F319" s="719"/>
      <c r="G319" s="719"/>
      <c r="H319" s="719"/>
      <c r="I319" s="719"/>
      <c r="J319" s="723"/>
      <c r="K319" s="719"/>
      <c r="L319" s="719"/>
      <c r="M319" s="688"/>
      <c r="N319" s="689" t="s">
        <v>1891</v>
      </c>
      <c r="O319" s="689"/>
      <c r="P319" s="689"/>
      <c r="Q319" s="689"/>
      <c r="R319" s="689"/>
      <c r="S319" s="689"/>
      <c r="T319" s="689"/>
      <c r="U319" s="689"/>
      <c r="V319" s="722"/>
      <c r="W319" s="719"/>
      <c r="X319" s="719"/>
      <c r="Y319" s="738"/>
      <c r="Z319" s="719"/>
      <c r="AA319" s="719"/>
      <c r="AB319" s="719"/>
      <c r="AC319" s="719"/>
      <c r="AD319" s="719"/>
      <c r="AE319" s="721"/>
    </row>
    <row r="320" spans="2:31">
      <c r="B320" s="741"/>
      <c r="C320" s="724"/>
      <c r="D320" s="743"/>
      <c r="E320" s="719"/>
      <c r="F320" s="719"/>
      <c r="G320" s="719"/>
      <c r="H320" s="719"/>
      <c r="I320" s="719"/>
      <c r="J320" s="723"/>
      <c r="K320" s="719"/>
      <c r="L320" s="719"/>
      <c r="M320" s="688"/>
      <c r="N320" s="689"/>
      <c r="O320" s="689"/>
      <c r="P320" s="689"/>
      <c r="Q320" s="689"/>
      <c r="R320" s="689"/>
      <c r="S320" s="689"/>
      <c r="T320" s="689"/>
      <c r="U320" s="689"/>
      <c r="V320" s="722"/>
      <c r="W320" s="719"/>
      <c r="X320" s="719"/>
      <c r="Y320" s="738"/>
      <c r="Z320" s="719"/>
      <c r="AA320" s="719"/>
      <c r="AB320" s="719"/>
      <c r="AC320" s="719"/>
      <c r="AD320" s="719"/>
      <c r="AE320" s="721"/>
    </row>
    <row r="321" spans="2:31">
      <c r="B321" s="741"/>
      <c r="C321" s="724">
        <v>4</v>
      </c>
      <c r="D321" s="743"/>
      <c r="E321" s="686" t="s">
        <v>1892</v>
      </c>
      <c r="F321" s="686"/>
      <c r="G321" s="686"/>
      <c r="H321" s="719"/>
      <c r="I321" s="719"/>
      <c r="J321" s="719"/>
      <c r="K321" s="719"/>
      <c r="L321" s="719"/>
      <c r="M321" s="688"/>
      <c r="N321" s="689"/>
      <c r="O321" s="689"/>
      <c r="P321" s="689"/>
      <c r="Q321" s="689"/>
      <c r="R321" s="689"/>
      <c r="S321" s="689"/>
      <c r="T321" s="689"/>
      <c r="U321" s="689"/>
      <c r="V321" s="687"/>
      <c r="W321" s="686"/>
      <c r="X321" s="686"/>
      <c r="Y321" s="719"/>
      <c r="Z321" s="719"/>
      <c r="AA321" s="719"/>
      <c r="AB321" s="719"/>
      <c r="AC321" s="719"/>
      <c r="AD321" s="719"/>
      <c r="AE321" s="721"/>
    </row>
    <row r="322" spans="2:31">
      <c r="B322" s="741"/>
      <c r="C322" s="742"/>
      <c r="D322" s="743"/>
      <c r="E322" s="686"/>
      <c r="F322" s="719" t="s">
        <v>1871</v>
      </c>
      <c r="G322" s="686"/>
      <c r="H322" s="719"/>
      <c r="I322" s="719"/>
      <c r="J322" s="719"/>
      <c r="K322" s="719"/>
      <c r="L322" s="719"/>
      <c r="M322" s="688"/>
      <c r="N322" s="689"/>
      <c r="O322" s="689"/>
      <c r="P322" s="689"/>
      <c r="Q322" s="689"/>
      <c r="R322" s="689"/>
      <c r="S322" s="689"/>
      <c r="T322" s="689"/>
      <c r="U322" s="689"/>
      <c r="V322" s="722"/>
      <c r="W322" s="686"/>
      <c r="X322" s="686"/>
      <c r="Y322" s="719"/>
      <c r="Z322" s="719"/>
      <c r="AA322" s="719"/>
      <c r="AB322" s="719"/>
      <c r="AC322" s="719"/>
      <c r="AD322" s="719"/>
      <c r="AE322" s="721"/>
    </row>
    <row r="323" spans="2:31">
      <c r="B323" s="741"/>
      <c r="C323" s="724"/>
      <c r="D323" s="743"/>
      <c r="E323" s="719"/>
      <c r="F323" s="719" t="s">
        <v>1872</v>
      </c>
      <c r="G323" s="719"/>
      <c r="H323" s="719"/>
      <c r="I323" s="777"/>
      <c r="J323" s="777"/>
      <c r="K323" s="763"/>
      <c r="L323" s="719"/>
      <c r="M323" s="688"/>
      <c r="N323" s="689"/>
      <c r="O323" s="689"/>
      <c r="P323" s="689"/>
      <c r="Q323" s="689"/>
      <c r="R323" s="689"/>
      <c r="S323" s="689"/>
      <c r="T323" s="689"/>
      <c r="U323" s="689"/>
      <c r="V323" s="722"/>
      <c r="W323" s="719"/>
      <c r="X323" s="719"/>
      <c r="Y323" s="738"/>
      <c r="Z323" s="719"/>
      <c r="AA323" s="719"/>
      <c r="AB323" s="719"/>
      <c r="AC323" s="719"/>
      <c r="AD323" s="719"/>
      <c r="AE323" s="721"/>
    </row>
    <row r="324" spans="2:31">
      <c r="B324" s="741"/>
      <c r="C324" s="742"/>
      <c r="D324" s="743"/>
      <c r="E324" s="719"/>
      <c r="F324" s="719" t="s">
        <v>1863</v>
      </c>
      <c r="G324" s="719"/>
      <c r="H324" s="719"/>
      <c r="I324" s="755"/>
      <c r="J324" s="755"/>
      <c r="K324" s="686"/>
      <c r="L324" s="719"/>
      <c r="M324" s="688"/>
      <c r="N324" s="689"/>
      <c r="O324" s="689"/>
      <c r="P324" s="689"/>
      <c r="Q324" s="689"/>
      <c r="R324" s="689"/>
      <c r="S324" s="689"/>
      <c r="T324" s="689"/>
      <c r="U324" s="689"/>
      <c r="V324" s="722"/>
      <c r="W324" s="719"/>
      <c r="X324" s="719"/>
      <c r="Y324" s="738"/>
      <c r="Z324" s="719"/>
      <c r="AA324" s="719"/>
      <c r="AB324" s="719"/>
      <c r="AC324" s="719"/>
      <c r="AD324" s="719"/>
      <c r="AE324" s="721"/>
    </row>
    <row r="325" spans="2:31">
      <c r="B325" s="741"/>
      <c r="C325" s="742"/>
      <c r="D325" s="743"/>
      <c r="E325" s="719"/>
      <c r="F325" s="770" t="s">
        <v>1874</v>
      </c>
      <c r="G325" s="719"/>
      <c r="H325" s="719"/>
      <c r="I325" s="738"/>
      <c r="J325" s="719"/>
      <c r="K325" s="719"/>
      <c r="L325" s="719"/>
      <c r="M325" s="688"/>
      <c r="N325" s="689"/>
      <c r="O325" s="689"/>
      <c r="P325" s="689"/>
      <c r="Q325" s="689"/>
      <c r="R325" s="689"/>
      <c r="S325" s="689"/>
      <c r="T325" s="689"/>
      <c r="U325" s="689"/>
      <c r="V325" s="722"/>
      <c r="W325" s="719"/>
      <c r="X325" s="719"/>
      <c r="Y325" s="738"/>
      <c r="Z325" s="719"/>
      <c r="AA325" s="719"/>
      <c r="AB325" s="719"/>
      <c r="AC325" s="719"/>
      <c r="AD325" s="719"/>
      <c r="AE325" s="721"/>
    </row>
    <row r="326" spans="2:31">
      <c r="B326" s="725"/>
      <c r="C326" s="726"/>
      <c r="D326" s="727"/>
      <c r="E326" s="729"/>
      <c r="F326" s="728" t="s">
        <v>1893</v>
      </c>
      <c r="G326" s="728" t="s">
        <v>1894</v>
      </c>
      <c r="H326" s="728"/>
      <c r="I326" s="756"/>
      <c r="J326" s="728"/>
      <c r="K326" s="728"/>
      <c r="L326" s="728"/>
      <c r="M326" s="697"/>
      <c r="N326" s="696"/>
      <c r="O326" s="696"/>
      <c r="P326" s="696"/>
      <c r="Q326" s="696"/>
      <c r="R326" s="696"/>
      <c r="S326" s="696"/>
      <c r="T326" s="696"/>
      <c r="U326" s="696"/>
      <c r="V326" s="729"/>
      <c r="W326" s="728"/>
      <c r="X326" s="728"/>
      <c r="Y326" s="756"/>
      <c r="Z326" s="728"/>
      <c r="AA326" s="728"/>
      <c r="AB326" s="728"/>
      <c r="AC326" s="728"/>
      <c r="AD326" s="728"/>
      <c r="AE326" s="730"/>
    </row>
    <row r="327" spans="2:31">
      <c r="B327" s="731"/>
      <c r="C327" s="741">
        <v>1</v>
      </c>
      <c r="D327" s="750"/>
      <c r="E327" s="723" t="s">
        <v>1796</v>
      </c>
      <c r="F327" s="723"/>
      <c r="G327" s="723"/>
      <c r="H327" s="723"/>
      <c r="I327" s="723"/>
      <c r="J327" s="723"/>
      <c r="K327" s="723"/>
      <c r="L327" s="778"/>
      <c r="M327" s="688"/>
      <c r="N327" s="689"/>
      <c r="O327" s="689"/>
      <c r="P327" s="689"/>
      <c r="Q327" s="689"/>
      <c r="R327" s="689"/>
      <c r="S327" s="689"/>
      <c r="T327" s="689"/>
      <c r="U327" s="689"/>
      <c r="V327" s="736"/>
      <c r="W327" s="734"/>
      <c r="X327" s="734"/>
      <c r="Y327" s="753"/>
      <c r="Z327" s="734"/>
      <c r="AA327" s="734"/>
      <c r="AB327" s="734"/>
      <c r="AC327" s="734"/>
      <c r="AD327" s="734"/>
      <c r="AE327" s="735"/>
    </row>
    <row r="328" spans="2:31">
      <c r="B328" s="741"/>
      <c r="C328" s="741"/>
      <c r="D328" s="750"/>
      <c r="E328" s="723"/>
      <c r="F328" s="723"/>
      <c r="G328" s="723"/>
      <c r="H328" s="723"/>
      <c r="I328" s="847">
        <f>[1]フロー_!F85</f>
        <v>0</v>
      </c>
      <c r="J328" s="847"/>
      <c r="K328" s="723" t="s">
        <v>1624</v>
      </c>
      <c r="L328" s="778"/>
      <c r="M328" s="689"/>
      <c r="N328" s="689"/>
      <c r="O328" s="689"/>
      <c r="P328" s="689"/>
      <c r="Q328" s="689"/>
      <c r="R328" s="689"/>
      <c r="S328" s="689"/>
      <c r="T328" s="689"/>
      <c r="U328" s="689"/>
      <c r="V328" s="722"/>
      <c r="W328" s="719"/>
      <c r="X328" s="719"/>
      <c r="Y328" s="738"/>
      <c r="Z328" s="719"/>
      <c r="AA328" s="719"/>
      <c r="AB328" s="719"/>
      <c r="AC328" s="719"/>
      <c r="AD328" s="719"/>
      <c r="AE328" s="721"/>
    </row>
    <row r="329" spans="2:31">
      <c r="B329" s="741"/>
      <c r="C329" s="741"/>
      <c r="D329" s="750"/>
      <c r="E329" s="723"/>
      <c r="F329" s="723"/>
      <c r="G329" s="723"/>
      <c r="H329" s="723"/>
      <c r="I329" s="723"/>
      <c r="J329" s="723"/>
      <c r="K329" s="723"/>
      <c r="L329" s="778"/>
      <c r="M329" s="689"/>
      <c r="N329" s="689" t="s">
        <v>1895</v>
      </c>
      <c r="O329" s="689"/>
      <c r="P329" s="689"/>
      <c r="Q329" s="689"/>
      <c r="R329" s="689"/>
      <c r="S329" s="689"/>
      <c r="T329" s="689"/>
      <c r="U329" s="689"/>
      <c r="V329" s="722"/>
      <c r="W329" s="719"/>
      <c r="X329" s="719"/>
      <c r="Y329" s="738"/>
      <c r="Z329" s="719"/>
      <c r="AA329" s="719"/>
      <c r="AB329" s="719"/>
      <c r="AC329" s="719"/>
      <c r="AD329" s="719"/>
      <c r="AE329" s="721"/>
    </row>
    <row r="330" spans="2:31">
      <c r="B330" s="741"/>
      <c r="C330" s="741">
        <v>2</v>
      </c>
      <c r="D330" s="750"/>
      <c r="E330" s="723" t="s">
        <v>1799</v>
      </c>
      <c r="F330" s="723"/>
      <c r="G330" s="723"/>
      <c r="H330" s="723"/>
      <c r="I330" s="723"/>
      <c r="J330" s="723">
        <v>0.1</v>
      </c>
      <c r="K330" s="723" t="s">
        <v>1800</v>
      </c>
      <c r="L330" s="778"/>
      <c r="M330" s="689"/>
      <c r="N330" s="689" t="s">
        <v>1896</v>
      </c>
      <c r="O330" s="689"/>
      <c r="P330" s="689"/>
      <c r="Q330" s="689"/>
      <c r="R330" s="689"/>
      <c r="S330" s="689"/>
      <c r="T330" s="689"/>
      <c r="U330" s="689"/>
      <c r="V330" s="722"/>
      <c r="W330" s="719"/>
      <c r="X330" s="719"/>
      <c r="Y330" s="738"/>
      <c r="Z330" s="719"/>
      <c r="AA330" s="719"/>
      <c r="AB330" s="719"/>
      <c r="AC330" s="719"/>
      <c r="AD330" s="719"/>
      <c r="AE330" s="721"/>
    </row>
    <row r="331" spans="2:31">
      <c r="B331" s="741"/>
      <c r="C331" s="741"/>
      <c r="D331" s="750"/>
      <c r="E331" s="723" t="s">
        <v>1801</v>
      </c>
      <c r="F331" s="723"/>
      <c r="G331" s="723"/>
      <c r="H331" s="723"/>
      <c r="I331" s="723"/>
      <c r="J331" s="745">
        <v>205</v>
      </c>
      <c r="K331" s="723" t="s">
        <v>1660</v>
      </c>
      <c r="L331" s="778"/>
      <c r="M331" s="689"/>
      <c r="N331" s="689"/>
      <c r="O331" s="689"/>
      <c r="P331" s="689"/>
      <c r="Q331" s="689"/>
      <c r="R331" s="689"/>
      <c r="S331" s="689"/>
      <c r="T331" s="689"/>
      <c r="U331" s="689"/>
      <c r="V331" s="722"/>
      <c r="W331" s="719"/>
      <c r="X331" s="719"/>
      <c r="Y331" s="738"/>
      <c r="Z331" s="719"/>
      <c r="AA331" s="719"/>
      <c r="AB331" s="719"/>
      <c r="AC331" s="719"/>
      <c r="AD331" s="719"/>
      <c r="AE331" s="721"/>
    </row>
    <row r="332" spans="2:31">
      <c r="B332" s="741"/>
      <c r="C332" s="751">
        <v>3</v>
      </c>
      <c r="D332" s="750"/>
      <c r="E332" s="723" t="s">
        <v>1803</v>
      </c>
      <c r="F332" s="723"/>
      <c r="G332" s="723"/>
      <c r="H332" s="723"/>
      <c r="I332" s="723"/>
      <c r="J332" s="723">
        <v>0.4</v>
      </c>
      <c r="K332" s="723" t="s">
        <v>1643</v>
      </c>
      <c r="L332" s="723"/>
      <c r="M332" s="688"/>
      <c r="N332" s="689"/>
      <c r="O332" s="689"/>
      <c r="P332" s="689"/>
      <c r="Q332" s="689"/>
      <c r="R332" s="689"/>
      <c r="S332" s="689"/>
      <c r="T332" s="689"/>
      <c r="U332" s="689"/>
      <c r="V332" s="722"/>
      <c r="W332" s="719"/>
      <c r="X332" s="719"/>
      <c r="Y332" s="719"/>
      <c r="Z332" s="719"/>
      <c r="AA332" s="719"/>
      <c r="AB332" s="719"/>
      <c r="AC332" s="719"/>
      <c r="AD332" s="719"/>
      <c r="AE332" s="721"/>
    </row>
    <row r="333" spans="2:31">
      <c r="B333" s="741"/>
      <c r="C333" s="741"/>
      <c r="D333" s="750"/>
      <c r="E333" s="723" t="s">
        <v>1806</v>
      </c>
      <c r="F333" s="723"/>
      <c r="G333" s="723"/>
      <c r="H333" s="723"/>
      <c r="I333" s="723"/>
      <c r="J333" s="723">
        <v>0.4</v>
      </c>
      <c r="K333" s="723" t="s">
        <v>1643</v>
      </c>
      <c r="L333" s="723"/>
      <c r="M333" s="688"/>
      <c r="N333" s="689"/>
      <c r="O333" s="689"/>
      <c r="P333" s="689"/>
      <c r="Q333" s="689"/>
      <c r="R333" s="689"/>
      <c r="S333" s="689"/>
      <c r="T333" s="689"/>
      <c r="U333" s="689"/>
      <c r="V333" s="722"/>
      <c r="W333" s="719"/>
      <c r="X333" s="719"/>
      <c r="Y333" s="738"/>
      <c r="Z333" s="719"/>
      <c r="AA333" s="719"/>
      <c r="AB333" s="719"/>
      <c r="AC333" s="719"/>
      <c r="AD333" s="719"/>
      <c r="AE333" s="721"/>
    </row>
    <row r="334" spans="2:31">
      <c r="B334" s="741" t="s">
        <v>1897</v>
      </c>
      <c r="C334" s="741"/>
      <c r="D334" s="750"/>
      <c r="E334" s="779" t="s">
        <v>1808</v>
      </c>
      <c r="F334" s="779"/>
      <c r="G334" s="779"/>
      <c r="H334" s="723"/>
      <c r="I334" s="723"/>
      <c r="J334" s="723">
        <v>50</v>
      </c>
      <c r="K334" s="723" t="s">
        <v>1660</v>
      </c>
      <c r="L334" s="723"/>
      <c r="M334" s="688"/>
      <c r="N334" s="689"/>
      <c r="O334" s="689"/>
      <c r="P334" s="689"/>
      <c r="Q334" s="689"/>
      <c r="R334" s="689"/>
      <c r="S334" s="689"/>
      <c r="T334" s="689"/>
      <c r="U334" s="689"/>
      <c r="V334" s="722"/>
      <c r="W334" s="719"/>
      <c r="X334" s="719"/>
      <c r="Y334" s="738"/>
      <c r="Z334" s="719"/>
      <c r="AA334" s="719"/>
      <c r="AB334" s="719"/>
      <c r="AC334" s="719"/>
      <c r="AD334" s="719"/>
      <c r="AE334" s="721"/>
    </row>
    <row r="335" spans="2:31">
      <c r="B335" s="741" t="s">
        <v>1898</v>
      </c>
      <c r="C335" s="741"/>
      <c r="D335" s="750"/>
      <c r="E335" s="779" t="s">
        <v>1809</v>
      </c>
      <c r="F335" s="779"/>
      <c r="G335" s="779"/>
      <c r="H335" s="723"/>
      <c r="I335" s="723"/>
      <c r="J335" s="723">
        <v>20</v>
      </c>
      <c r="K335" s="723" t="s">
        <v>1810</v>
      </c>
      <c r="L335" s="723"/>
      <c r="M335" s="688"/>
      <c r="N335" s="689"/>
      <c r="O335" s="689"/>
      <c r="P335" s="689"/>
      <c r="Q335" s="689"/>
      <c r="R335" s="689"/>
      <c r="S335" s="689"/>
      <c r="T335" s="689"/>
      <c r="U335" s="689"/>
      <c r="V335" s="722"/>
      <c r="W335" s="719"/>
      <c r="X335" s="719"/>
      <c r="Y335" s="719"/>
      <c r="Z335" s="723"/>
      <c r="AA335" s="719"/>
      <c r="AB335" s="719"/>
      <c r="AC335" s="719"/>
      <c r="AD335" s="719"/>
      <c r="AE335" s="721"/>
    </row>
    <row r="336" spans="2:31">
      <c r="B336" s="741"/>
      <c r="C336" s="751">
        <v>4</v>
      </c>
      <c r="D336" s="750"/>
      <c r="E336" s="723" t="s">
        <v>1841</v>
      </c>
      <c r="F336" s="723"/>
      <c r="G336" s="723"/>
      <c r="H336" s="723"/>
      <c r="I336" s="780"/>
      <c r="J336" s="780"/>
      <c r="K336" s="781"/>
      <c r="L336" s="723"/>
      <c r="M336" s="688"/>
      <c r="N336" s="689"/>
      <c r="O336" s="689"/>
      <c r="P336" s="689"/>
      <c r="Q336" s="689"/>
      <c r="R336" s="689"/>
      <c r="S336" s="689"/>
      <c r="T336" s="689"/>
      <c r="U336" s="689"/>
      <c r="V336" s="722"/>
      <c r="W336" s="719"/>
      <c r="X336" s="719"/>
      <c r="Y336" s="719"/>
      <c r="Z336" s="723"/>
      <c r="AA336" s="719"/>
      <c r="AB336" s="719"/>
      <c r="AC336" s="719"/>
      <c r="AD336" s="719"/>
      <c r="AE336" s="721"/>
    </row>
    <row r="337" spans="2:31">
      <c r="B337" s="741" t="s">
        <v>1774</v>
      </c>
      <c r="C337" s="741"/>
      <c r="D337" s="750"/>
      <c r="E337" s="723"/>
      <c r="F337" s="723" t="s">
        <v>1870</v>
      </c>
      <c r="G337" s="723"/>
      <c r="H337" s="723"/>
      <c r="I337" s="782"/>
      <c r="J337" s="782"/>
      <c r="K337" s="779"/>
      <c r="L337" s="723"/>
      <c r="M337" s="688"/>
      <c r="N337" s="689"/>
      <c r="O337" s="689"/>
      <c r="P337" s="689"/>
      <c r="Q337" s="689"/>
      <c r="R337" s="689"/>
      <c r="S337" s="689"/>
      <c r="T337" s="689"/>
      <c r="U337" s="689"/>
      <c r="V337" s="722"/>
      <c r="W337" s="719"/>
      <c r="X337" s="719"/>
      <c r="Y337" s="719"/>
      <c r="Z337" s="723"/>
      <c r="AA337" s="719"/>
      <c r="AB337" s="719"/>
      <c r="AC337" s="719"/>
      <c r="AD337" s="719"/>
      <c r="AE337" s="721"/>
    </row>
    <row r="338" spans="2:31">
      <c r="B338" s="741" t="s">
        <v>1775</v>
      </c>
      <c r="C338" s="741"/>
      <c r="D338" s="750"/>
      <c r="E338" s="723"/>
      <c r="F338" s="723" t="s">
        <v>1871</v>
      </c>
      <c r="G338" s="723"/>
      <c r="H338" s="723"/>
      <c r="I338" s="776"/>
      <c r="J338" s="723"/>
      <c r="K338" s="723"/>
      <c r="L338" s="723"/>
      <c r="M338" s="688"/>
      <c r="N338" s="689"/>
      <c r="O338" s="689"/>
      <c r="P338" s="689"/>
      <c r="Q338" s="689"/>
      <c r="R338" s="689"/>
      <c r="S338" s="689"/>
      <c r="T338" s="689"/>
      <c r="U338" s="689"/>
      <c r="V338" s="722"/>
      <c r="W338" s="719"/>
      <c r="X338" s="719"/>
      <c r="Y338" s="738"/>
      <c r="Z338" s="719"/>
      <c r="AA338" s="719"/>
      <c r="AB338" s="719"/>
      <c r="AC338" s="719"/>
      <c r="AD338" s="719"/>
      <c r="AE338" s="721"/>
    </row>
    <row r="339" spans="2:31">
      <c r="B339" s="741"/>
      <c r="C339" s="741"/>
      <c r="D339" s="750"/>
      <c r="E339" s="723"/>
      <c r="F339" s="723" t="s">
        <v>1872</v>
      </c>
      <c r="G339" s="723"/>
      <c r="H339" s="723"/>
      <c r="I339" s="780"/>
      <c r="J339" s="780"/>
      <c r="K339" s="781"/>
      <c r="L339" s="723"/>
      <c r="M339" s="688"/>
      <c r="N339" s="689"/>
      <c r="O339" s="689"/>
      <c r="P339" s="689"/>
      <c r="Q339" s="689"/>
      <c r="R339" s="689"/>
      <c r="S339" s="689"/>
      <c r="T339" s="689"/>
      <c r="U339" s="689"/>
      <c r="V339" s="722"/>
      <c r="W339" s="719"/>
      <c r="X339" s="719"/>
      <c r="Y339" s="738"/>
      <c r="Z339" s="719"/>
      <c r="AA339" s="719"/>
      <c r="AB339" s="719"/>
      <c r="AC339" s="719"/>
      <c r="AD339" s="719"/>
      <c r="AE339" s="721"/>
    </row>
    <row r="340" spans="2:31">
      <c r="B340" s="741"/>
      <c r="C340" s="741"/>
      <c r="D340" s="750"/>
      <c r="E340" s="723"/>
      <c r="F340" s="723" t="s">
        <v>1863</v>
      </c>
      <c r="G340" s="723"/>
      <c r="H340" s="779"/>
      <c r="I340" s="782"/>
      <c r="J340" s="782"/>
      <c r="K340" s="779"/>
      <c r="L340" s="723"/>
      <c r="M340" s="688"/>
      <c r="N340" s="689"/>
      <c r="O340" s="689"/>
      <c r="P340" s="689"/>
      <c r="Q340" s="689"/>
      <c r="R340" s="689"/>
      <c r="S340" s="689"/>
      <c r="T340" s="689"/>
      <c r="U340" s="689"/>
      <c r="V340" s="722"/>
      <c r="W340" s="719"/>
      <c r="X340" s="719"/>
      <c r="Y340" s="738"/>
      <c r="Z340" s="719"/>
      <c r="AA340" s="719"/>
      <c r="AB340" s="719"/>
      <c r="AC340" s="719"/>
      <c r="AD340" s="719"/>
      <c r="AE340" s="721"/>
    </row>
    <row r="341" spans="2:31">
      <c r="B341" s="741"/>
      <c r="C341" s="741"/>
      <c r="D341" s="750"/>
      <c r="E341" s="723"/>
      <c r="F341" s="770" t="s">
        <v>1874</v>
      </c>
      <c r="G341" s="723"/>
      <c r="H341" s="723"/>
      <c r="I341" s="723"/>
      <c r="J341" s="723"/>
      <c r="K341" s="723"/>
      <c r="L341" s="778"/>
      <c r="M341" s="688"/>
      <c r="N341" s="689"/>
      <c r="O341" s="689"/>
      <c r="P341" s="689"/>
      <c r="Q341" s="689"/>
      <c r="R341" s="689"/>
      <c r="S341" s="689"/>
      <c r="T341" s="689"/>
      <c r="U341" s="689"/>
      <c r="V341" s="687"/>
      <c r="W341" s="686"/>
      <c r="X341" s="686"/>
      <c r="Y341" s="719"/>
      <c r="Z341" s="719"/>
      <c r="AA341" s="719"/>
      <c r="AB341" s="719"/>
      <c r="AC341" s="719"/>
      <c r="AD341" s="719"/>
      <c r="AE341" s="721"/>
    </row>
    <row r="342" spans="2:31">
      <c r="B342" s="725"/>
      <c r="C342" s="725"/>
      <c r="D342" s="783"/>
      <c r="E342" s="784"/>
      <c r="F342" s="785" t="s">
        <v>1893</v>
      </c>
      <c r="G342" s="785" t="s">
        <v>1894</v>
      </c>
      <c r="H342" s="785"/>
      <c r="I342" s="786"/>
      <c r="J342" s="785"/>
      <c r="K342" s="785"/>
      <c r="L342" s="785"/>
      <c r="M342" s="697"/>
      <c r="N342" s="696"/>
      <c r="O342" s="696"/>
      <c r="P342" s="696"/>
      <c r="Q342" s="696"/>
      <c r="R342" s="696"/>
      <c r="S342" s="696"/>
      <c r="T342" s="696"/>
      <c r="U342" s="696"/>
      <c r="V342" s="729"/>
      <c r="W342" s="728"/>
      <c r="X342" s="728"/>
      <c r="Y342" s="756"/>
      <c r="Z342" s="728"/>
      <c r="AA342" s="728"/>
      <c r="AB342" s="728"/>
      <c r="AC342" s="728"/>
      <c r="AD342" s="728"/>
      <c r="AE342" s="730"/>
    </row>
  </sheetData>
  <mergeCells count="49">
    <mergeCell ref="F309:G309"/>
    <mergeCell ref="I309:J309"/>
    <mergeCell ref="I310:J310"/>
    <mergeCell ref="I328:J328"/>
    <mergeCell ref="I207:J207"/>
    <mergeCell ref="I219:J219"/>
    <mergeCell ref="I238:J238"/>
    <mergeCell ref="I268:J268"/>
    <mergeCell ref="I290:J290"/>
    <mergeCell ref="I308:J308"/>
    <mergeCell ref="I206:J206"/>
    <mergeCell ref="Z142:AA142"/>
    <mergeCell ref="I150:J150"/>
    <mergeCell ref="F151:G151"/>
    <mergeCell ref="I151:J151"/>
    <mergeCell ref="I153:J153"/>
    <mergeCell ref="F154:G154"/>
    <mergeCell ref="I154:J154"/>
    <mergeCell ref="I142:J142"/>
    <mergeCell ref="I169:J169"/>
    <mergeCell ref="I177:J177"/>
    <mergeCell ref="F178:G178"/>
    <mergeCell ref="I178:J178"/>
    <mergeCell ref="I188:J188"/>
    <mergeCell ref="I61:J61"/>
    <mergeCell ref="I84:J84"/>
    <mergeCell ref="F85:G85"/>
    <mergeCell ref="I85:J85"/>
    <mergeCell ref="I94:J94"/>
    <mergeCell ref="F59:G59"/>
    <mergeCell ref="I59:J59"/>
    <mergeCell ref="I16:J16"/>
    <mergeCell ref="F17:G17"/>
    <mergeCell ref="I17:J17"/>
    <mergeCell ref="I18:J18"/>
    <mergeCell ref="F19:G19"/>
    <mergeCell ref="I19:J19"/>
    <mergeCell ref="I53:J53"/>
    <mergeCell ref="G54:H54"/>
    <mergeCell ref="I54:J54"/>
    <mergeCell ref="G55:H55"/>
    <mergeCell ref="I58:J58"/>
    <mergeCell ref="I15:J15"/>
    <mergeCell ref="B2:C2"/>
    <mergeCell ref="E2:L2"/>
    <mergeCell ref="M2:U2"/>
    <mergeCell ref="V2:AE2"/>
    <mergeCell ref="I14:J14"/>
    <mergeCell ref="F15:G15"/>
  </mergeCells>
  <phoneticPr fontId="2"/>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Chart.8" shapeId="10241" r:id="rId4">
          <objectPr defaultSize="0" autoPict="0" r:id="rId5">
            <anchor moveWithCells="1" sizeWithCells="1">
              <from>
                <xdr:col>21</xdr:col>
                <xdr:colOff>161925</xdr:colOff>
                <xdr:row>62</xdr:row>
                <xdr:rowOff>161925</xdr:rowOff>
              </from>
              <to>
                <xdr:col>29</xdr:col>
                <xdr:colOff>123825</xdr:colOff>
                <xdr:row>68</xdr:row>
                <xdr:rowOff>85725</xdr:rowOff>
              </to>
            </anchor>
          </objectPr>
        </oleObject>
      </mc:Choice>
      <mc:Fallback>
        <oleObject progId="Excel.Chart.8" shapeId="10241" r:id="rId4"/>
      </mc:Fallback>
    </mc:AlternateContent>
    <mc:AlternateContent xmlns:mc="http://schemas.openxmlformats.org/markup-compatibility/2006">
      <mc:Choice Requires="x14">
        <oleObject progId="Excel.Chart.8" shapeId="10242" r:id="rId6">
          <objectPr defaultSize="0" autoPict="0" r:id="rId7">
            <anchor moveWithCells="1" sizeWithCells="1">
              <from>
                <xdr:col>21</xdr:col>
                <xdr:colOff>171450</xdr:colOff>
                <xdr:row>68</xdr:row>
                <xdr:rowOff>66675</xdr:rowOff>
              </from>
              <to>
                <xdr:col>29</xdr:col>
                <xdr:colOff>85725</xdr:colOff>
                <xdr:row>74</xdr:row>
                <xdr:rowOff>9525</xdr:rowOff>
              </to>
            </anchor>
          </objectPr>
        </oleObject>
      </mc:Choice>
      <mc:Fallback>
        <oleObject progId="Excel.Chart.8" shapeId="10242"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ED45-8037-40B3-80E8-B385479F218D}">
  <dimension ref="A1"/>
  <sheetViews>
    <sheetView topLeftCell="A69" zoomScale="55" zoomScaleNormal="55" workbookViewId="0">
      <selection sqref="A1:XFD1048576"/>
    </sheetView>
  </sheetViews>
  <sheetFormatPr defaultRowHeight="18.75"/>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27CB-1C69-4EFA-9FEA-44762AC3C273}">
  <dimension ref="A2:U89"/>
  <sheetViews>
    <sheetView topLeftCell="A72" zoomScale="117" zoomScaleNormal="70" workbookViewId="0">
      <selection activeCell="N81" sqref="N81"/>
    </sheetView>
  </sheetViews>
  <sheetFormatPr defaultRowHeight="18.75"/>
  <cols>
    <col min="3" max="3" width="10.625" customWidth="1"/>
    <col min="9" max="9" width="5.875" customWidth="1"/>
    <col min="10" max="10" width="15.75" customWidth="1"/>
    <col min="11" max="11" width="15.25" customWidth="1"/>
    <col min="12" max="12" width="13.125" customWidth="1"/>
  </cols>
  <sheetData>
    <row r="2" spans="1:13" s="18" customFormat="1" ht="12.95" customHeight="1">
      <c r="A2" s="14" t="s">
        <v>44</v>
      </c>
      <c r="B2" s="15" t="s">
        <v>50</v>
      </c>
      <c r="C2" s="16" t="s">
        <v>51</v>
      </c>
      <c r="D2" s="16"/>
      <c r="E2" s="16"/>
      <c r="F2" s="16"/>
      <c r="G2" s="16"/>
      <c r="H2" s="16"/>
      <c r="I2" s="15" t="s">
        <v>52</v>
      </c>
      <c r="J2" s="17" t="s">
        <v>53</v>
      </c>
      <c r="K2" s="17"/>
      <c r="M2" s="19"/>
    </row>
    <row r="3" spans="1:13" s="18" customFormat="1" ht="12.95" customHeight="1">
      <c r="A3" s="14"/>
      <c r="B3" s="15" t="s">
        <v>54</v>
      </c>
      <c r="C3" s="16" t="s">
        <v>55</v>
      </c>
      <c r="D3" s="16"/>
      <c r="E3" s="16"/>
      <c r="F3" s="16"/>
      <c r="G3" s="16"/>
      <c r="H3" s="16"/>
      <c r="I3" s="15"/>
      <c r="J3" s="20" t="s">
        <v>56</v>
      </c>
      <c r="K3" s="20" t="s">
        <v>57</v>
      </c>
      <c r="L3" s="16" t="s">
        <v>58</v>
      </c>
      <c r="M3" s="19"/>
    </row>
    <row r="4" spans="1:13" s="18" customFormat="1" ht="12.95" customHeight="1">
      <c r="A4" s="14"/>
      <c r="B4" s="15" t="s">
        <v>59</v>
      </c>
      <c r="C4" s="16" t="s">
        <v>60</v>
      </c>
      <c r="D4" s="16"/>
      <c r="E4" s="16"/>
      <c r="F4" s="16"/>
      <c r="G4" s="16"/>
      <c r="H4" s="16"/>
      <c r="J4" s="20" t="s">
        <v>61</v>
      </c>
      <c r="K4" s="20" t="s">
        <v>62</v>
      </c>
      <c r="L4" s="16" t="s">
        <v>63</v>
      </c>
      <c r="M4" s="19"/>
    </row>
    <row r="5" spans="1:13" s="18" customFormat="1" ht="12.95" customHeight="1">
      <c r="A5" s="14"/>
      <c r="B5" s="15" t="s">
        <v>64</v>
      </c>
      <c r="C5" s="16" t="s">
        <v>65</v>
      </c>
      <c r="D5" s="16"/>
      <c r="E5" s="16"/>
      <c r="F5" s="16"/>
      <c r="G5" s="16"/>
      <c r="H5" s="16"/>
      <c r="I5" s="15" t="s">
        <v>52</v>
      </c>
      <c r="J5" s="21" t="s">
        <v>66</v>
      </c>
      <c r="K5" s="20"/>
      <c r="L5" s="16"/>
      <c r="M5" s="19"/>
    </row>
    <row r="6" spans="1:13" s="18" customFormat="1" ht="12.95" customHeight="1">
      <c r="A6" s="14"/>
      <c r="B6" s="15" t="s">
        <v>67</v>
      </c>
      <c r="C6" s="16" t="s">
        <v>68</v>
      </c>
      <c r="D6" s="16"/>
      <c r="E6" s="16"/>
      <c r="F6" s="16"/>
      <c r="G6" s="16"/>
      <c r="H6" s="16"/>
      <c r="J6" s="20"/>
      <c r="K6" s="20"/>
      <c r="L6" s="16"/>
      <c r="M6" s="19"/>
    </row>
    <row r="7" spans="1:13" s="18" customFormat="1" ht="12.95" customHeight="1">
      <c r="A7" s="14"/>
      <c r="B7" s="15" t="s">
        <v>69</v>
      </c>
      <c r="C7" s="16" t="s">
        <v>70</v>
      </c>
      <c r="D7" s="16"/>
      <c r="E7" s="16"/>
      <c r="F7" s="16"/>
      <c r="G7" s="16"/>
      <c r="H7" s="16"/>
      <c r="J7" s="20"/>
      <c r="K7" s="20"/>
      <c r="L7" s="16"/>
      <c r="M7" s="19"/>
    </row>
    <row r="8" spans="1:13" s="18" customFormat="1" ht="12.95" customHeight="1">
      <c r="A8" s="22"/>
      <c r="B8" s="23"/>
      <c r="C8" s="24"/>
      <c r="D8" s="24"/>
      <c r="E8" s="24"/>
      <c r="F8" s="24"/>
      <c r="G8" s="24"/>
      <c r="H8" s="24"/>
      <c r="I8" s="23"/>
      <c r="J8" s="25"/>
      <c r="K8" s="26"/>
      <c r="L8" s="27"/>
      <c r="M8" s="28"/>
    </row>
    <row r="21" spans="1:20" ht="20.100000000000001" customHeight="1"/>
    <row r="22" spans="1:20" ht="19.5" thickBot="1"/>
    <row r="23" spans="1:20" s="138" customFormat="1" ht="18" customHeight="1">
      <c r="A23" s="851" t="s">
        <v>157</v>
      </c>
      <c r="B23" s="852"/>
      <c r="C23" s="600" t="s">
        <v>164</v>
      </c>
      <c r="D23" s="132">
        <v>4</v>
      </c>
      <c r="E23" s="601" t="s">
        <v>165</v>
      </c>
      <c r="F23" s="601"/>
      <c r="G23" s="601"/>
      <c r="H23" s="601"/>
      <c r="I23" s="601"/>
      <c r="J23" s="601"/>
      <c r="K23" s="601"/>
      <c r="L23" s="602"/>
      <c r="M23" s="135">
        <v>50</v>
      </c>
      <c r="N23" s="136" t="s">
        <v>155</v>
      </c>
      <c r="O23" s="137" t="s">
        <v>115</v>
      </c>
      <c r="P23" s="853" t="s">
        <v>166</v>
      </c>
      <c r="Q23" s="853"/>
      <c r="R23" s="853"/>
      <c r="S23" s="853"/>
      <c r="T23" s="854"/>
    </row>
    <row r="24" spans="1:20" s="138" customFormat="1" ht="18" customHeight="1">
      <c r="A24" s="144"/>
      <c r="B24" s="145"/>
      <c r="C24" s="176" t="s">
        <v>172</v>
      </c>
      <c r="D24" s="140">
        <v>8</v>
      </c>
      <c r="E24" s="163" t="s">
        <v>173</v>
      </c>
      <c r="F24" s="177"/>
      <c r="G24" s="177"/>
      <c r="H24" s="177"/>
      <c r="I24" s="177"/>
      <c r="J24" s="177"/>
      <c r="K24" s="177"/>
      <c r="L24" s="164"/>
      <c r="M24" s="142" t="s">
        <v>155</v>
      </c>
      <c r="N24" s="165" t="s">
        <v>155</v>
      </c>
      <c r="O24" s="166"/>
      <c r="P24" s="857"/>
      <c r="Q24" s="857"/>
      <c r="R24" s="857"/>
      <c r="S24" s="857"/>
      <c r="T24" s="858"/>
    </row>
    <row r="25" spans="1:20" s="138" customFormat="1" ht="18" customHeight="1">
      <c r="A25" s="144"/>
      <c r="B25" s="145"/>
      <c r="C25" s="176" t="s">
        <v>172</v>
      </c>
      <c r="D25" s="140">
        <v>11</v>
      </c>
      <c r="E25" s="94" t="s">
        <v>178</v>
      </c>
      <c r="F25" s="178"/>
      <c r="G25" s="178"/>
      <c r="H25" s="178"/>
      <c r="I25" s="178"/>
      <c r="J25" s="178"/>
      <c r="K25" s="178"/>
      <c r="L25" s="179"/>
      <c r="M25" s="142" t="s">
        <v>155</v>
      </c>
      <c r="N25" s="165" t="s">
        <v>177</v>
      </c>
      <c r="O25" s="166"/>
      <c r="P25" s="857"/>
      <c r="Q25" s="857"/>
      <c r="R25" s="857"/>
      <c r="S25" s="857"/>
      <c r="T25" s="858"/>
    </row>
    <row r="26" spans="1:20" s="138" customFormat="1" ht="18" customHeight="1">
      <c r="A26" s="144"/>
      <c r="B26" s="145"/>
      <c r="C26" s="162" t="s">
        <v>185</v>
      </c>
      <c r="D26" s="140">
        <v>20</v>
      </c>
      <c r="E26" s="163" t="s">
        <v>186</v>
      </c>
      <c r="F26" s="163"/>
      <c r="G26" s="163"/>
      <c r="H26" s="163"/>
      <c r="I26" s="163"/>
      <c r="J26" s="163"/>
      <c r="K26" s="163"/>
      <c r="L26" s="167"/>
      <c r="M26" s="142">
        <v>84</v>
      </c>
      <c r="N26" s="165" t="s">
        <v>177</v>
      </c>
      <c r="O26" s="166"/>
      <c r="P26" s="857"/>
      <c r="Q26" s="857"/>
      <c r="R26" s="857"/>
      <c r="S26" s="857"/>
      <c r="T26" s="858"/>
    </row>
    <row r="27" spans="1:20" s="138" customFormat="1" ht="18" customHeight="1">
      <c r="A27" s="144"/>
      <c r="B27" s="145"/>
      <c r="C27" s="139"/>
      <c r="D27" s="140">
        <v>21</v>
      </c>
      <c r="E27" s="94" t="s">
        <v>187</v>
      </c>
      <c r="F27" s="163"/>
      <c r="G27" s="163"/>
      <c r="H27" s="163"/>
      <c r="I27" s="163"/>
      <c r="J27" s="163"/>
      <c r="K27" s="163"/>
      <c r="L27" s="167"/>
      <c r="M27" s="142" t="s">
        <v>155</v>
      </c>
      <c r="N27" s="165" t="s">
        <v>155</v>
      </c>
      <c r="O27" s="166"/>
      <c r="P27" s="857"/>
      <c r="Q27" s="857"/>
      <c r="R27" s="857"/>
      <c r="S27" s="857"/>
      <c r="T27" s="858"/>
    </row>
    <row r="28" spans="1:20" s="138" customFormat="1" ht="18" customHeight="1" thickBot="1">
      <c r="A28" s="183"/>
      <c r="B28" s="184"/>
      <c r="C28" s="532"/>
      <c r="D28" s="584"/>
      <c r="E28" s="585"/>
      <c r="F28" s="585"/>
      <c r="G28" s="585"/>
      <c r="H28" s="585"/>
      <c r="I28" s="585"/>
      <c r="J28" s="585"/>
      <c r="K28" s="585"/>
      <c r="L28" s="586"/>
      <c r="M28" s="578"/>
      <c r="N28" s="579"/>
      <c r="O28" s="580"/>
      <c r="P28" s="855"/>
      <c r="Q28" s="855"/>
      <c r="R28" s="855"/>
      <c r="S28" s="855"/>
      <c r="T28" s="856"/>
    </row>
    <row r="29" spans="1:20" s="56" customFormat="1" ht="18" customHeight="1">
      <c r="A29" s="886" t="s">
        <v>190</v>
      </c>
      <c r="B29" s="887"/>
      <c r="C29" s="581"/>
      <c r="D29" s="535">
        <v>5</v>
      </c>
      <c r="E29" s="548" t="s">
        <v>199</v>
      </c>
      <c r="F29" s="582"/>
      <c r="G29" s="582"/>
      <c r="H29" s="582"/>
      <c r="I29" s="582"/>
      <c r="J29" s="582"/>
      <c r="K29" s="583"/>
      <c r="L29" s="538"/>
      <c r="M29" s="539" t="s">
        <v>200</v>
      </c>
      <c r="N29" s="540" t="s">
        <v>201</v>
      </c>
      <c r="O29" s="106"/>
      <c r="P29" s="859"/>
      <c r="Q29" s="859"/>
      <c r="R29" s="859"/>
      <c r="S29" s="859"/>
      <c r="T29" s="860"/>
    </row>
    <row r="30" spans="1:20" s="56" customFormat="1" ht="18" customHeight="1">
      <c r="A30" s="190"/>
      <c r="B30" s="191"/>
      <c r="C30" s="193"/>
      <c r="D30" s="535">
        <v>6</v>
      </c>
      <c r="E30" s="112" t="s">
        <v>202</v>
      </c>
      <c r="F30" s="536"/>
      <c r="G30" s="536"/>
      <c r="H30" s="536"/>
      <c r="I30" s="536"/>
      <c r="J30" s="536"/>
      <c r="K30" s="537"/>
      <c r="L30" s="538"/>
      <c r="M30" s="541" t="s">
        <v>154</v>
      </c>
      <c r="N30" s="542" t="s">
        <v>201</v>
      </c>
      <c r="O30" s="202"/>
      <c r="P30" s="857"/>
      <c r="Q30" s="857"/>
      <c r="R30" s="857"/>
      <c r="S30" s="857"/>
      <c r="T30" s="858"/>
    </row>
    <row r="31" spans="1:20" s="56" customFormat="1" ht="18" customHeight="1">
      <c r="A31" s="190"/>
      <c r="B31" s="191"/>
      <c r="C31" s="162" t="s">
        <v>204</v>
      </c>
      <c r="D31" s="140">
        <v>8</v>
      </c>
      <c r="E31" s="94" t="s">
        <v>205</v>
      </c>
      <c r="F31" s="163"/>
      <c r="G31" s="163"/>
      <c r="H31" s="163"/>
      <c r="I31" s="163"/>
      <c r="J31" s="163"/>
      <c r="K31" s="163"/>
      <c r="L31" s="195"/>
      <c r="M31" s="203" t="s">
        <v>192</v>
      </c>
      <c r="N31" s="96" t="s">
        <v>192</v>
      </c>
      <c r="O31" s="119"/>
      <c r="P31" s="857"/>
      <c r="Q31" s="857"/>
      <c r="R31" s="857"/>
      <c r="S31" s="857"/>
      <c r="T31" s="858"/>
    </row>
    <row r="32" spans="1:20" s="56" customFormat="1" ht="18" customHeight="1">
      <c r="A32" s="190"/>
      <c r="B32" s="191"/>
      <c r="C32" s="193"/>
      <c r="D32" s="140">
        <v>10</v>
      </c>
      <c r="E32" s="204" t="s">
        <v>207</v>
      </c>
      <c r="F32" s="205"/>
      <c r="G32" s="205"/>
      <c r="H32" s="205"/>
      <c r="I32" s="205"/>
      <c r="J32" s="205"/>
      <c r="K32" s="205"/>
      <c r="L32" s="206"/>
      <c r="M32" s="192" t="s">
        <v>192</v>
      </c>
      <c r="N32" s="92" t="s">
        <v>192</v>
      </c>
      <c r="O32" s="109"/>
      <c r="P32" s="857"/>
      <c r="Q32" s="857"/>
      <c r="R32" s="857"/>
      <c r="S32" s="857"/>
      <c r="T32" s="858"/>
    </row>
    <row r="33" spans="1:21" s="56" customFormat="1" ht="18" customHeight="1" thickBot="1">
      <c r="A33" s="233"/>
      <c r="B33" s="234"/>
      <c r="C33" s="573"/>
      <c r="D33" s="574"/>
      <c r="E33" s="575"/>
      <c r="F33" s="576"/>
      <c r="G33" s="576"/>
      <c r="H33" s="576"/>
      <c r="I33" s="576"/>
      <c r="J33" s="576"/>
      <c r="K33" s="576"/>
      <c r="L33" s="577"/>
      <c r="M33" s="578"/>
      <c r="N33" s="579"/>
      <c r="O33" s="580"/>
      <c r="P33" s="855"/>
      <c r="Q33" s="855"/>
      <c r="R33" s="855"/>
      <c r="S33" s="855"/>
      <c r="T33" s="856"/>
    </row>
    <row r="34" spans="1:21" s="56" customFormat="1" ht="18" customHeight="1">
      <c r="A34" s="886" t="s">
        <v>157</v>
      </c>
      <c r="B34" s="887"/>
      <c r="C34" s="572" t="s">
        <v>164</v>
      </c>
      <c r="D34" s="108">
        <v>6</v>
      </c>
      <c r="E34" s="215" t="s">
        <v>213</v>
      </c>
      <c r="F34" s="215"/>
      <c r="G34" s="215"/>
      <c r="H34" s="216"/>
      <c r="I34" s="216"/>
      <c r="J34" s="216"/>
      <c r="K34" s="216"/>
      <c r="L34" s="195"/>
      <c r="M34" s="78" t="s">
        <v>155</v>
      </c>
      <c r="N34" s="96" t="s">
        <v>155</v>
      </c>
      <c r="O34" s="119" t="s">
        <v>115</v>
      </c>
      <c r="P34" s="859" t="s">
        <v>166</v>
      </c>
      <c r="Q34" s="859"/>
      <c r="R34" s="859"/>
      <c r="S34" s="859"/>
      <c r="T34" s="860"/>
    </row>
    <row r="35" spans="1:21" s="56" customFormat="1" ht="18" customHeight="1">
      <c r="A35" s="190"/>
      <c r="B35" s="191"/>
      <c r="C35" s="162" t="s">
        <v>215</v>
      </c>
      <c r="D35" s="108">
        <v>10</v>
      </c>
      <c r="E35" s="94" t="s">
        <v>216</v>
      </c>
      <c r="F35" s="94"/>
      <c r="G35" s="94"/>
      <c r="H35" s="178"/>
      <c r="I35" s="178"/>
      <c r="J35" s="178"/>
      <c r="K35" s="178"/>
      <c r="L35" s="179"/>
      <c r="M35" s="142" t="s">
        <v>155</v>
      </c>
      <c r="N35" s="220" t="s">
        <v>155</v>
      </c>
      <c r="O35" s="196"/>
      <c r="P35" s="857"/>
      <c r="Q35" s="857"/>
      <c r="R35" s="857"/>
      <c r="S35" s="857"/>
      <c r="T35" s="858"/>
    </row>
    <row r="36" spans="1:21" s="56" customFormat="1" ht="18" customHeight="1">
      <c r="A36" s="190"/>
      <c r="B36" s="191"/>
      <c r="C36" s="162" t="s">
        <v>215</v>
      </c>
      <c r="D36" s="108">
        <v>13</v>
      </c>
      <c r="E36" s="94" t="s">
        <v>219</v>
      </c>
      <c r="F36" s="94"/>
      <c r="G36" s="94"/>
      <c r="H36" s="94"/>
      <c r="I36" s="163"/>
      <c r="J36" s="163"/>
      <c r="K36" s="163"/>
      <c r="L36" s="195"/>
      <c r="M36" s="200">
        <v>83</v>
      </c>
      <c r="N36" s="220" t="s">
        <v>155</v>
      </c>
      <c r="O36" s="196"/>
      <c r="P36" s="857"/>
      <c r="Q36" s="857"/>
      <c r="R36" s="857"/>
      <c r="S36" s="857"/>
      <c r="T36" s="858"/>
    </row>
    <row r="37" spans="1:21" s="56" customFormat="1" ht="18" customHeight="1">
      <c r="A37" s="190"/>
      <c r="B37" s="191"/>
      <c r="C37" s="193" t="s">
        <v>225</v>
      </c>
      <c r="D37" s="108">
        <v>21</v>
      </c>
      <c r="E37" s="163" t="s">
        <v>226</v>
      </c>
      <c r="F37" s="163"/>
      <c r="G37" s="163"/>
      <c r="H37" s="163"/>
      <c r="I37" s="163"/>
      <c r="J37" s="163"/>
      <c r="K37" s="163"/>
      <c r="L37" s="167"/>
      <c r="M37" s="142" t="s">
        <v>155</v>
      </c>
      <c r="N37" s="220" t="s">
        <v>155</v>
      </c>
      <c r="O37" s="196"/>
      <c r="P37" s="857"/>
      <c r="Q37" s="857"/>
      <c r="R37" s="857"/>
      <c r="S37" s="857"/>
      <c r="T37" s="858"/>
    </row>
    <row r="38" spans="1:21" s="56" customFormat="1" ht="18" customHeight="1">
      <c r="A38" s="190"/>
      <c r="B38" s="191"/>
      <c r="C38" s="193"/>
      <c r="D38" s="227">
        <v>22</v>
      </c>
      <c r="E38" s="228" t="s">
        <v>187</v>
      </c>
      <c r="F38" s="229"/>
      <c r="G38" s="229"/>
      <c r="H38" s="229"/>
      <c r="I38" s="229"/>
      <c r="J38" s="229"/>
      <c r="K38" s="229"/>
      <c r="L38" s="230"/>
      <c r="M38" s="84">
        <v>84</v>
      </c>
      <c r="N38" s="231" t="s">
        <v>155</v>
      </c>
      <c r="O38" s="232"/>
      <c r="P38" s="861"/>
      <c r="Q38" s="861"/>
      <c r="R38" s="861"/>
      <c r="S38" s="861"/>
      <c r="T38" s="862"/>
    </row>
    <row r="39" spans="1:21" s="56" customFormat="1" ht="18" customHeight="1" thickBot="1">
      <c r="A39" s="233"/>
      <c r="B39" s="234"/>
      <c r="C39" s="567"/>
      <c r="D39" s="568"/>
      <c r="E39" s="863"/>
      <c r="F39" s="863"/>
      <c r="G39" s="863"/>
      <c r="H39" s="863"/>
      <c r="I39" s="863"/>
      <c r="J39" s="863"/>
      <c r="K39" s="863"/>
      <c r="L39" s="569"/>
      <c r="M39" s="236"/>
      <c r="N39" s="570"/>
      <c r="O39" s="571"/>
      <c r="P39" s="864"/>
      <c r="Q39" s="864"/>
      <c r="R39" s="864"/>
      <c r="S39" s="864"/>
      <c r="T39" s="865"/>
    </row>
    <row r="40" spans="1:21" s="56" customFormat="1" ht="22.5" customHeight="1">
      <c r="A40" s="886" t="s">
        <v>190</v>
      </c>
      <c r="B40" s="887"/>
      <c r="C40" s="262"/>
      <c r="D40" s="543">
        <v>8</v>
      </c>
      <c r="E40" s="548" t="s">
        <v>245</v>
      </c>
      <c r="F40" s="548"/>
      <c r="G40" s="548"/>
      <c r="H40" s="566"/>
      <c r="I40" s="566"/>
      <c r="J40" s="566"/>
      <c r="K40" s="566"/>
      <c r="L40" s="545"/>
      <c r="M40" s="540" t="s">
        <v>100</v>
      </c>
      <c r="N40" s="540" t="s">
        <v>155</v>
      </c>
      <c r="O40" s="546" t="s">
        <v>115</v>
      </c>
      <c r="P40" s="870" t="s">
        <v>246</v>
      </c>
      <c r="Q40" s="870"/>
      <c r="R40" s="870"/>
      <c r="S40" s="870"/>
      <c r="T40" s="871"/>
      <c r="U40" s="547" t="s">
        <v>1490</v>
      </c>
    </row>
    <row r="41" spans="1:21" s="56" customFormat="1" ht="18" customHeight="1" thickBot="1">
      <c r="A41" s="233"/>
      <c r="B41" s="234"/>
      <c r="C41" s="120"/>
      <c r="D41" s="574"/>
      <c r="E41" s="587"/>
      <c r="F41" s="587"/>
      <c r="G41" s="587"/>
      <c r="H41" s="587"/>
      <c r="I41" s="587"/>
      <c r="J41" s="587"/>
      <c r="K41" s="587"/>
      <c r="L41" s="588"/>
      <c r="M41" s="589"/>
      <c r="N41" s="590"/>
      <c r="O41" s="591"/>
      <c r="P41" s="872"/>
      <c r="Q41" s="872"/>
      <c r="R41" s="872"/>
      <c r="S41" s="872"/>
      <c r="T41" s="873"/>
    </row>
    <row r="42" spans="1:21" s="56" customFormat="1" ht="18" customHeight="1">
      <c r="A42" s="886" t="s">
        <v>252</v>
      </c>
      <c r="B42" s="887"/>
      <c r="C42" s="278"/>
      <c r="D42" s="108">
        <v>1</v>
      </c>
      <c r="E42" s="215" t="s">
        <v>253</v>
      </c>
      <c r="F42" s="215"/>
      <c r="G42" s="215"/>
      <c r="H42" s="215"/>
      <c r="I42" s="215"/>
      <c r="J42" s="215"/>
      <c r="K42" s="215"/>
      <c r="L42" s="105"/>
      <c r="M42" s="71" t="s">
        <v>155</v>
      </c>
      <c r="N42" s="71" t="s">
        <v>155</v>
      </c>
      <c r="O42" s="259"/>
      <c r="P42" s="859"/>
      <c r="Q42" s="859"/>
      <c r="R42" s="859"/>
      <c r="S42" s="859"/>
      <c r="T42" s="860"/>
    </row>
    <row r="43" spans="1:21" s="56" customFormat="1" ht="18" customHeight="1">
      <c r="A43" s="190"/>
      <c r="B43" s="191"/>
      <c r="C43" s="279" t="s">
        <v>256</v>
      </c>
      <c r="D43" s="108">
        <v>4</v>
      </c>
      <c r="E43" s="94" t="s">
        <v>257</v>
      </c>
      <c r="F43" s="178"/>
      <c r="G43" s="178"/>
      <c r="H43" s="178"/>
      <c r="I43" s="178"/>
      <c r="J43" s="178"/>
      <c r="K43" s="178"/>
      <c r="L43" s="219"/>
      <c r="M43" s="71" t="s">
        <v>155</v>
      </c>
      <c r="N43" s="71" t="s">
        <v>155</v>
      </c>
      <c r="O43" s="259"/>
      <c r="P43" s="866"/>
      <c r="Q43" s="866"/>
      <c r="R43" s="866"/>
      <c r="S43" s="866"/>
      <c r="T43" s="867"/>
    </row>
    <row r="44" spans="1:21" s="56" customFormat="1" ht="18" customHeight="1">
      <c r="A44" s="190"/>
      <c r="B44" s="191"/>
      <c r="C44" s="284"/>
      <c r="D44" s="250"/>
      <c r="E44" s="273"/>
      <c r="F44" s="273"/>
      <c r="G44" s="273"/>
      <c r="H44" s="273"/>
      <c r="I44" s="273"/>
      <c r="J44" s="273"/>
      <c r="K44" s="273"/>
      <c r="L44" s="274"/>
      <c r="M44" s="276"/>
      <c r="N44" s="276"/>
      <c r="O44" s="277"/>
      <c r="P44" s="868"/>
      <c r="Q44" s="868"/>
      <c r="R44" s="868"/>
      <c r="S44" s="868"/>
      <c r="T44" s="869"/>
    </row>
    <row r="45" spans="1:21" s="56" customFormat="1" ht="18" customHeight="1">
      <c r="A45" s="882" t="s">
        <v>260</v>
      </c>
      <c r="B45" s="883"/>
      <c r="C45" s="285"/>
      <c r="D45" s="543">
        <v>1</v>
      </c>
      <c r="E45" s="548" t="s">
        <v>1491</v>
      </c>
      <c r="F45" s="548"/>
      <c r="G45" s="548"/>
      <c r="H45" s="548"/>
      <c r="I45" s="548"/>
      <c r="J45" s="548"/>
      <c r="K45" s="548"/>
      <c r="L45" s="549"/>
      <c r="M45" s="540" t="s">
        <v>261</v>
      </c>
      <c r="N45" s="540" t="s">
        <v>262</v>
      </c>
      <c r="O45" s="550"/>
      <c r="P45" s="884"/>
      <c r="Q45" s="884"/>
      <c r="R45" s="884"/>
      <c r="S45" s="884"/>
      <c r="T45" s="885"/>
    </row>
    <row r="46" spans="1:21" s="56" customFormat="1" ht="18" customHeight="1">
      <c r="A46" s="190"/>
      <c r="B46" s="191"/>
      <c r="C46" s="99"/>
      <c r="D46" s="108"/>
      <c r="E46" s="94" t="s">
        <v>263</v>
      </c>
      <c r="F46" s="94"/>
      <c r="G46" s="94"/>
      <c r="H46" s="94"/>
      <c r="I46" s="94"/>
      <c r="J46" s="94"/>
      <c r="K46" s="94"/>
      <c r="L46" s="286"/>
      <c r="M46" s="192"/>
      <c r="N46" s="92"/>
      <c r="O46" s="280"/>
      <c r="P46" s="866"/>
      <c r="Q46" s="866"/>
      <c r="R46" s="866"/>
      <c r="S46" s="866"/>
      <c r="T46" s="867"/>
    </row>
    <row r="47" spans="1:21" s="56" customFormat="1" ht="18" customHeight="1" thickBot="1">
      <c r="A47" s="233"/>
      <c r="B47" s="234"/>
      <c r="C47" s="120"/>
      <c r="D47" s="568"/>
      <c r="E47" s="587"/>
      <c r="F47" s="587"/>
      <c r="G47" s="587"/>
      <c r="H47" s="587"/>
      <c r="I47" s="587"/>
      <c r="J47" s="587"/>
      <c r="K47" s="587"/>
      <c r="L47" s="588"/>
      <c r="M47" s="590"/>
      <c r="N47" s="590"/>
      <c r="O47" s="594" t="s">
        <v>115</v>
      </c>
      <c r="P47" s="878" t="s">
        <v>272</v>
      </c>
      <c r="Q47" s="878"/>
      <c r="R47" s="878"/>
      <c r="S47" s="878"/>
      <c r="T47" s="879"/>
    </row>
    <row r="48" spans="1:21" s="56" customFormat="1" ht="18" customHeight="1">
      <c r="A48" s="886" t="s">
        <v>190</v>
      </c>
      <c r="B48" s="887"/>
      <c r="C48" s="155" t="s">
        <v>225</v>
      </c>
      <c r="D48" s="108">
        <v>3</v>
      </c>
      <c r="E48" s="592" t="s">
        <v>1499</v>
      </c>
      <c r="F48" s="592"/>
      <c r="G48" s="592"/>
      <c r="H48" s="592"/>
      <c r="I48" s="593"/>
      <c r="J48" s="593"/>
      <c r="K48" s="593"/>
      <c r="L48" s="292"/>
      <c r="M48" s="71" t="s">
        <v>276</v>
      </c>
      <c r="N48" s="71" t="s">
        <v>155</v>
      </c>
      <c r="O48" s="106"/>
      <c r="P48" s="880"/>
      <c r="Q48" s="880"/>
      <c r="R48" s="880"/>
      <c r="S48" s="880"/>
      <c r="T48" s="881"/>
    </row>
    <row r="49" spans="1:21" s="56" customFormat="1" ht="18" customHeight="1">
      <c r="A49" s="190"/>
      <c r="B49" s="191"/>
      <c r="C49" s="258"/>
      <c r="D49" s="68">
        <v>12</v>
      </c>
      <c r="E49" s="69" t="s">
        <v>288</v>
      </c>
      <c r="F49" s="76"/>
      <c r="G49" s="76"/>
      <c r="H49" s="76"/>
      <c r="I49" s="76"/>
      <c r="J49" s="76"/>
      <c r="K49" s="76"/>
      <c r="L49" s="77"/>
      <c r="M49" s="71" t="s">
        <v>248</v>
      </c>
      <c r="N49" s="71" t="s">
        <v>289</v>
      </c>
      <c r="O49" s="106"/>
      <c r="P49" s="94"/>
      <c r="Q49" s="94"/>
      <c r="R49" s="94"/>
      <c r="S49" s="94"/>
      <c r="T49" s="295"/>
    </row>
    <row r="50" spans="1:21" s="56" customFormat="1" ht="18" customHeight="1">
      <c r="A50" s="190"/>
      <c r="B50" s="191"/>
      <c r="C50" s="299"/>
      <c r="D50" s="208"/>
      <c r="E50" s="273"/>
      <c r="F50" s="273"/>
      <c r="G50" s="273"/>
      <c r="H50" s="273"/>
      <c r="I50" s="273"/>
      <c r="J50" s="273"/>
      <c r="K50" s="273"/>
      <c r="L50" s="274"/>
      <c r="M50" s="276"/>
      <c r="N50" s="276"/>
      <c r="O50" s="289"/>
      <c r="P50" s="300"/>
      <c r="Q50" s="300"/>
      <c r="R50" s="300"/>
      <c r="S50" s="300"/>
      <c r="T50" s="301"/>
    </row>
    <row r="51" spans="1:21" s="56" customFormat="1" ht="18" customHeight="1">
      <c r="A51" s="882" t="s">
        <v>298</v>
      </c>
      <c r="B51" s="883"/>
      <c r="C51" s="302" t="s">
        <v>299</v>
      </c>
      <c r="D51" s="543">
        <v>1</v>
      </c>
      <c r="E51" s="564" t="s">
        <v>1495</v>
      </c>
      <c r="F51" s="564"/>
      <c r="G51" s="564"/>
      <c r="H51" s="564"/>
      <c r="I51" s="564"/>
      <c r="J51" s="564"/>
      <c r="K51" s="564"/>
      <c r="L51" s="565"/>
      <c r="M51" s="539" t="s">
        <v>100</v>
      </c>
      <c r="N51" s="540" t="s">
        <v>100</v>
      </c>
      <c r="O51" s="546"/>
      <c r="P51" s="874"/>
      <c r="Q51" s="874"/>
      <c r="R51" s="874"/>
      <c r="S51" s="874"/>
      <c r="T51" s="875"/>
    </row>
    <row r="52" spans="1:21" s="56" customFormat="1" ht="18" customHeight="1">
      <c r="A52" s="190"/>
      <c r="B52" s="191"/>
      <c r="C52" s="99"/>
      <c r="D52" s="108">
        <v>2</v>
      </c>
      <c r="E52" s="94" t="s">
        <v>300</v>
      </c>
      <c r="F52" s="94"/>
      <c r="G52" s="94"/>
      <c r="H52" s="94"/>
      <c r="I52" s="94"/>
      <c r="J52" s="94"/>
      <c r="K52" s="94"/>
      <c r="L52" s="286"/>
      <c r="M52" s="192">
        <v>86</v>
      </c>
      <c r="N52" s="71" t="s">
        <v>301</v>
      </c>
      <c r="O52" s="106"/>
      <c r="P52" s="876"/>
      <c r="Q52" s="876"/>
      <c r="R52" s="876"/>
      <c r="S52" s="876"/>
      <c r="T52" s="877"/>
    </row>
    <row r="53" spans="1:21" s="56" customFormat="1" ht="18" customHeight="1" thickBot="1">
      <c r="A53" s="233"/>
      <c r="B53" s="234"/>
      <c r="C53" s="120"/>
      <c r="D53" s="405">
        <v>3</v>
      </c>
      <c r="E53" s="587" t="s">
        <v>302</v>
      </c>
      <c r="F53" s="587"/>
      <c r="G53" s="587"/>
      <c r="H53" s="587"/>
      <c r="I53" s="587"/>
      <c r="J53" s="587"/>
      <c r="K53" s="587"/>
      <c r="L53" s="316"/>
      <c r="M53" s="596" t="s">
        <v>267</v>
      </c>
      <c r="N53" s="596" t="s">
        <v>303</v>
      </c>
      <c r="O53" s="597" t="s">
        <v>115</v>
      </c>
      <c r="P53" s="598" t="s">
        <v>1496</v>
      </c>
      <c r="Q53" s="598"/>
      <c r="R53" s="598"/>
      <c r="S53" s="598"/>
      <c r="T53" s="599"/>
    </row>
    <row r="54" spans="1:21" s="56" customFormat="1" ht="18" customHeight="1">
      <c r="A54" s="886" t="s">
        <v>309</v>
      </c>
      <c r="B54" s="887"/>
      <c r="C54" s="595"/>
      <c r="D54" s="108">
        <v>2</v>
      </c>
      <c r="E54" s="215" t="s">
        <v>311</v>
      </c>
      <c r="F54" s="215"/>
      <c r="G54" s="215"/>
      <c r="H54" s="215"/>
      <c r="I54" s="215"/>
      <c r="J54" s="215"/>
      <c r="K54" s="215"/>
      <c r="L54" s="105"/>
      <c r="M54" s="71" t="s">
        <v>312</v>
      </c>
      <c r="N54" s="71" t="s">
        <v>313</v>
      </c>
      <c r="O54" s="106"/>
      <c r="P54" s="892"/>
      <c r="Q54" s="892"/>
      <c r="R54" s="892"/>
      <c r="S54" s="892"/>
      <c r="T54" s="893"/>
    </row>
    <row r="55" spans="1:21" s="56" customFormat="1" ht="18" customHeight="1">
      <c r="A55" s="603"/>
      <c r="B55" s="604"/>
      <c r="C55" s="279" t="s">
        <v>299</v>
      </c>
      <c r="D55" s="108">
        <v>3</v>
      </c>
      <c r="E55" s="94" t="s">
        <v>1497</v>
      </c>
      <c r="F55" s="94"/>
      <c r="G55" s="94"/>
      <c r="H55" s="94"/>
      <c r="I55" s="94"/>
      <c r="J55" s="94"/>
      <c r="K55" s="94"/>
      <c r="L55" s="105"/>
      <c r="M55" s="71" t="s">
        <v>100</v>
      </c>
      <c r="N55" s="71" t="s">
        <v>100</v>
      </c>
      <c r="O55" s="106" t="s">
        <v>115</v>
      </c>
      <c r="P55" s="888" t="s">
        <v>315</v>
      </c>
      <c r="Q55" s="888"/>
      <c r="R55" s="888"/>
      <c r="S55" s="888"/>
      <c r="T55" s="889"/>
    </row>
    <row r="56" spans="1:21" s="56" customFormat="1" ht="18" customHeight="1">
      <c r="A56" s="190"/>
      <c r="B56" s="191"/>
      <c r="C56" s="99"/>
      <c r="D56" s="108">
        <v>4</v>
      </c>
      <c r="E56" s="94" t="s">
        <v>316</v>
      </c>
      <c r="F56" s="94"/>
      <c r="G56" s="94"/>
      <c r="H56" s="94"/>
      <c r="I56" s="94"/>
      <c r="J56" s="94"/>
      <c r="K56" s="94"/>
      <c r="L56" s="286"/>
      <c r="M56" s="192" t="s">
        <v>100</v>
      </c>
      <c r="N56" s="92" t="s">
        <v>100</v>
      </c>
      <c r="O56" s="109"/>
      <c r="P56" s="876"/>
      <c r="Q56" s="876"/>
      <c r="R56" s="876"/>
      <c r="S56" s="876"/>
      <c r="T56" s="877"/>
    </row>
    <row r="57" spans="1:21" s="56" customFormat="1" ht="18" customHeight="1">
      <c r="A57" s="190"/>
      <c r="B57" s="191"/>
      <c r="C57" s="279" t="s">
        <v>299</v>
      </c>
      <c r="D57" s="108">
        <v>5</v>
      </c>
      <c r="E57" s="94" t="s">
        <v>1498</v>
      </c>
      <c r="F57" s="94"/>
      <c r="G57" s="94"/>
      <c r="H57" s="94"/>
      <c r="I57" s="94"/>
      <c r="J57" s="94"/>
      <c r="K57" s="94"/>
      <c r="L57" s="105"/>
      <c r="M57" s="71" t="s">
        <v>100</v>
      </c>
      <c r="N57" s="71" t="s">
        <v>100</v>
      </c>
      <c r="O57" s="106"/>
      <c r="P57" s="876"/>
      <c r="Q57" s="876"/>
      <c r="R57" s="876"/>
      <c r="S57" s="876"/>
      <c r="T57" s="877"/>
    </row>
    <row r="58" spans="1:21" s="56" customFormat="1" ht="18" customHeight="1">
      <c r="A58" s="190"/>
      <c r="B58" s="191"/>
      <c r="C58" s="279" t="s">
        <v>256</v>
      </c>
      <c r="D58" s="108"/>
      <c r="E58" s="94" t="s">
        <v>1500</v>
      </c>
      <c r="F58" s="94"/>
      <c r="G58" s="94"/>
      <c r="H58" s="94"/>
      <c r="I58" s="94"/>
      <c r="J58" s="94"/>
      <c r="K58" s="94"/>
      <c r="L58" s="105"/>
      <c r="M58" s="71"/>
      <c r="N58" s="71"/>
      <c r="O58" s="106"/>
      <c r="P58" s="876"/>
      <c r="Q58" s="876"/>
      <c r="R58" s="876"/>
      <c r="S58" s="876"/>
      <c r="T58" s="877"/>
    </row>
    <row r="59" spans="1:21" s="56" customFormat="1" ht="18" customHeight="1">
      <c r="A59" s="190"/>
      <c r="B59" s="191"/>
      <c r="C59" s="99"/>
      <c r="D59" s="108">
        <v>8</v>
      </c>
      <c r="E59" s="94" t="s">
        <v>229</v>
      </c>
      <c r="F59" s="94"/>
      <c r="G59" s="94"/>
      <c r="H59" s="94"/>
      <c r="I59" s="94"/>
      <c r="J59" s="94"/>
      <c r="K59" s="94"/>
      <c r="L59" s="105"/>
      <c r="M59" s="71" t="s">
        <v>321</v>
      </c>
      <c r="N59" s="71" t="s">
        <v>100</v>
      </c>
      <c r="O59" s="106" t="s">
        <v>115</v>
      </c>
      <c r="P59" s="890" t="s">
        <v>251</v>
      </c>
      <c r="Q59" s="890"/>
      <c r="R59" s="890"/>
      <c r="S59" s="890"/>
      <c r="T59" s="891"/>
    </row>
    <row r="60" spans="1:21" s="56" customFormat="1" ht="18" customHeight="1">
      <c r="A60" s="190"/>
      <c r="B60" s="191"/>
      <c r="C60" s="317"/>
      <c r="D60" s="68">
        <v>16</v>
      </c>
      <c r="E60" s="69" t="s">
        <v>328</v>
      </c>
      <c r="F60" s="76"/>
      <c r="G60" s="76"/>
      <c r="H60" s="76"/>
      <c r="I60" s="76"/>
      <c r="J60" s="76"/>
      <c r="K60" s="76"/>
      <c r="L60" s="77"/>
      <c r="M60" s="78" t="s">
        <v>248</v>
      </c>
      <c r="N60" s="96" t="s">
        <v>329</v>
      </c>
      <c r="O60" s="119"/>
      <c r="P60" s="888"/>
      <c r="Q60" s="888"/>
      <c r="R60" s="888"/>
      <c r="S60" s="888"/>
      <c r="T60" s="889"/>
    </row>
    <row r="61" spans="1:21" s="56" customFormat="1" ht="18" customHeight="1">
      <c r="A61" s="190"/>
      <c r="B61" s="191"/>
      <c r="C61" s="317"/>
      <c r="D61" s="68">
        <v>20</v>
      </c>
      <c r="E61" s="69" t="s">
        <v>331</v>
      </c>
      <c r="F61" s="76"/>
      <c r="G61" s="76"/>
      <c r="H61" s="76"/>
      <c r="I61" s="76"/>
      <c r="J61" s="76"/>
      <c r="K61" s="76"/>
      <c r="L61" s="77"/>
      <c r="M61" s="71" t="s">
        <v>312</v>
      </c>
      <c r="N61" s="71" t="s">
        <v>313</v>
      </c>
      <c r="O61" s="106" t="s">
        <v>115</v>
      </c>
      <c r="P61" s="870" t="s">
        <v>246</v>
      </c>
      <c r="Q61" s="870"/>
      <c r="R61" s="870"/>
      <c r="S61" s="870"/>
      <c r="T61" s="871"/>
      <c r="U61" s="547" t="s">
        <v>1490</v>
      </c>
    </row>
    <row r="62" spans="1:21" s="56" customFormat="1" ht="18" customHeight="1">
      <c r="A62" s="190"/>
      <c r="B62" s="191"/>
      <c r="C62" s="102"/>
      <c r="D62" s="68">
        <v>21</v>
      </c>
      <c r="E62" s="69" t="s">
        <v>332</v>
      </c>
      <c r="F62" s="260"/>
      <c r="G62" s="260"/>
      <c r="H62" s="260"/>
      <c r="I62" s="260"/>
      <c r="J62" s="260"/>
      <c r="K62" s="260"/>
      <c r="L62" s="261"/>
      <c r="M62" s="71" t="s">
        <v>100</v>
      </c>
      <c r="N62" s="71" t="s">
        <v>100</v>
      </c>
      <c r="O62" s="106"/>
      <c r="P62" s="896"/>
      <c r="Q62" s="896"/>
      <c r="R62" s="896"/>
      <c r="S62" s="896"/>
      <c r="T62" s="897"/>
    </row>
    <row r="63" spans="1:21" s="56" customFormat="1" ht="18" customHeight="1">
      <c r="A63" s="190"/>
      <c r="B63" s="191"/>
      <c r="C63" s="299"/>
      <c r="D63" s="250"/>
      <c r="E63" s="319"/>
      <c r="F63" s="319"/>
      <c r="G63" s="319"/>
      <c r="H63" s="319"/>
      <c r="I63" s="319"/>
      <c r="J63" s="319"/>
      <c r="K63" s="319"/>
      <c r="L63" s="320"/>
      <c r="M63" s="276"/>
      <c r="N63" s="276"/>
      <c r="O63" s="289"/>
      <c r="P63" s="868"/>
      <c r="Q63" s="868"/>
      <c r="R63" s="868"/>
      <c r="S63" s="868"/>
      <c r="T63" s="869"/>
    </row>
    <row r="64" spans="1:21" s="56" customFormat="1" ht="18" customHeight="1">
      <c r="A64" s="882" t="s">
        <v>333</v>
      </c>
      <c r="B64" s="883"/>
      <c r="C64" s="321" t="s">
        <v>299</v>
      </c>
      <c r="D64" s="551">
        <v>1</v>
      </c>
      <c r="E64" s="605" t="s">
        <v>1492</v>
      </c>
      <c r="F64" s="606"/>
      <c r="G64" s="606"/>
      <c r="H64" s="606"/>
      <c r="I64" s="606"/>
      <c r="J64" s="606"/>
      <c r="K64" s="606"/>
      <c r="L64" s="554"/>
      <c r="M64" s="555" t="s">
        <v>155</v>
      </c>
      <c r="N64" s="555" t="s">
        <v>155</v>
      </c>
      <c r="O64" s="556"/>
      <c r="P64" s="884"/>
      <c r="Q64" s="884"/>
      <c r="R64" s="884"/>
      <c r="S64" s="884"/>
      <c r="T64" s="885"/>
    </row>
    <row r="65" spans="1:20" s="56" customFormat="1" ht="18" customHeight="1">
      <c r="A65" s="886" t="s">
        <v>334</v>
      </c>
      <c r="B65" s="887"/>
      <c r="C65" s="323"/>
      <c r="D65" s="68">
        <v>2</v>
      </c>
      <c r="E65" s="94" t="s">
        <v>1501</v>
      </c>
      <c r="F65" s="94"/>
      <c r="G65" s="94"/>
      <c r="H65" s="94"/>
      <c r="I65" s="94"/>
      <c r="J65" s="94"/>
      <c r="K65" s="94"/>
      <c r="L65" s="286"/>
      <c r="M65" s="92" t="s">
        <v>192</v>
      </c>
      <c r="N65" s="92" t="s">
        <v>192</v>
      </c>
      <c r="O65" s="109" t="s">
        <v>115</v>
      </c>
      <c r="P65" s="73" t="s">
        <v>336</v>
      </c>
      <c r="Q65" s="107"/>
      <c r="R65" s="107"/>
      <c r="S65" s="107"/>
      <c r="T65" s="74"/>
    </row>
    <row r="66" spans="1:20" s="56" customFormat="1" ht="18" customHeight="1">
      <c r="A66" s="190"/>
      <c r="B66" s="191"/>
      <c r="C66" s="102"/>
      <c r="D66" s="108">
        <v>3</v>
      </c>
      <c r="E66" s="256" t="s">
        <v>337</v>
      </c>
      <c r="F66" s="256"/>
      <c r="G66" s="256"/>
      <c r="H66" s="256"/>
      <c r="I66" s="256"/>
      <c r="J66" s="256"/>
      <c r="K66" s="256"/>
      <c r="L66" s="70"/>
      <c r="M66" s="78" t="s">
        <v>192</v>
      </c>
      <c r="N66" s="96" t="s">
        <v>192</v>
      </c>
      <c r="O66" s="119"/>
      <c r="P66" s="324"/>
      <c r="Q66" s="324"/>
      <c r="R66" s="324"/>
      <c r="S66" s="324"/>
      <c r="T66" s="325"/>
    </row>
    <row r="67" spans="1:20" s="56" customFormat="1" ht="18" customHeight="1">
      <c r="A67" s="190"/>
      <c r="B67" s="191"/>
      <c r="C67" s="99"/>
      <c r="D67" s="68">
        <v>4</v>
      </c>
      <c r="E67" s="94" t="s">
        <v>338</v>
      </c>
      <c r="F67" s="94"/>
      <c r="G67" s="94"/>
      <c r="H67" s="94"/>
      <c r="I67" s="94"/>
      <c r="J67" s="94"/>
      <c r="K67" s="94"/>
      <c r="L67" s="286"/>
      <c r="M67" s="192">
        <v>51</v>
      </c>
      <c r="N67" s="71" t="s">
        <v>339</v>
      </c>
      <c r="O67" s="106" t="s">
        <v>115</v>
      </c>
      <c r="P67" s="303" t="s">
        <v>340</v>
      </c>
      <c r="Q67" s="303"/>
      <c r="R67" s="303"/>
      <c r="S67" s="303"/>
      <c r="T67" s="304"/>
    </row>
    <row r="68" spans="1:20" s="56" customFormat="1" ht="18" customHeight="1">
      <c r="A68" s="190"/>
      <c r="B68" s="191"/>
      <c r="C68" s="99"/>
      <c r="D68" s="108">
        <v>5</v>
      </c>
      <c r="E68" s="94" t="s">
        <v>341</v>
      </c>
      <c r="F68" s="94"/>
      <c r="G68" s="94"/>
      <c r="H68" s="94"/>
      <c r="I68" s="94"/>
      <c r="J68" s="94"/>
      <c r="K68" s="94"/>
      <c r="L68" s="105"/>
      <c r="M68" s="192">
        <v>51</v>
      </c>
      <c r="N68" s="71" t="s">
        <v>339</v>
      </c>
      <c r="O68" s="106"/>
      <c r="P68" s="303"/>
      <c r="Q68" s="303"/>
      <c r="R68" s="303"/>
      <c r="S68" s="303"/>
      <c r="T68" s="304"/>
    </row>
    <row r="69" spans="1:20" s="56" customFormat="1" ht="18" customHeight="1">
      <c r="A69" s="190"/>
      <c r="B69" s="191"/>
      <c r="C69" s="99"/>
      <c r="D69" s="68">
        <v>6</v>
      </c>
      <c r="E69" s="94" t="s">
        <v>342</v>
      </c>
      <c r="F69" s="197"/>
      <c r="G69" s="197"/>
      <c r="H69" s="197"/>
      <c r="I69" s="197"/>
      <c r="J69" s="197"/>
      <c r="K69" s="197"/>
      <c r="L69" s="198"/>
      <c r="M69" s="192">
        <v>52</v>
      </c>
      <c r="N69" s="92" t="s">
        <v>339</v>
      </c>
      <c r="O69" s="109" t="s">
        <v>115</v>
      </c>
      <c r="P69" s="73" t="s">
        <v>343</v>
      </c>
      <c r="Q69" s="107"/>
      <c r="R69" s="107"/>
      <c r="S69" s="107"/>
      <c r="T69" s="74"/>
    </row>
    <row r="70" spans="1:20" s="56" customFormat="1" ht="18" customHeight="1">
      <c r="A70" s="190"/>
      <c r="B70" s="191"/>
      <c r="C70" s="99"/>
      <c r="D70" s="108">
        <v>7</v>
      </c>
      <c r="E70" s="94" t="s">
        <v>344</v>
      </c>
      <c r="F70" s="178"/>
      <c r="G70" s="178"/>
      <c r="H70" s="178"/>
      <c r="I70" s="178"/>
      <c r="J70" s="178"/>
      <c r="K70" s="178"/>
      <c r="L70" s="219"/>
      <c r="M70" s="192">
        <v>53</v>
      </c>
      <c r="N70" s="71" t="s">
        <v>339</v>
      </c>
      <c r="O70" s="106"/>
      <c r="P70" s="303" t="s">
        <v>345</v>
      </c>
      <c r="Q70" s="303"/>
      <c r="R70" s="303"/>
      <c r="S70" s="303"/>
      <c r="T70" s="304"/>
    </row>
    <row r="71" spans="1:20" s="56" customFormat="1" ht="18" customHeight="1">
      <c r="A71" s="190"/>
      <c r="B71" s="191"/>
      <c r="C71" s="99"/>
      <c r="D71" s="68">
        <v>8</v>
      </c>
      <c r="E71" s="94" t="s">
        <v>253</v>
      </c>
      <c r="F71" s="178"/>
      <c r="G71" s="178"/>
      <c r="H71" s="178"/>
      <c r="I71" s="178"/>
      <c r="J71" s="178"/>
      <c r="K71" s="178"/>
      <c r="L71" s="219"/>
      <c r="M71" s="71" t="s">
        <v>192</v>
      </c>
      <c r="N71" s="71" t="s">
        <v>192</v>
      </c>
      <c r="O71" s="106"/>
      <c r="P71" s="69"/>
      <c r="Q71" s="69"/>
      <c r="R71" s="69"/>
      <c r="S71" s="69"/>
      <c r="T71" s="326"/>
    </row>
    <row r="72" spans="1:20" s="56" customFormat="1" ht="18" customHeight="1">
      <c r="A72" s="190"/>
      <c r="B72" s="191"/>
      <c r="C72" s="102"/>
      <c r="D72" s="543">
        <v>9</v>
      </c>
      <c r="E72" s="112" t="s">
        <v>346</v>
      </c>
      <c r="F72" s="536"/>
      <c r="G72" s="536"/>
      <c r="H72" s="536"/>
      <c r="I72" s="536"/>
      <c r="J72" s="536"/>
      <c r="K72" s="536"/>
      <c r="L72" s="557"/>
      <c r="M72" s="540" t="s">
        <v>192</v>
      </c>
      <c r="N72" s="540" t="s">
        <v>192</v>
      </c>
      <c r="O72" s="546"/>
      <c r="P72" s="558"/>
      <c r="Q72" s="558"/>
      <c r="R72" s="558"/>
      <c r="S72" s="558"/>
      <c r="T72" s="559"/>
    </row>
    <row r="73" spans="1:20" s="56" customFormat="1" ht="18" customHeight="1">
      <c r="A73" s="190"/>
      <c r="B73" s="191"/>
      <c r="C73" s="102"/>
      <c r="D73" s="560">
        <v>10</v>
      </c>
      <c r="E73" s="112" t="s">
        <v>1502</v>
      </c>
      <c r="F73" s="112"/>
      <c r="G73" s="112"/>
      <c r="H73" s="112"/>
      <c r="I73" s="112"/>
      <c r="J73" s="112"/>
      <c r="K73" s="112"/>
      <c r="L73" s="549"/>
      <c r="M73" s="540" t="s">
        <v>192</v>
      </c>
      <c r="N73" s="540" t="s">
        <v>339</v>
      </c>
      <c r="O73" s="546"/>
      <c r="P73" s="558"/>
      <c r="Q73" s="558"/>
      <c r="R73" s="558"/>
      <c r="S73" s="558"/>
      <c r="T73" s="559"/>
    </row>
    <row r="74" spans="1:20" s="56" customFormat="1" ht="18" customHeight="1">
      <c r="A74" s="190"/>
      <c r="B74" s="191"/>
      <c r="C74" s="327"/>
      <c r="D74" s="68"/>
      <c r="E74" s="94"/>
      <c r="F74" s="94"/>
      <c r="G74" s="94"/>
      <c r="H74" s="94"/>
      <c r="I74" s="94"/>
      <c r="J74" s="94"/>
      <c r="K74" s="94"/>
      <c r="L74" s="286"/>
      <c r="M74" s="92"/>
      <c r="N74" s="92"/>
      <c r="O74" s="109"/>
      <c r="P74" s="107" t="s">
        <v>348</v>
      </c>
      <c r="Q74" s="107"/>
      <c r="R74" s="107"/>
      <c r="S74" s="107"/>
      <c r="T74" s="74"/>
    </row>
    <row r="75" spans="1:20" s="56" customFormat="1" ht="18" customHeight="1">
      <c r="A75" s="190"/>
      <c r="B75" s="191"/>
      <c r="C75" s="287"/>
      <c r="D75" s="328"/>
      <c r="E75" s="273"/>
      <c r="F75" s="273"/>
      <c r="G75" s="273"/>
      <c r="H75" s="273"/>
      <c r="I75" s="273"/>
      <c r="J75" s="273"/>
      <c r="K75" s="273"/>
      <c r="L75" s="329"/>
      <c r="M75" s="330"/>
      <c r="N75" s="330"/>
      <c r="O75" s="331"/>
      <c r="P75" s="332"/>
      <c r="Q75" s="332"/>
      <c r="R75" s="332"/>
      <c r="S75" s="332"/>
      <c r="T75" s="333"/>
    </row>
    <row r="76" spans="1:20" s="56" customFormat="1" ht="18" customHeight="1">
      <c r="A76" s="882" t="s">
        <v>349</v>
      </c>
      <c r="B76" s="883"/>
      <c r="C76" s="285"/>
      <c r="D76" s="543">
        <v>1</v>
      </c>
      <c r="E76" s="548" t="s">
        <v>1493</v>
      </c>
      <c r="F76" s="548"/>
      <c r="G76" s="548"/>
      <c r="H76" s="548"/>
      <c r="I76" s="548"/>
      <c r="J76" s="548"/>
      <c r="K76" s="548"/>
      <c r="L76" s="549"/>
      <c r="M76" s="539">
        <v>80</v>
      </c>
      <c r="N76" s="540" t="s">
        <v>350</v>
      </c>
      <c r="O76" s="546"/>
      <c r="P76" s="884"/>
      <c r="Q76" s="884"/>
      <c r="R76" s="884"/>
      <c r="S76" s="884"/>
      <c r="T76" s="885"/>
    </row>
    <row r="77" spans="1:20" s="56" customFormat="1" ht="18" customHeight="1">
      <c r="A77" s="190"/>
      <c r="B77" s="191"/>
      <c r="C77" s="99"/>
      <c r="D77" s="108"/>
      <c r="E77" s="94" t="s">
        <v>351</v>
      </c>
      <c r="F77" s="94"/>
      <c r="G77" s="94"/>
      <c r="H77" s="94"/>
      <c r="I77" s="94"/>
      <c r="J77" s="94"/>
      <c r="K77" s="94"/>
      <c r="L77" s="105"/>
      <c r="M77" s="71"/>
      <c r="N77" s="71"/>
      <c r="O77" s="106"/>
      <c r="P77" s="866"/>
      <c r="Q77" s="866"/>
      <c r="R77" s="866"/>
      <c r="S77" s="866"/>
      <c r="T77" s="867"/>
    </row>
    <row r="78" spans="1:20" s="56" customFormat="1" ht="18" customHeight="1">
      <c r="A78" s="190"/>
      <c r="B78" s="191"/>
      <c r="C78" s="99"/>
      <c r="D78" s="108">
        <v>2</v>
      </c>
      <c r="E78" s="94" t="s">
        <v>352</v>
      </c>
      <c r="F78" s="94"/>
      <c r="G78" s="94"/>
      <c r="H78" s="94"/>
      <c r="I78" s="94"/>
      <c r="J78" s="94"/>
      <c r="K78" s="94"/>
      <c r="L78" s="105"/>
      <c r="M78" s="71" t="s">
        <v>100</v>
      </c>
      <c r="N78" s="71" t="s">
        <v>100</v>
      </c>
      <c r="O78" s="106" t="s">
        <v>115</v>
      </c>
      <c r="P78" s="890" t="s">
        <v>353</v>
      </c>
      <c r="Q78" s="890"/>
      <c r="R78" s="890"/>
      <c r="S78" s="890"/>
      <c r="T78" s="891"/>
    </row>
    <row r="79" spans="1:20" s="56" customFormat="1" ht="18" customHeight="1">
      <c r="A79" s="190"/>
      <c r="B79" s="191"/>
      <c r="C79" s="99"/>
      <c r="D79" s="108">
        <v>3</v>
      </c>
      <c r="E79" s="94" t="s">
        <v>354</v>
      </c>
      <c r="F79" s="94"/>
      <c r="G79" s="94"/>
      <c r="H79" s="94"/>
      <c r="I79" s="94"/>
      <c r="J79" s="94"/>
      <c r="K79" s="94"/>
      <c r="L79" s="105"/>
      <c r="M79" s="100">
        <v>85</v>
      </c>
      <c r="N79" s="71" t="s">
        <v>355</v>
      </c>
      <c r="O79" s="106"/>
      <c r="P79" s="890"/>
      <c r="Q79" s="890"/>
      <c r="R79" s="890"/>
      <c r="S79" s="890"/>
      <c r="T79" s="891"/>
    </row>
    <row r="80" spans="1:20" s="56" customFormat="1" ht="18" customHeight="1">
      <c r="A80" s="190"/>
      <c r="B80" s="191"/>
      <c r="C80" s="99"/>
      <c r="D80" s="108">
        <v>4</v>
      </c>
      <c r="E80" s="94" t="s">
        <v>356</v>
      </c>
      <c r="F80" s="94"/>
      <c r="G80" s="94"/>
      <c r="H80" s="94"/>
      <c r="I80" s="94"/>
      <c r="J80" s="94"/>
      <c r="K80" s="94"/>
      <c r="L80" s="105"/>
      <c r="M80" s="100">
        <v>86</v>
      </c>
      <c r="N80" s="71" t="s">
        <v>100</v>
      </c>
      <c r="O80" s="106" t="s">
        <v>115</v>
      </c>
      <c r="P80" s="890" t="s">
        <v>357</v>
      </c>
      <c r="Q80" s="890"/>
      <c r="R80" s="890"/>
      <c r="S80" s="890"/>
      <c r="T80" s="891"/>
    </row>
    <row r="81" spans="1:20" s="56" customFormat="1" ht="18" customHeight="1" thickBot="1">
      <c r="A81" s="190"/>
      <c r="B81" s="191"/>
      <c r="C81" s="533"/>
      <c r="D81" s="108"/>
      <c r="E81" s="178"/>
      <c r="F81" s="94"/>
      <c r="G81" s="94"/>
      <c r="H81" s="94"/>
      <c r="I81" s="94"/>
      <c r="J81" s="94"/>
      <c r="K81" s="94"/>
      <c r="L81" s="105"/>
      <c r="M81" s="71"/>
      <c r="N81" s="71"/>
      <c r="O81" s="106"/>
      <c r="P81" s="866"/>
      <c r="Q81" s="866"/>
      <c r="R81" s="866"/>
      <c r="S81" s="866"/>
      <c r="T81" s="867"/>
    </row>
    <row r="82" spans="1:20" s="56" customFormat="1" ht="18" customHeight="1">
      <c r="A82" s="900" t="s">
        <v>358</v>
      </c>
      <c r="B82" s="901"/>
      <c r="C82" s="278" t="s">
        <v>256</v>
      </c>
      <c r="D82" s="58">
        <v>1</v>
      </c>
      <c r="E82" s="59" t="s">
        <v>359</v>
      </c>
      <c r="F82" s="60"/>
      <c r="G82" s="60"/>
      <c r="H82" s="293"/>
      <c r="I82" s="293"/>
      <c r="J82" s="293"/>
      <c r="K82" s="293"/>
      <c r="L82" s="294"/>
      <c r="M82" s="62" t="s">
        <v>100</v>
      </c>
      <c r="N82" s="63" t="s">
        <v>100</v>
      </c>
      <c r="O82" s="243"/>
      <c r="P82" s="894"/>
      <c r="Q82" s="894"/>
      <c r="R82" s="894"/>
      <c r="S82" s="894"/>
      <c r="T82" s="895"/>
    </row>
    <row r="83" spans="1:20" s="56" customFormat="1" ht="18" customHeight="1">
      <c r="A83" s="190"/>
      <c r="B83" s="191"/>
      <c r="C83" s="176" t="s">
        <v>299</v>
      </c>
      <c r="D83" s="560">
        <v>2</v>
      </c>
      <c r="E83" s="561" t="s">
        <v>1494</v>
      </c>
      <c r="F83" s="562"/>
      <c r="G83" s="562"/>
      <c r="H83" s="562"/>
      <c r="I83" s="562"/>
      <c r="J83" s="562"/>
      <c r="K83" s="562"/>
      <c r="L83" s="563"/>
      <c r="M83" s="539" t="s">
        <v>100</v>
      </c>
      <c r="N83" s="540" t="s">
        <v>100</v>
      </c>
      <c r="O83" s="546"/>
      <c r="P83" s="902"/>
      <c r="Q83" s="902"/>
      <c r="R83" s="902"/>
      <c r="S83" s="902"/>
      <c r="T83" s="903"/>
    </row>
    <row r="84" spans="1:20" s="56" customFormat="1" ht="18" customHeight="1">
      <c r="A84" s="190"/>
      <c r="B84" s="191"/>
      <c r="C84" s="258"/>
      <c r="D84" s="68">
        <v>3</v>
      </c>
      <c r="E84" s="69" t="s">
        <v>300</v>
      </c>
      <c r="F84" s="76"/>
      <c r="G84" s="76"/>
      <c r="H84" s="76"/>
      <c r="I84" s="76"/>
      <c r="J84" s="76"/>
      <c r="K84" s="76"/>
      <c r="L84" s="77"/>
      <c r="M84" s="78">
        <v>86</v>
      </c>
      <c r="N84" s="96" t="s">
        <v>360</v>
      </c>
      <c r="O84" s="119" t="s">
        <v>115</v>
      </c>
      <c r="P84" s="896" t="s">
        <v>361</v>
      </c>
      <c r="Q84" s="896"/>
      <c r="R84" s="896"/>
      <c r="S84" s="896"/>
      <c r="T84" s="897"/>
    </row>
    <row r="85" spans="1:20" s="56" customFormat="1" ht="18" customHeight="1">
      <c r="A85" s="190"/>
      <c r="B85" s="191"/>
      <c r="C85" s="258"/>
      <c r="D85" s="68">
        <v>4</v>
      </c>
      <c r="E85" s="69" t="s">
        <v>362</v>
      </c>
      <c r="F85" s="76"/>
      <c r="G85" s="76"/>
      <c r="H85" s="76"/>
      <c r="I85" s="76"/>
      <c r="J85" s="76"/>
      <c r="K85" s="76"/>
      <c r="L85" s="77"/>
      <c r="M85" s="78" t="s">
        <v>100</v>
      </c>
      <c r="N85" s="96" t="s">
        <v>355</v>
      </c>
      <c r="O85" s="119" t="s">
        <v>115</v>
      </c>
      <c r="P85" s="896" t="s">
        <v>363</v>
      </c>
      <c r="Q85" s="896"/>
      <c r="R85" s="896"/>
      <c r="S85" s="896"/>
      <c r="T85" s="897"/>
    </row>
    <row r="86" spans="1:20" s="56" customFormat="1" ht="18" customHeight="1">
      <c r="A86" s="190"/>
      <c r="B86" s="191"/>
      <c r="C86" s="258"/>
      <c r="D86" s="68">
        <v>5</v>
      </c>
      <c r="E86" s="69" t="s">
        <v>364</v>
      </c>
      <c r="F86" s="76"/>
      <c r="G86" s="76"/>
      <c r="H86" s="76"/>
      <c r="I86" s="76"/>
      <c r="J86" s="76"/>
      <c r="K86" s="76"/>
      <c r="L86" s="77"/>
      <c r="M86" s="78">
        <v>85</v>
      </c>
      <c r="N86" s="96" t="s">
        <v>355</v>
      </c>
      <c r="O86" s="119" t="s">
        <v>115</v>
      </c>
      <c r="P86" s="896" t="s">
        <v>365</v>
      </c>
      <c r="Q86" s="896"/>
      <c r="R86" s="896"/>
      <c r="S86" s="896"/>
      <c r="T86" s="897"/>
    </row>
    <row r="87" spans="1:20" s="56" customFormat="1" ht="18" customHeight="1">
      <c r="A87" s="190"/>
      <c r="B87" s="191"/>
      <c r="C87" s="102"/>
      <c r="D87" s="68">
        <v>6</v>
      </c>
      <c r="E87" s="69" t="s">
        <v>366</v>
      </c>
      <c r="F87" s="76"/>
      <c r="G87" s="76"/>
      <c r="H87" s="76"/>
      <c r="I87" s="76"/>
      <c r="J87" s="76"/>
      <c r="K87" s="76"/>
      <c r="L87" s="77"/>
      <c r="M87" s="78" t="s">
        <v>100</v>
      </c>
      <c r="N87" s="96" t="s">
        <v>100</v>
      </c>
      <c r="O87" s="119"/>
      <c r="P87" s="896" t="s">
        <v>367</v>
      </c>
      <c r="Q87" s="896"/>
      <c r="R87" s="896"/>
      <c r="S87" s="896"/>
      <c r="T87" s="897"/>
    </row>
    <row r="88" spans="1:20" s="56" customFormat="1" ht="18" customHeight="1">
      <c r="A88" s="190"/>
      <c r="B88" s="191"/>
      <c r="C88" s="278" t="s">
        <v>256</v>
      </c>
      <c r="D88" s="68">
        <v>7</v>
      </c>
      <c r="E88" s="69" t="s">
        <v>368</v>
      </c>
      <c r="F88" s="76"/>
      <c r="G88" s="76"/>
      <c r="H88" s="76"/>
      <c r="I88" s="76"/>
      <c r="J88" s="76"/>
      <c r="K88" s="76"/>
      <c r="L88" s="77"/>
      <c r="M88" s="71" t="s">
        <v>100</v>
      </c>
      <c r="N88" s="71" t="s">
        <v>100</v>
      </c>
      <c r="O88" s="106" t="s">
        <v>115</v>
      </c>
      <c r="P88" s="896" t="s">
        <v>340</v>
      </c>
      <c r="Q88" s="896"/>
      <c r="R88" s="896"/>
      <c r="S88" s="896"/>
      <c r="T88" s="897"/>
    </row>
    <row r="89" spans="1:20" s="56" customFormat="1" ht="18" customHeight="1" thickBot="1">
      <c r="A89" s="233"/>
      <c r="B89" s="234"/>
      <c r="C89" s="607"/>
      <c r="D89" s="574"/>
      <c r="E89" s="608"/>
      <c r="F89" s="608"/>
      <c r="G89" s="608"/>
      <c r="H89" s="608"/>
      <c r="I89" s="608"/>
      <c r="J89" s="608"/>
      <c r="K89" s="608"/>
      <c r="L89" s="609"/>
      <c r="M89" s="610"/>
      <c r="N89" s="610"/>
      <c r="O89" s="611"/>
      <c r="P89" s="898"/>
      <c r="Q89" s="898"/>
      <c r="R89" s="898"/>
      <c r="S89" s="898"/>
      <c r="T89" s="899"/>
    </row>
  </sheetData>
  <mergeCells count="67">
    <mergeCell ref="A42:B42"/>
    <mergeCell ref="A40:B40"/>
    <mergeCell ref="A34:B34"/>
    <mergeCell ref="A29:B29"/>
    <mergeCell ref="P89:T89"/>
    <mergeCell ref="A82:B82"/>
    <mergeCell ref="A76:B76"/>
    <mergeCell ref="A65:B65"/>
    <mergeCell ref="A64:B64"/>
    <mergeCell ref="A54:B54"/>
    <mergeCell ref="P83:T83"/>
    <mergeCell ref="P84:T84"/>
    <mergeCell ref="P85:T85"/>
    <mergeCell ref="P86:T86"/>
    <mergeCell ref="P87:T87"/>
    <mergeCell ref="P88:T88"/>
    <mergeCell ref="P82:T82"/>
    <mergeCell ref="P63:T63"/>
    <mergeCell ref="P64:T64"/>
    <mergeCell ref="P76:T76"/>
    <mergeCell ref="P61:T61"/>
    <mergeCell ref="P62:T62"/>
    <mergeCell ref="P77:T77"/>
    <mergeCell ref="P78:T78"/>
    <mergeCell ref="P79:T79"/>
    <mergeCell ref="P80:T80"/>
    <mergeCell ref="P81:T81"/>
    <mergeCell ref="P60:T60"/>
    <mergeCell ref="P59:T59"/>
    <mergeCell ref="P54:T54"/>
    <mergeCell ref="P55:T55"/>
    <mergeCell ref="P56:T56"/>
    <mergeCell ref="P57:T57"/>
    <mergeCell ref="P58:T58"/>
    <mergeCell ref="P51:T51"/>
    <mergeCell ref="P52:T52"/>
    <mergeCell ref="P47:T47"/>
    <mergeCell ref="P48:T48"/>
    <mergeCell ref="A45:B45"/>
    <mergeCell ref="P45:T45"/>
    <mergeCell ref="P46:T46"/>
    <mergeCell ref="A51:B51"/>
    <mergeCell ref="A48:B48"/>
    <mergeCell ref="P43:T43"/>
    <mergeCell ref="P44:T44"/>
    <mergeCell ref="P40:T40"/>
    <mergeCell ref="P41:T41"/>
    <mergeCell ref="P42:T42"/>
    <mergeCell ref="P38:T38"/>
    <mergeCell ref="E39:K39"/>
    <mergeCell ref="P39:T39"/>
    <mergeCell ref="P37:T37"/>
    <mergeCell ref="P35:T35"/>
    <mergeCell ref="P36:T36"/>
    <mergeCell ref="P34:T34"/>
    <mergeCell ref="P32:T32"/>
    <mergeCell ref="P33:T33"/>
    <mergeCell ref="P29:T29"/>
    <mergeCell ref="P30:T30"/>
    <mergeCell ref="P31:T31"/>
    <mergeCell ref="A23:B23"/>
    <mergeCell ref="P23:T23"/>
    <mergeCell ref="P28:T28"/>
    <mergeCell ref="P26:T26"/>
    <mergeCell ref="P27:T27"/>
    <mergeCell ref="P25:T25"/>
    <mergeCell ref="P24:T24"/>
  </mergeCells>
  <phoneticPr fontId="2"/>
  <conditionalFormatting sqref="D23:E39 D40:D47 E41:E47 D49:E49 E50 E52:E59 D50:D59 D60:E62">
    <cfRule type="cellIs" dxfId="3234" priority="61" stopIfTrue="1" operator="equal">
      <formula>0</formula>
    </cfRule>
  </conditionalFormatting>
  <conditionalFormatting sqref="D48">
    <cfRule type="cellIs" dxfId="3233" priority="51" stopIfTrue="1" operator="equal">
      <formula>0</formula>
    </cfRule>
  </conditionalFormatting>
  <conditionalFormatting sqref="D31">
    <cfRule type="cellIs" dxfId="3232" priority="47" stopIfTrue="1" operator="equal">
      <formula>0</formula>
    </cfRule>
  </conditionalFormatting>
  <conditionalFormatting sqref="D37">
    <cfRule type="cellIs" dxfId="3231" priority="42" stopIfTrue="1" operator="equal">
      <formula>0</formula>
    </cfRule>
  </conditionalFormatting>
  <conditionalFormatting sqref="E37">
    <cfRule type="cellIs" dxfId="3230" priority="41" stopIfTrue="1" operator="equal">
      <formula>0</formula>
    </cfRule>
  </conditionalFormatting>
  <conditionalFormatting sqref="E40">
    <cfRule type="cellIs" dxfId="3229" priority="40" stopIfTrue="1" operator="equal">
      <formula>0</formula>
    </cfRule>
  </conditionalFormatting>
  <conditionalFormatting sqref="D31">
    <cfRule type="cellIs" dxfId="3228" priority="38" stopIfTrue="1" operator="equal">
      <formula>0</formula>
    </cfRule>
  </conditionalFormatting>
  <conditionalFormatting sqref="E37">
    <cfRule type="cellIs" dxfId="3227" priority="32" stopIfTrue="1" operator="equal">
      <formula>0</formula>
    </cfRule>
  </conditionalFormatting>
  <conditionalFormatting sqref="E37">
    <cfRule type="cellIs" dxfId="3226" priority="30" stopIfTrue="1" operator="equal">
      <formula>0</formula>
    </cfRule>
  </conditionalFormatting>
  <conditionalFormatting sqref="E37">
    <cfRule type="cellIs" dxfId="3225" priority="28" stopIfTrue="1" operator="equal">
      <formula>0</formula>
    </cfRule>
  </conditionalFormatting>
  <conditionalFormatting sqref="E37">
    <cfRule type="cellIs" dxfId="3224" priority="27" stopIfTrue="1" operator="equal">
      <formula>0</formula>
    </cfRule>
  </conditionalFormatting>
  <conditionalFormatting sqref="E37">
    <cfRule type="cellIs" dxfId="3223" priority="26" stopIfTrue="1" operator="equal">
      <formula>0</formula>
    </cfRule>
  </conditionalFormatting>
  <conditionalFormatting sqref="E37">
    <cfRule type="cellIs" dxfId="3222" priority="24" stopIfTrue="1" operator="equal">
      <formula>0</formula>
    </cfRule>
  </conditionalFormatting>
  <conditionalFormatting sqref="E37">
    <cfRule type="cellIs" dxfId="3221" priority="23" stopIfTrue="1" operator="equal">
      <formula>0</formula>
    </cfRule>
  </conditionalFormatting>
  <conditionalFormatting sqref="E37">
    <cfRule type="cellIs" dxfId="3220" priority="22" stopIfTrue="1" operator="equal">
      <formula>0</formula>
    </cfRule>
  </conditionalFormatting>
  <conditionalFormatting sqref="E37">
    <cfRule type="cellIs" dxfId="3219" priority="21" stopIfTrue="1" operator="equal">
      <formula>0</formula>
    </cfRule>
  </conditionalFormatting>
  <conditionalFormatting sqref="E51:E52">
    <cfRule type="cellIs" dxfId="3218" priority="16" stopIfTrue="1" operator="equal">
      <formula>0</formula>
    </cfRule>
  </conditionalFormatting>
  <conditionalFormatting sqref="E63">
    <cfRule type="cellIs" dxfId="3217" priority="12" stopIfTrue="1" operator="equal">
      <formula>0</formula>
    </cfRule>
  </conditionalFormatting>
  <conditionalFormatting sqref="E67:E81">
    <cfRule type="cellIs" dxfId="3216" priority="7" stopIfTrue="1" operator="equal">
      <formula>0</formula>
    </cfRule>
  </conditionalFormatting>
  <conditionalFormatting sqref="D63:D81">
    <cfRule type="cellIs" dxfId="3215" priority="13" stopIfTrue="1" operator="equal">
      <formula>0</formula>
    </cfRule>
  </conditionalFormatting>
  <conditionalFormatting sqref="E66:E67">
    <cfRule type="cellIs" dxfId="3214" priority="9" stopIfTrue="1" operator="equal">
      <formula>0</formula>
    </cfRule>
  </conditionalFormatting>
  <conditionalFormatting sqref="E83:E89">
    <cfRule type="cellIs" dxfId="3213" priority="4" stopIfTrue="1" operator="equal">
      <formula>0</formula>
    </cfRule>
  </conditionalFormatting>
  <conditionalFormatting sqref="E64:E65">
    <cfRule type="cellIs" dxfId="3212" priority="8" stopIfTrue="1" operator="equal">
      <formula>0</formula>
    </cfRule>
  </conditionalFormatting>
  <conditionalFormatting sqref="D82">
    <cfRule type="cellIs" dxfId="3211" priority="6" stopIfTrue="1" operator="equal">
      <formula>0</formula>
    </cfRule>
  </conditionalFormatting>
  <conditionalFormatting sqref="D83:D89">
    <cfRule type="cellIs" dxfId="3210" priority="5" stopIfTrue="1" operator="equal">
      <formula>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CC37A-20D0-4762-9DF6-DC20FC5854C5}">
  <dimension ref="A1:M56"/>
  <sheetViews>
    <sheetView topLeftCell="A22" zoomScale="70" zoomScaleNormal="70" workbookViewId="0">
      <selection activeCell="P39" sqref="P39"/>
    </sheetView>
  </sheetViews>
  <sheetFormatPr defaultColWidth="8.25" defaultRowHeight="18.75"/>
  <cols>
    <col min="1" max="1" width="8.25" style="44"/>
    <col min="2" max="2" width="10.875" style="44" customWidth="1"/>
    <col min="3" max="12" width="8.25" style="44"/>
    <col min="13" max="13" width="25.375" style="44" customWidth="1"/>
    <col min="14" max="14" width="4.125" style="44" customWidth="1"/>
    <col min="15" max="257" width="8.25" style="44"/>
    <col min="258" max="258" width="10.875" style="44" customWidth="1"/>
    <col min="259" max="268" width="8.25" style="44"/>
    <col min="269" max="269" width="25.375" style="44" customWidth="1"/>
    <col min="270" max="270" width="4.125" style="44" customWidth="1"/>
    <col min="271" max="513" width="8.25" style="44"/>
    <col min="514" max="514" width="10.875" style="44" customWidth="1"/>
    <col min="515" max="524" width="8.25" style="44"/>
    <col min="525" max="525" width="25.375" style="44" customWidth="1"/>
    <col min="526" max="526" width="4.125" style="44" customWidth="1"/>
    <col min="527" max="769" width="8.25" style="44"/>
    <col min="770" max="770" width="10.875" style="44" customWidth="1"/>
    <col min="771" max="780" width="8.25" style="44"/>
    <col min="781" max="781" width="25.375" style="44" customWidth="1"/>
    <col min="782" max="782" width="4.125" style="44" customWidth="1"/>
    <col min="783" max="1025" width="8.25" style="44"/>
    <col min="1026" max="1026" width="10.875" style="44" customWidth="1"/>
    <col min="1027" max="1036" width="8.25" style="44"/>
    <col min="1037" max="1037" width="25.375" style="44" customWidth="1"/>
    <col min="1038" max="1038" width="4.125" style="44" customWidth="1"/>
    <col min="1039" max="1281" width="8.25" style="44"/>
    <col min="1282" max="1282" width="10.875" style="44" customWidth="1"/>
    <col min="1283" max="1292" width="8.25" style="44"/>
    <col min="1293" max="1293" width="25.375" style="44" customWidth="1"/>
    <col min="1294" max="1294" width="4.125" style="44" customWidth="1"/>
    <col min="1295" max="1537" width="8.25" style="44"/>
    <col min="1538" max="1538" width="10.875" style="44" customWidth="1"/>
    <col min="1539" max="1548" width="8.25" style="44"/>
    <col min="1549" max="1549" width="25.375" style="44" customWidth="1"/>
    <col min="1550" max="1550" width="4.125" style="44" customWidth="1"/>
    <col min="1551" max="1793" width="8.25" style="44"/>
    <col min="1794" max="1794" width="10.875" style="44" customWidth="1"/>
    <col min="1795" max="1804" width="8.25" style="44"/>
    <col min="1805" max="1805" width="25.375" style="44" customWidth="1"/>
    <col min="1806" max="1806" width="4.125" style="44" customWidth="1"/>
    <col min="1807" max="2049" width="8.25" style="44"/>
    <col min="2050" max="2050" width="10.875" style="44" customWidth="1"/>
    <col min="2051" max="2060" width="8.25" style="44"/>
    <col min="2061" max="2061" width="25.375" style="44" customWidth="1"/>
    <col min="2062" max="2062" width="4.125" style="44" customWidth="1"/>
    <col min="2063" max="2305" width="8.25" style="44"/>
    <col min="2306" max="2306" width="10.875" style="44" customWidth="1"/>
    <col min="2307" max="2316" width="8.25" style="44"/>
    <col min="2317" max="2317" width="25.375" style="44" customWidth="1"/>
    <col min="2318" max="2318" width="4.125" style="44" customWidth="1"/>
    <col min="2319" max="2561" width="8.25" style="44"/>
    <col min="2562" max="2562" width="10.875" style="44" customWidth="1"/>
    <col min="2563" max="2572" width="8.25" style="44"/>
    <col min="2573" max="2573" width="25.375" style="44" customWidth="1"/>
    <col min="2574" max="2574" width="4.125" style="44" customWidth="1"/>
    <col min="2575" max="2817" width="8.25" style="44"/>
    <col min="2818" max="2818" width="10.875" style="44" customWidth="1"/>
    <col min="2819" max="2828" width="8.25" style="44"/>
    <col min="2829" max="2829" width="25.375" style="44" customWidth="1"/>
    <col min="2830" max="2830" width="4.125" style="44" customWidth="1"/>
    <col min="2831" max="3073" width="8.25" style="44"/>
    <col min="3074" max="3074" width="10.875" style="44" customWidth="1"/>
    <col min="3075" max="3084" width="8.25" style="44"/>
    <col min="3085" max="3085" width="25.375" style="44" customWidth="1"/>
    <col min="3086" max="3086" width="4.125" style="44" customWidth="1"/>
    <col min="3087" max="3329" width="8.25" style="44"/>
    <col min="3330" max="3330" width="10.875" style="44" customWidth="1"/>
    <col min="3331" max="3340" width="8.25" style="44"/>
    <col min="3341" max="3341" width="25.375" style="44" customWidth="1"/>
    <col min="3342" max="3342" width="4.125" style="44" customWidth="1"/>
    <col min="3343" max="3585" width="8.25" style="44"/>
    <col min="3586" max="3586" width="10.875" style="44" customWidth="1"/>
    <col min="3587" max="3596" width="8.25" style="44"/>
    <col min="3597" max="3597" width="25.375" style="44" customWidth="1"/>
    <col min="3598" max="3598" width="4.125" style="44" customWidth="1"/>
    <col min="3599" max="3841" width="8.25" style="44"/>
    <col min="3842" max="3842" width="10.875" style="44" customWidth="1"/>
    <col min="3843" max="3852" width="8.25" style="44"/>
    <col min="3853" max="3853" width="25.375" style="44" customWidth="1"/>
    <col min="3854" max="3854" width="4.125" style="44" customWidth="1"/>
    <col min="3855" max="4097" width="8.25" style="44"/>
    <col min="4098" max="4098" width="10.875" style="44" customWidth="1"/>
    <col min="4099" max="4108" width="8.25" style="44"/>
    <col min="4109" max="4109" width="25.375" style="44" customWidth="1"/>
    <col min="4110" max="4110" width="4.125" style="44" customWidth="1"/>
    <col min="4111" max="4353" width="8.25" style="44"/>
    <col min="4354" max="4354" width="10.875" style="44" customWidth="1"/>
    <col min="4355" max="4364" width="8.25" style="44"/>
    <col min="4365" max="4365" width="25.375" style="44" customWidth="1"/>
    <col min="4366" max="4366" width="4.125" style="44" customWidth="1"/>
    <col min="4367" max="4609" width="8.25" style="44"/>
    <col min="4610" max="4610" width="10.875" style="44" customWidth="1"/>
    <col min="4611" max="4620" width="8.25" style="44"/>
    <col min="4621" max="4621" width="25.375" style="44" customWidth="1"/>
    <col min="4622" max="4622" width="4.125" style="44" customWidth="1"/>
    <col min="4623" max="4865" width="8.25" style="44"/>
    <col min="4866" max="4866" width="10.875" style="44" customWidth="1"/>
    <col min="4867" max="4876" width="8.25" style="44"/>
    <col min="4877" max="4877" width="25.375" style="44" customWidth="1"/>
    <col min="4878" max="4878" width="4.125" style="44" customWidth="1"/>
    <col min="4879" max="5121" width="8.25" style="44"/>
    <col min="5122" max="5122" width="10.875" style="44" customWidth="1"/>
    <col min="5123" max="5132" width="8.25" style="44"/>
    <col min="5133" max="5133" width="25.375" style="44" customWidth="1"/>
    <col min="5134" max="5134" width="4.125" style="44" customWidth="1"/>
    <col min="5135" max="5377" width="8.25" style="44"/>
    <col min="5378" max="5378" width="10.875" style="44" customWidth="1"/>
    <col min="5379" max="5388" width="8.25" style="44"/>
    <col min="5389" max="5389" width="25.375" style="44" customWidth="1"/>
    <col min="5390" max="5390" width="4.125" style="44" customWidth="1"/>
    <col min="5391" max="5633" width="8.25" style="44"/>
    <col min="5634" max="5634" width="10.875" style="44" customWidth="1"/>
    <col min="5635" max="5644" width="8.25" style="44"/>
    <col min="5645" max="5645" width="25.375" style="44" customWidth="1"/>
    <col min="5646" max="5646" width="4.125" style="44" customWidth="1"/>
    <col min="5647" max="5889" width="8.25" style="44"/>
    <col min="5890" max="5890" width="10.875" style="44" customWidth="1"/>
    <col min="5891" max="5900" width="8.25" style="44"/>
    <col min="5901" max="5901" width="25.375" style="44" customWidth="1"/>
    <col min="5902" max="5902" width="4.125" style="44" customWidth="1"/>
    <col min="5903" max="6145" width="8.25" style="44"/>
    <col min="6146" max="6146" width="10.875" style="44" customWidth="1"/>
    <col min="6147" max="6156" width="8.25" style="44"/>
    <col min="6157" max="6157" width="25.375" style="44" customWidth="1"/>
    <col min="6158" max="6158" width="4.125" style="44" customWidth="1"/>
    <col min="6159" max="6401" width="8.25" style="44"/>
    <col min="6402" max="6402" width="10.875" style="44" customWidth="1"/>
    <col min="6403" max="6412" width="8.25" style="44"/>
    <col min="6413" max="6413" width="25.375" style="44" customWidth="1"/>
    <col min="6414" max="6414" width="4.125" style="44" customWidth="1"/>
    <col min="6415" max="6657" width="8.25" style="44"/>
    <col min="6658" max="6658" width="10.875" style="44" customWidth="1"/>
    <col min="6659" max="6668" width="8.25" style="44"/>
    <col min="6669" max="6669" width="25.375" style="44" customWidth="1"/>
    <col min="6670" max="6670" width="4.125" style="44" customWidth="1"/>
    <col min="6671" max="6913" width="8.25" style="44"/>
    <col min="6914" max="6914" width="10.875" style="44" customWidth="1"/>
    <col min="6915" max="6924" width="8.25" style="44"/>
    <col min="6925" max="6925" width="25.375" style="44" customWidth="1"/>
    <col min="6926" max="6926" width="4.125" style="44" customWidth="1"/>
    <col min="6927" max="7169" width="8.25" style="44"/>
    <col min="7170" max="7170" width="10.875" style="44" customWidth="1"/>
    <col min="7171" max="7180" width="8.25" style="44"/>
    <col min="7181" max="7181" width="25.375" style="44" customWidth="1"/>
    <col min="7182" max="7182" width="4.125" style="44" customWidth="1"/>
    <col min="7183" max="7425" width="8.25" style="44"/>
    <col min="7426" max="7426" width="10.875" style="44" customWidth="1"/>
    <col min="7427" max="7436" width="8.25" style="44"/>
    <col min="7437" max="7437" width="25.375" style="44" customWidth="1"/>
    <col min="7438" max="7438" width="4.125" style="44" customWidth="1"/>
    <col min="7439" max="7681" width="8.25" style="44"/>
    <col min="7682" max="7682" width="10.875" style="44" customWidth="1"/>
    <col min="7683" max="7692" width="8.25" style="44"/>
    <col min="7693" max="7693" width="25.375" style="44" customWidth="1"/>
    <col min="7694" max="7694" width="4.125" style="44" customWidth="1"/>
    <col min="7695" max="7937" width="8.25" style="44"/>
    <col min="7938" max="7938" width="10.875" style="44" customWidth="1"/>
    <col min="7939" max="7948" width="8.25" style="44"/>
    <col min="7949" max="7949" width="25.375" style="44" customWidth="1"/>
    <col min="7950" max="7950" width="4.125" style="44" customWidth="1"/>
    <col min="7951" max="8193" width="8.25" style="44"/>
    <col min="8194" max="8194" width="10.875" style="44" customWidth="1"/>
    <col min="8195" max="8204" width="8.25" style="44"/>
    <col min="8205" max="8205" width="25.375" style="44" customWidth="1"/>
    <col min="8206" max="8206" width="4.125" style="44" customWidth="1"/>
    <col min="8207" max="8449" width="8.25" style="44"/>
    <col min="8450" max="8450" width="10.875" style="44" customWidth="1"/>
    <col min="8451" max="8460" width="8.25" style="44"/>
    <col min="8461" max="8461" width="25.375" style="44" customWidth="1"/>
    <col min="8462" max="8462" width="4.125" style="44" customWidth="1"/>
    <col min="8463" max="8705" width="8.25" style="44"/>
    <col min="8706" max="8706" width="10.875" style="44" customWidth="1"/>
    <col min="8707" max="8716" width="8.25" style="44"/>
    <col min="8717" max="8717" width="25.375" style="44" customWidth="1"/>
    <col min="8718" max="8718" width="4.125" style="44" customWidth="1"/>
    <col min="8719" max="8961" width="8.25" style="44"/>
    <col min="8962" max="8962" width="10.875" style="44" customWidth="1"/>
    <col min="8963" max="8972" width="8.25" style="44"/>
    <col min="8973" max="8973" width="25.375" style="44" customWidth="1"/>
    <col min="8974" max="8974" width="4.125" style="44" customWidth="1"/>
    <col min="8975" max="9217" width="8.25" style="44"/>
    <col min="9218" max="9218" width="10.875" style="44" customWidth="1"/>
    <col min="9219" max="9228" width="8.25" style="44"/>
    <col min="9229" max="9229" width="25.375" style="44" customWidth="1"/>
    <col min="9230" max="9230" width="4.125" style="44" customWidth="1"/>
    <col min="9231" max="9473" width="8.25" style="44"/>
    <col min="9474" max="9474" width="10.875" style="44" customWidth="1"/>
    <col min="9475" max="9484" width="8.25" style="44"/>
    <col min="9485" max="9485" width="25.375" style="44" customWidth="1"/>
    <col min="9486" max="9486" width="4.125" style="44" customWidth="1"/>
    <col min="9487" max="9729" width="8.25" style="44"/>
    <col min="9730" max="9730" width="10.875" style="44" customWidth="1"/>
    <col min="9731" max="9740" width="8.25" style="44"/>
    <col min="9741" max="9741" width="25.375" style="44" customWidth="1"/>
    <col min="9742" max="9742" width="4.125" style="44" customWidth="1"/>
    <col min="9743" max="9985" width="8.25" style="44"/>
    <col min="9986" max="9986" width="10.875" style="44" customWidth="1"/>
    <col min="9987" max="9996" width="8.25" style="44"/>
    <col min="9997" max="9997" width="25.375" style="44" customWidth="1"/>
    <col min="9998" max="9998" width="4.125" style="44" customWidth="1"/>
    <col min="9999" max="10241" width="8.25" style="44"/>
    <col min="10242" max="10242" width="10.875" style="44" customWidth="1"/>
    <col min="10243" max="10252" width="8.25" style="44"/>
    <col min="10253" max="10253" width="25.375" style="44" customWidth="1"/>
    <col min="10254" max="10254" width="4.125" style="44" customWidth="1"/>
    <col min="10255" max="10497" width="8.25" style="44"/>
    <col min="10498" max="10498" width="10.875" style="44" customWidth="1"/>
    <col min="10499" max="10508" width="8.25" style="44"/>
    <col min="10509" max="10509" width="25.375" style="44" customWidth="1"/>
    <col min="10510" max="10510" width="4.125" style="44" customWidth="1"/>
    <col min="10511" max="10753" width="8.25" style="44"/>
    <col min="10754" max="10754" width="10.875" style="44" customWidth="1"/>
    <col min="10755" max="10764" width="8.25" style="44"/>
    <col min="10765" max="10765" width="25.375" style="44" customWidth="1"/>
    <col min="10766" max="10766" width="4.125" style="44" customWidth="1"/>
    <col min="10767" max="11009" width="8.25" style="44"/>
    <col min="11010" max="11010" width="10.875" style="44" customWidth="1"/>
    <col min="11011" max="11020" width="8.25" style="44"/>
    <col min="11021" max="11021" width="25.375" style="44" customWidth="1"/>
    <col min="11022" max="11022" width="4.125" style="44" customWidth="1"/>
    <col min="11023" max="11265" width="8.25" style="44"/>
    <col min="11266" max="11266" width="10.875" style="44" customWidth="1"/>
    <col min="11267" max="11276" width="8.25" style="44"/>
    <col min="11277" max="11277" width="25.375" style="44" customWidth="1"/>
    <col min="11278" max="11278" width="4.125" style="44" customWidth="1"/>
    <col min="11279" max="11521" width="8.25" style="44"/>
    <col min="11522" max="11522" width="10.875" style="44" customWidth="1"/>
    <col min="11523" max="11532" width="8.25" style="44"/>
    <col min="11533" max="11533" width="25.375" style="44" customWidth="1"/>
    <col min="11534" max="11534" width="4.125" style="44" customWidth="1"/>
    <col min="11535" max="11777" width="8.25" style="44"/>
    <col min="11778" max="11778" width="10.875" style="44" customWidth="1"/>
    <col min="11779" max="11788" width="8.25" style="44"/>
    <col min="11789" max="11789" width="25.375" style="44" customWidth="1"/>
    <col min="11790" max="11790" width="4.125" style="44" customWidth="1"/>
    <col min="11791" max="12033" width="8.25" style="44"/>
    <col min="12034" max="12034" width="10.875" style="44" customWidth="1"/>
    <col min="12035" max="12044" width="8.25" style="44"/>
    <col min="12045" max="12045" width="25.375" style="44" customWidth="1"/>
    <col min="12046" max="12046" width="4.125" style="44" customWidth="1"/>
    <col min="12047" max="12289" width="8.25" style="44"/>
    <col min="12290" max="12290" width="10.875" style="44" customWidth="1"/>
    <col min="12291" max="12300" width="8.25" style="44"/>
    <col min="12301" max="12301" width="25.375" style="44" customWidth="1"/>
    <col min="12302" max="12302" width="4.125" style="44" customWidth="1"/>
    <col min="12303" max="12545" width="8.25" style="44"/>
    <col min="12546" max="12546" width="10.875" style="44" customWidth="1"/>
    <col min="12547" max="12556" width="8.25" style="44"/>
    <col min="12557" max="12557" width="25.375" style="44" customWidth="1"/>
    <col min="12558" max="12558" width="4.125" style="44" customWidth="1"/>
    <col min="12559" max="12801" width="8.25" style="44"/>
    <col min="12802" max="12802" width="10.875" style="44" customWidth="1"/>
    <col min="12803" max="12812" width="8.25" style="44"/>
    <col min="12813" max="12813" width="25.375" style="44" customWidth="1"/>
    <col min="12814" max="12814" width="4.125" style="44" customWidth="1"/>
    <col min="12815" max="13057" width="8.25" style="44"/>
    <col min="13058" max="13058" width="10.875" style="44" customWidth="1"/>
    <col min="13059" max="13068" width="8.25" style="44"/>
    <col min="13069" max="13069" width="25.375" style="44" customWidth="1"/>
    <col min="13070" max="13070" width="4.125" style="44" customWidth="1"/>
    <col min="13071" max="13313" width="8.25" style="44"/>
    <col min="13314" max="13314" width="10.875" style="44" customWidth="1"/>
    <col min="13315" max="13324" width="8.25" style="44"/>
    <col min="13325" max="13325" width="25.375" style="44" customWidth="1"/>
    <col min="13326" max="13326" width="4.125" style="44" customWidth="1"/>
    <col min="13327" max="13569" width="8.25" style="44"/>
    <col min="13570" max="13570" width="10.875" style="44" customWidth="1"/>
    <col min="13571" max="13580" width="8.25" style="44"/>
    <col min="13581" max="13581" width="25.375" style="44" customWidth="1"/>
    <col min="13582" max="13582" width="4.125" style="44" customWidth="1"/>
    <col min="13583" max="13825" width="8.25" style="44"/>
    <col min="13826" max="13826" width="10.875" style="44" customWidth="1"/>
    <col min="13827" max="13836" width="8.25" style="44"/>
    <col min="13837" max="13837" width="25.375" style="44" customWidth="1"/>
    <col min="13838" max="13838" width="4.125" style="44" customWidth="1"/>
    <col min="13839" max="14081" width="8.25" style="44"/>
    <col min="14082" max="14082" width="10.875" style="44" customWidth="1"/>
    <col min="14083" max="14092" width="8.25" style="44"/>
    <col min="14093" max="14093" width="25.375" style="44" customWidth="1"/>
    <col min="14094" max="14094" width="4.125" style="44" customWidth="1"/>
    <col min="14095" max="14337" width="8.25" style="44"/>
    <col min="14338" max="14338" width="10.875" style="44" customWidth="1"/>
    <col min="14339" max="14348" width="8.25" style="44"/>
    <col min="14349" max="14349" width="25.375" style="44" customWidth="1"/>
    <col min="14350" max="14350" width="4.125" style="44" customWidth="1"/>
    <col min="14351" max="14593" width="8.25" style="44"/>
    <col min="14594" max="14594" width="10.875" style="44" customWidth="1"/>
    <col min="14595" max="14604" width="8.25" style="44"/>
    <col min="14605" max="14605" width="25.375" style="44" customWidth="1"/>
    <col min="14606" max="14606" width="4.125" style="44" customWidth="1"/>
    <col min="14607" max="14849" width="8.25" style="44"/>
    <col min="14850" max="14850" width="10.875" style="44" customWidth="1"/>
    <col min="14851" max="14860" width="8.25" style="44"/>
    <col min="14861" max="14861" width="25.375" style="44" customWidth="1"/>
    <col min="14862" max="14862" width="4.125" style="44" customWidth="1"/>
    <col min="14863" max="15105" width="8.25" style="44"/>
    <col min="15106" max="15106" width="10.875" style="44" customWidth="1"/>
    <col min="15107" max="15116" width="8.25" style="44"/>
    <col min="15117" max="15117" width="25.375" style="44" customWidth="1"/>
    <col min="15118" max="15118" width="4.125" style="44" customWidth="1"/>
    <col min="15119" max="15361" width="8.25" style="44"/>
    <col min="15362" max="15362" width="10.875" style="44" customWidth="1"/>
    <col min="15363" max="15372" width="8.25" style="44"/>
    <col min="15373" max="15373" width="25.375" style="44" customWidth="1"/>
    <col min="15374" max="15374" width="4.125" style="44" customWidth="1"/>
    <col min="15375" max="15617" width="8.25" style="44"/>
    <col min="15618" max="15618" width="10.875" style="44" customWidth="1"/>
    <col min="15619" max="15628" width="8.25" style="44"/>
    <col min="15629" max="15629" width="25.375" style="44" customWidth="1"/>
    <col min="15630" max="15630" width="4.125" style="44" customWidth="1"/>
    <col min="15631" max="15873" width="8.25" style="44"/>
    <col min="15874" max="15874" width="10.875" style="44" customWidth="1"/>
    <col min="15875" max="15884" width="8.25" style="44"/>
    <col min="15885" max="15885" width="25.375" style="44" customWidth="1"/>
    <col min="15886" max="15886" width="4.125" style="44" customWidth="1"/>
    <col min="15887" max="16129" width="8.25" style="44"/>
    <col min="16130" max="16130" width="10.875" style="44" customWidth="1"/>
    <col min="16131" max="16140" width="8.25" style="44"/>
    <col min="16141" max="16141" width="25.375" style="44" customWidth="1"/>
    <col min="16142" max="16142" width="4.125" style="44" customWidth="1"/>
    <col min="16143" max="16384" width="8.25" style="44"/>
  </cols>
  <sheetData>
    <row r="1" spans="1:13" s="31" customFormat="1" ht="28.5">
      <c r="A1" s="29" t="s">
        <v>71</v>
      </c>
      <c r="B1" s="30"/>
      <c r="C1" s="30"/>
      <c r="D1" s="30"/>
      <c r="L1" s="904" t="s">
        <v>72</v>
      </c>
      <c r="M1" s="904"/>
    </row>
    <row r="2" spans="1:13" s="31" customFormat="1" ht="6" customHeight="1">
      <c r="L2" s="904"/>
      <c r="M2" s="904"/>
    </row>
    <row r="3" spans="1:13" s="31" customFormat="1" ht="5.25" customHeight="1" thickBot="1"/>
    <row r="4" spans="1:13" s="31" customFormat="1" ht="22.5" customHeight="1">
      <c r="A4" s="32" t="s">
        <v>73</v>
      </c>
      <c r="B4" s="33"/>
      <c r="C4" s="33"/>
      <c r="D4" s="34"/>
      <c r="E4" s="34"/>
      <c r="F4" s="34"/>
      <c r="G4" s="34"/>
      <c r="H4" s="34"/>
      <c r="I4" s="34"/>
      <c r="J4" s="34"/>
      <c r="K4" s="34"/>
      <c r="L4" s="34"/>
      <c r="M4" s="35"/>
    </row>
    <row r="5" spans="1:13" s="31" customFormat="1" ht="22.5" customHeight="1">
      <c r="A5" s="36"/>
      <c r="B5" s="37"/>
      <c r="C5" s="37"/>
      <c r="M5" s="38"/>
    </row>
    <row r="6" spans="1:13" s="31" customFormat="1" ht="22.5" customHeight="1">
      <c r="A6" s="39" t="s">
        <v>74</v>
      </c>
      <c r="B6" s="37"/>
      <c r="C6" s="37"/>
      <c r="M6" s="38"/>
    </row>
    <row r="7" spans="1:13" s="31" customFormat="1" ht="22.5" customHeight="1">
      <c r="A7" s="39" t="s">
        <v>75</v>
      </c>
      <c r="B7" s="37"/>
      <c r="C7" s="37" t="s">
        <v>76</v>
      </c>
      <c r="E7" s="40"/>
      <c r="M7" s="38"/>
    </row>
    <row r="8" spans="1:13" s="31" customFormat="1" ht="22.5" customHeight="1">
      <c r="A8" s="39"/>
      <c r="B8" s="37"/>
      <c r="C8" s="37" t="s">
        <v>77</v>
      </c>
      <c r="M8" s="38"/>
    </row>
    <row r="9" spans="1:13" s="31" customFormat="1" ht="22.5" customHeight="1">
      <c r="A9" s="39"/>
      <c r="B9" s="37"/>
      <c r="C9" s="37"/>
      <c r="M9" s="38"/>
    </row>
    <row r="10" spans="1:13" s="31" customFormat="1" ht="22.5" customHeight="1">
      <c r="A10" s="41" t="s">
        <v>78</v>
      </c>
      <c r="B10" s="37"/>
      <c r="C10" s="37"/>
      <c r="M10" s="38"/>
    </row>
    <row r="11" spans="1:13" s="31" customFormat="1" ht="22.5" customHeight="1">
      <c r="A11" s="41" t="s">
        <v>79</v>
      </c>
      <c r="B11" s="37"/>
      <c r="C11" s="37"/>
      <c r="M11" s="38"/>
    </row>
    <row r="12" spans="1:13" s="31" customFormat="1" ht="22.5" customHeight="1">
      <c r="A12" s="41" t="s">
        <v>80</v>
      </c>
      <c r="B12" s="37"/>
      <c r="C12" s="37"/>
      <c r="M12" s="38"/>
    </row>
    <row r="13" spans="1:13" s="31" customFormat="1" ht="22.5" customHeight="1">
      <c r="A13" s="39" t="s">
        <v>81</v>
      </c>
      <c r="B13" s="37"/>
      <c r="C13" s="37"/>
      <c r="M13" s="38"/>
    </row>
    <row r="14" spans="1:13" s="31" customFormat="1" ht="22.5" customHeight="1">
      <c r="A14" s="39" t="s">
        <v>82</v>
      </c>
      <c r="B14" s="37"/>
      <c r="C14" s="37"/>
      <c r="M14" s="38"/>
    </row>
    <row r="15" spans="1:13" s="31" customFormat="1" ht="22.5" customHeight="1">
      <c r="A15" s="39" t="s">
        <v>83</v>
      </c>
      <c r="B15" s="37"/>
      <c r="C15" s="37"/>
      <c r="M15" s="38"/>
    </row>
    <row r="16" spans="1:13" s="31" customFormat="1" ht="22.5" customHeight="1">
      <c r="A16" s="39" t="s">
        <v>84</v>
      </c>
      <c r="B16" s="37"/>
      <c r="C16" s="37"/>
      <c r="M16" s="38"/>
    </row>
    <row r="17" spans="1:13" s="31" customFormat="1" ht="22.5" customHeight="1">
      <c r="A17" s="39" t="s">
        <v>85</v>
      </c>
      <c r="B17" s="37"/>
      <c r="C17" s="37"/>
      <c r="M17" s="38"/>
    </row>
    <row r="18" spans="1:13" s="31" customFormat="1" ht="22.5" customHeight="1">
      <c r="A18" s="39" t="s">
        <v>86</v>
      </c>
      <c r="B18" s="37"/>
      <c r="C18" s="37"/>
      <c r="M18" s="38"/>
    </row>
    <row r="19" spans="1:13" s="31" customFormat="1" ht="22.5" customHeight="1">
      <c r="A19" s="39" t="s">
        <v>87</v>
      </c>
      <c r="B19" s="37"/>
      <c r="C19" s="37"/>
      <c r="M19" s="38"/>
    </row>
    <row r="20" spans="1:13" s="31" customFormat="1" ht="22.5" customHeight="1">
      <c r="A20" s="39" t="s">
        <v>88</v>
      </c>
      <c r="B20" s="37"/>
      <c r="C20" s="37"/>
      <c r="M20" s="38"/>
    </row>
    <row r="21" spans="1:13" s="31" customFormat="1" ht="22.5" customHeight="1">
      <c r="A21" s="39" t="s">
        <v>89</v>
      </c>
      <c r="B21" s="37"/>
      <c r="C21" s="37"/>
      <c r="M21" s="38"/>
    </row>
    <row r="22" spans="1:13" s="31" customFormat="1" ht="22.5" customHeight="1">
      <c r="A22" s="39" t="s">
        <v>90</v>
      </c>
      <c r="B22" s="37"/>
      <c r="C22" s="37"/>
      <c r="M22" s="38"/>
    </row>
    <row r="23" spans="1:13" s="31" customFormat="1" ht="22.5" customHeight="1">
      <c r="A23" s="39" t="s">
        <v>91</v>
      </c>
      <c r="B23" s="37"/>
      <c r="C23" s="37"/>
      <c r="M23" s="38"/>
    </row>
    <row r="24" spans="1:13" s="31" customFormat="1" ht="22.5" customHeight="1">
      <c r="A24" s="42"/>
      <c r="H24" s="37"/>
      <c r="M24" s="38"/>
    </row>
    <row r="25" spans="1:13" s="31" customFormat="1" ht="22.5" customHeight="1">
      <c r="A25" s="42"/>
      <c r="B25" s="905" t="s">
        <v>92</v>
      </c>
      <c r="C25" s="905"/>
      <c r="D25" s="905"/>
      <c r="E25" s="905"/>
      <c r="F25" s="905"/>
      <c r="G25" s="905"/>
      <c r="H25" s="905"/>
      <c r="I25" s="905"/>
      <c r="J25" s="905"/>
      <c r="M25" s="38"/>
    </row>
    <row r="26" spans="1:13" ht="22.5" customHeight="1">
      <c r="A26" s="43"/>
      <c r="M26" s="45"/>
    </row>
    <row r="27" spans="1:13" ht="22.5" customHeight="1">
      <c r="A27" s="43"/>
      <c r="M27" s="45"/>
    </row>
    <row r="28" spans="1:13" ht="22.5" customHeight="1">
      <c r="A28" s="43"/>
      <c r="M28" s="45"/>
    </row>
    <row r="29" spans="1:13" ht="22.5" customHeight="1">
      <c r="A29" s="43"/>
      <c r="M29" s="45"/>
    </row>
    <row r="30" spans="1:13" ht="22.5" customHeight="1">
      <c r="A30" s="43"/>
      <c r="M30" s="45"/>
    </row>
    <row r="31" spans="1:13" ht="22.5" customHeight="1">
      <c r="A31" s="43"/>
      <c r="M31" s="45"/>
    </row>
    <row r="32" spans="1:13" ht="22.5" customHeight="1">
      <c r="A32" s="43"/>
      <c r="M32" s="45"/>
    </row>
    <row r="33" spans="1:13" ht="22.5" customHeight="1">
      <c r="A33" s="43"/>
      <c r="M33" s="45"/>
    </row>
    <row r="34" spans="1:13" ht="22.5" customHeight="1">
      <c r="A34" s="43"/>
      <c r="M34" s="45"/>
    </row>
    <row r="35" spans="1:13" ht="22.5" customHeight="1">
      <c r="A35" s="43"/>
      <c r="M35" s="45"/>
    </row>
    <row r="36" spans="1:13" ht="22.5" customHeight="1">
      <c r="A36" s="43"/>
      <c r="M36" s="45"/>
    </row>
    <row r="37" spans="1:13" ht="22.5" customHeight="1">
      <c r="A37" s="43"/>
      <c r="M37" s="45"/>
    </row>
    <row r="38" spans="1:13" ht="22.5" customHeight="1">
      <c r="A38" s="43"/>
      <c r="M38" s="45"/>
    </row>
    <row r="39" spans="1:13" ht="22.5" customHeight="1">
      <c r="A39" s="43"/>
      <c r="M39" s="45"/>
    </row>
    <row r="40" spans="1:13" ht="22.5" customHeight="1">
      <c r="A40" s="43"/>
      <c r="M40" s="45"/>
    </row>
    <row r="41" spans="1:13" ht="22.5" customHeight="1">
      <c r="A41" s="43"/>
      <c r="G41" s="46"/>
      <c r="H41" s="46"/>
      <c r="I41" s="46"/>
      <c r="M41" s="45"/>
    </row>
    <row r="42" spans="1:13" ht="22.5" customHeight="1">
      <c r="A42" s="43"/>
      <c r="G42" s="37" t="s">
        <v>93</v>
      </c>
      <c r="H42" s="46"/>
      <c r="I42" s="46"/>
      <c r="M42" s="45"/>
    </row>
    <row r="43" spans="1:13" ht="22.5" customHeight="1">
      <c r="A43" s="43"/>
      <c r="G43" s="37" t="s">
        <v>94</v>
      </c>
      <c r="H43" s="46"/>
      <c r="I43" s="46"/>
      <c r="M43" s="45"/>
    </row>
    <row r="44" spans="1:13" ht="22.5" customHeight="1">
      <c r="A44" s="43"/>
      <c r="G44" s="46"/>
      <c r="H44" s="46"/>
      <c r="I44" s="46"/>
      <c r="M44" s="45"/>
    </row>
    <row r="45" spans="1:13" ht="22.5" customHeight="1">
      <c r="A45" s="43"/>
      <c r="B45" s="906" t="s">
        <v>95</v>
      </c>
      <c r="C45" s="906"/>
      <c r="D45" s="906"/>
      <c r="E45" s="906"/>
      <c r="F45" s="906"/>
      <c r="M45" s="45"/>
    </row>
    <row r="46" spans="1:13" ht="22.5" customHeight="1">
      <c r="A46" s="43"/>
      <c r="M46" s="45"/>
    </row>
    <row r="47" spans="1:13" ht="22.5" customHeight="1">
      <c r="A47" s="43"/>
      <c r="M47" s="45"/>
    </row>
    <row r="48" spans="1:13" ht="22.5" customHeight="1">
      <c r="A48" s="43"/>
      <c r="M48" s="45"/>
    </row>
    <row r="49" spans="1:13" ht="22.5" customHeight="1">
      <c r="A49" s="47" t="s">
        <v>96</v>
      </c>
      <c r="B49" s="48"/>
      <c r="C49" s="49"/>
      <c r="M49" s="45"/>
    </row>
    <row r="50" spans="1:13" ht="22.5" customHeight="1">
      <c r="A50" s="47"/>
      <c r="B50" s="48" t="s">
        <v>97</v>
      </c>
      <c r="C50" s="49"/>
      <c r="M50" s="45"/>
    </row>
    <row r="51" spans="1:13" ht="22.5" customHeight="1">
      <c r="A51" s="43"/>
      <c r="M51" s="45"/>
    </row>
    <row r="52" spans="1:13" ht="22.5" customHeight="1">
      <c r="A52" s="43"/>
      <c r="M52" s="45"/>
    </row>
    <row r="53" spans="1:13" ht="22.5" customHeight="1">
      <c r="A53" s="43"/>
      <c r="M53" s="45"/>
    </row>
    <row r="54" spans="1:13" ht="22.5" customHeight="1">
      <c r="A54" s="43"/>
      <c r="M54" s="45"/>
    </row>
    <row r="55" spans="1:13" ht="22.5" customHeight="1">
      <c r="A55" s="43"/>
      <c r="M55" s="45"/>
    </row>
    <row r="56" spans="1:13" ht="22.5" customHeight="1" thickBot="1">
      <c r="A56" s="907" t="s">
        <v>98</v>
      </c>
      <c r="B56" s="908"/>
      <c r="C56" s="908"/>
      <c r="D56" s="908"/>
      <c r="E56" s="908"/>
      <c r="F56" s="908"/>
      <c r="G56" s="908"/>
      <c r="H56" s="908"/>
      <c r="I56" s="908"/>
      <c r="J56" s="908"/>
      <c r="K56" s="908"/>
      <c r="L56" s="908"/>
      <c r="M56" s="909"/>
    </row>
  </sheetData>
  <mergeCells count="4">
    <mergeCell ref="L1:M2"/>
    <mergeCell ref="B25:J25"/>
    <mergeCell ref="B45:F45"/>
    <mergeCell ref="A56:M56"/>
  </mergeCells>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368DA-73EC-4298-979F-B32020997BD3}">
  <dimension ref="A1:U3428"/>
  <sheetViews>
    <sheetView topLeftCell="A130" zoomScale="119" zoomScaleNormal="70" workbookViewId="0">
      <selection activeCell="U193" sqref="U193"/>
    </sheetView>
  </sheetViews>
  <sheetFormatPr defaultColWidth="8.25" defaultRowHeight="12"/>
  <cols>
    <col min="1" max="1" width="6.125" style="56" customWidth="1"/>
    <col min="2" max="2" width="3.125" style="56" customWidth="1"/>
    <col min="3" max="3" width="10.875" style="221" customWidth="1"/>
    <col min="4" max="4" width="3.125" style="56" customWidth="1"/>
    <col min="5" max="5" width="10.125" style="56" customWidth="1"/>
    <col min="6" max="11" width="9.25" style="56" customWidth="1"/>
    <col min="12" max="12" width="13" style="56" customWidth="1"/>
    <col min="13" max="13" width="9.625" style="56" customWidth="1"/>
    <col min="14" max="14" width="9.25" style="56" customWidth="1"/>
    <col min="15" max="15" width="3.875" style="56" customWidth="1"/>
    <col min="16" max="17" width="9.625" style="56" customWidth="1"/>
    <col min="18" max="18" width="8.375" style="56" customWidth="1"/>
    <col min="19" max="16384" width="8.25" style="56"/>
  </cols>
  <sheetData>
    <row r="1" spans="1:20" ht="17.25" customHeight="1" thickBot="1">
      <c r="A1" s="935" t="s">
        <v>101</v>
      </c>
      <c r="B1" s="936"/>
      <c r="C1" s="936"/>
      <c r="D1" s="936"/>
      <c r="E1" s="936"/>
      <c r="F1" s="936"/>
      <c r="G1" s="50" t="s">
        <v>102</v>
      </c>
      <c r="H1" s="937"/>
      <c r="I1" s="937"/>
      <c r="J1" s="938"/>
      <c r="K1" s="50" t="s">
        <v>103</v>
      </c>
      <c r="L1" s="51"/>
      <c r="M1" s="52"/>
      <c r="N1" s="939" t="s">
        <v>104</v>
      </c>
      <c r="O1" s="940"/>
      <c r="P1" s="940"/>
      <c r="Q1" s="941"/>
      <c r="R1" s="53" t="s">
        <v>105</v>
      </c>
      <c r="S1" s="54"/>
      <c r="T1" s="55"/>
    </row>
    <row r="2" spans="1:20" ht="18" customHeight="1">
      <c r="A2" s="942" t="s">
        <v>106</v>
      </c>
      <c r="B2" s="943"/>
      <c r="C2" s="946" t="s">
        <v>107</v>
      </c>
      <c r="D2" s="922" t="s">
        <v>108</v>
      </c>
      <c r="E2" s="923"/>
      <c r="F2" s="923"/>
      <c r="G2" s="923"/>
      <c r="H2" s="923"/>
      <c r="I2" s="923"/>
      <c r="J2" s="923"/>
      <c r="K2" s="923"/>
      <c r="L2" s="948"/>
      <c r="M2" s="950" t="s">
        <v>109</v>
      </c>
      <c r="N2" s="922" t="s">
        <v>110</v>
      </c>
      <c r="O2" s="922" t="s">
        <v>111</v>
      </c>
      <c r="P2" s="923"/>
      <c r="Q2" s="923"/>
      <c r="R2" s="923"/>
      <c r="S2" s="923"/>
      <c r="T2" s="924"/>
    </row>
    <row r="3" spans="1:20" ht="18" customHeight="1" thickBot="1">
      <c r="A3" s="944"/>
      <c r="B3" s="945"/>
      <c r="C3" s="947"/>
      <c r="D3" s="925"/>
      <c r="E3" s="926"/>
      <c r="F3" s="926"/>
      <c r="G3" s="926"/>
      <c r="H3" s="926"/>
      <c r="I3" s="926"/>
      <c r="J3" s="926"/>
      <c r="K3" s="926"/>
      <c r="L3" s="949"/>
      <c r="M3" s="951"/>
      <c r="N3" s="925"/>
      <c r="O3" s="925"/>
      <c r="P3" s="926"/>
      <c r="Q3" s="926"/>
      <c r="R3" s="926"/>
      <c r="S3" s="926"/>
      <c r="T3" s="927"/>
    </row>
    <row r="4" spans="1:20" ht="18" customHeight="1">
      <c r="A4" s="928" t="s">
        <v>112</v>
      </c>
      <c r="B4" s="929"/>
      <c r="C4" s="57"/>
      <c r="D4" s="58">
        <v>1</v>
      </c>
      <c r="E4" s="59" t="s">
        <v>113</v>
      </c>
      <c r="F4" s="60"/>
      <c r="G4" s="60"/>
      <c r="H4" s="934"/>
      <c r="I4" s="934"/>
      <c r="J4" s="934"/>
      <c r="K4" s="934"/>
      <c r="L4" s="61"/>
      <c r="M4" s="62"/>
      <c r="N4" s="63"/>
      <c r="O4" s="64" t="s">
        <v>52</v>
      </c>
      <c r="P4" s="65" t="s">
        <v>114</v>
      </c>
      <c r="Q4" s="65"/>
      <c r="R4" s="65"/>
      <c r="S4" s="65"/>
      <c r="T4" s="66"/>
    </row>
    <row r="5" spans="1:20" ht="18" customHeight="1">
      <c r="A5" s="930"/>
      <c r="B5" s="931"/>
      <c r="C5" s="67"/>
      <c r="D5" s="68" t="s">
        <v>115</v>
      </c>
      <c r="E5" s="69" t="s">
        <v>116</v>
      </c>
      <c r="F5" s="69"/>
      <c r="G5" s="69"/>
      <c r="H5" s="69"/>
      <c r="I5" s="69"/>
      <c r="J5" s="69"/>
      <c r="K5" s="69"/>
      <c r="L5" s="70"/>
      <c r="M5" s="71"/>
      <c r="N5" s="71"/>
      <c r="O5" s="72" t="s">
        <v>52</v>
      </c>
      <c r="P5" s="73" t="s">
        <v>117</v>
      </c>
      <c r="Q5" s="73"/>
      <c r="R5" s="73"/>
      <c r="S5" s="73"/>
      <c r="T5" s="74"/>
    </row>
    <row r="6" spans="1:20" ht="18" customHeight="1">
      <c r="A6" s="930"/>
      <c r="B6" s="931"/>
      <c r="C6" s="75"/>
      <c r="D6" s="68" t="s">
        <v>115</v>
      </c>
      <c r="E6" s="69" t="s">
        <v>118</v>
      </c>
      <c r="F6" s="76"/>
      <c r="G6" s="76"/>
      <c r="H6" s="76"/>
      <c r="I6" s="76"/>
      <c r="J6" s="76"/>
      <c r="K6" s="76"/>
      <c r="L6" s="77"/>
      <c r="M6" s="71"/>
      <c r="N6" s="71"/>
      <c r="O6" s="72" t="s">
        <v>52</v>
      </c>
      <c r="P6" s="73" t="s">
        <v>119</v>
      </c>
      <c r="Q6" s="73"/>
      <c r="R6" s="73"/>
      <c r="S6" s="73"/>
      <c r="T6" s="74"/>
    </row>
    <row r="7" spans="1:20" ht="18" customHeight="1">
      <c r="A7" s="930"/>
      <c r="B7" s="931"/>
      <c r="C7" s="75"/>
      <c r="D7" s="68" t="s">
        <v>115</v>
      </c>
      <c r="E7" s="69" t="s">
        <v>120</v>
      </c>
      <c r="F7" s="76"/>
      <c r="G7" s="76"/>
      <c r="H7" s="76"/>
      <c r="I7" s="76"/>
      <c r="J7" s="76"/>
      <c r="K7" s="76"/>
      <c r="L7" s="77"/>
      <c r="M7" s="78"/>
      <c r="N7" s="71"/>
      <c r="O7" s="72" t="s">
        <v>52</v>
      </c>
      <c r="P7" s="73" t="s">
        <v>121</v>
      </c>
      <c r="Q7" s="73"/>
      <c r="R7" s="73"/>
      <c r="S7" s="73"/>
      <c r="T7" s="74"/>
    </row>
    <row r="8" spans="1:20" ht="18" customHeight="1">
      <c r="A8" s="930"/>
      <c r="B8" s="931"/>
      <c r="C8" s="79"/>
      <c r="D8" s="68" t="s">
        <v>115</v>
      </c>
      <c r="E8" s="69" t="s">
        <v>122</v>
      </c>
      <c r="F8" s="76"/>
      <c r="G8" s="76"/>
      <c r="H8" s="76"/>
      <c r="I8" s="76"/>
      <c r="J8" s="76"/>
      <c r="K8" s="76"/>
      <c r="L8" s="77"/>
      <c r="M8" s="78"/>
      <c r="N8" s="71"/>
      <c r="O8" s="72" t="s">
        <v>52</v>
      </c>
      <c r="P8" s="73" t="s">
        <v>123</v>
      </c>
      <c r="Q8" s="73"/>
      <c r="R8" s="73"/>
      <c r="S8" s="73"/>
      <c r="T8" s="74"/>
    </row>
    <row r="9" spans="1:20" ht="18" customHeight="1">
      <c r="A9" s="930"/>
      <c r="B9" s="931"/>
      <c r="C9" s="80"/>
      <c r="D9" s="81" t="s">
        <v>115</v>
      </c>
      <c r="E9" s="82" t="s">
        <v>124</v>
      </c>
      <c r="F9" s="82"/>
      <c r="G9" s="82"/>
      <c r="H9" s="82"/>
      <c r="I9" s="82"/>
      <c r="J9" s="82"/>
      <c r="K9" s="82"/>
      <c r="L9" s="83"/>
      <c r="M9" s="84"/>
      <c r="N9" s="85"/>
      <c r="O9" s="86"/>
      <c r="P9" s="87" t="s">
        <v>125</v>
      </c>
      <c r="Q9" s="87"/>
      <c r="R9" s="87"/>
      <c r="S9" s="87"/>
      <c r="T9" s="88"/>
    </row>
    <row r="10" spans="1:20" ht="18" customHeight="1">
      <c r="A10" s="930"/>
      <c r="B10" s="931"/>
      <c r="C10" s="75"/>
      <c r="D10" s="68" t="s">
        <v>126</v>
      </c>
      <c r="E10" s="89" t="s">
        <v>127</v>
      </c>
      <c r="F10" s="89"/>
      <c r="G10" s="89"/>
      <c r="H10" s="89"/>
      <c r="I10" s="89"/>
      <c r="J10" s="89"/>
      <c r="K10" s="89"/>
      <c r="L10" s="90"/>
      <c r="M10" s="91"/>
      <c r="N10" s="92"/>
      <c r="O10" s="93" t="s">
        <v>52</v>
      </c>
      <c r="P10" s="73" t="s">
        <v>128</v>
      </c>
      <c r="Q10" s="73"/>
      <c r="R10" s="73"/>
      <c r="S10" s="73"/>
      <c r="T10" s="74"/>
    </row>
    <row r="11" spans="1:20" ht="18" customHeight="1">
      <c r="A11" s="930"/>
      <c r="B11" s="931"/>
      <c r="C11" s="75"/>
      <c r="D11" s="68" t="s">
        <v>115</v>
      </c>
      <c r="E11" s="94" t="s">
        <v>129</v>
      </c>
      <c r="F11" s="94"/>
      <c r="G11" s="94"/>
      <c r="H11" s="94"/>
      <c r="I11" s="94"/>
      <c r="J11" s="94"/>
      <c r="K11" s="94"/>
      <c r="L11" s="95"/>
      <c r="M11" s="78"/>
      <c r="N11" s="96"/>
      <c r="O11" s="97" t="s">
        <v>52</v>
      </c>
      <c r="P11" s="73" t="s">
        <v>130</v>
      </c>
      <c r="Q11" s="73"/>
      <c r="R11" s="73"/>
      <c r="S11" s="73"/>
      <c r="T11" s="74"/>
    </row>
    <row r="12" spans="1:20" ht="18" customHeight="1">
      <c r="A12" s="930"/>
      <c r="B12" s="931"/>
      <c r="C12" s="75"/>
      <c r="D12" s="68" t="s">
        <v>126</v>
      </c>
      <c r="E12" s="89" t="s">
        <v>131</v>
      </c>
      <c r="F12" s="89"/>
      <c r="G12" s="89"/>
      <c r="H12" s="89"/>
      <c r="I12" s="89"/>
      <c r="J12" s="89"/>
      <c r="K12" s="89"/>
      <c r="L12" s="95"/>
      <c r="M12" s="78"/>
      <c r="N12" s="96"/>
      <c r="O12" s="98"/>
      <c r="P12" s="73" t="s">
        <v>132</v>
      </c>
      <c r="Q12" s="73"/>
      <c r="R12" s="73"/>
      <c r="S12" s="73"/>
      <c r="T12" s="74"/>
    </row>
    <row r="13" spans="1:20" ht="18" customHeight="1">
      <c r="A13" s="930"/>
      <c r="B13" s="931"/>
      <c r="C13" s="99"/>
      <c r="D13" s="68" t="s">
        <v>115</v>
      </c>
      <c r="E13" s="94" t="s">
        <v>133</v>
      </c>
      <c r="F13" s="94"/>
      <c r="G13" s="94"/>
      <c r="H13" s="94"/>
      <c r="I13" s="94"/>
      <c r="J13" s="94"/>
      <c r="K13" s="94"/>
      <c r="L13" s="95"/>
      <c r="M13" s="100"/>
      <c r="N13" s="100"/>
      <c r="O13" s="101"/>
      <c r="P13" s="73" t="s">
        <v>134</v>
      </c>
      <c r="Q13" s="73"/>
      <c r="R13" s="73"/>
      <c r="S13" s="73"/>
      <c r="T13" s="74"/>
    </row>
    <row r="14" spans="1:20" ht="18" customHeight="1">
      <c r="A14" s="930"/>
      <c r="B14" s="931"/>
      <c r="C14" s="102"/>
      <c r="D14" s="68" t="s">
        <v>115</v>
      </c>
      <c r="E14" s="94" t="s">
        <v>135</v>
      </c>
      <c r="F14" s="94"/>
      <c r="G14" s="94"/>
      <c r="H14" s="94"/>
      <c r="I14" s="94"/>
      <c r="J14" s="94"/>
      <c r="K14" s="94"/>
      <c r="L14" s="95"/>
      <c r="M14" s="78"/>
      <c r="N14" s="96"/>
      <c r="O14" s="103" t="s">
        <v>52</v>
      </c>
      <c r="P14" s="104" t="s">
        <v>136</v>
      </c>
      <c r="Q14" s="104"/>
      <c r="R14" s="104"/>
      <c r="S14" s="104"/>
      <c r="T14" s="74"/>
    </row>
    <row r="15" spans="1:20" ht="18" customHeight="1">
      <c r="A15" s="930"/>
      <c r="B15" s="931"/>
      <c r="C15" s="75"/>
      <c r="D15" s="68" t="s">
        <v>115</v>
      </c>
      <c r="E15" s="94" t="s">
        <v>137</v>
      </c>
      <c r="F15" s="94"/>
      <c r="G15" s="94"/>
      <c r="H15" s="94"/>
      <c r="I15" s="94"/>
      <c r="J15" s="94"/>
      <c r="K15" s="94"/>
      <c r="L15" s="95"/>
      <c r="M15" s="100"/>
      <c r="N15" s="71"/>
      <c r="O15" s="103" t="s">
        <v>52</v>
      </c>
      <c r="P15" s="104" t="s">
        <v>138</v>
      </c>
      <c r="Q15" s="104"/>
      <c r="R15" s="104"/>
      <c r="S15" s="104"/>
      <c r="T15" s="74"/>
    </row>
    <row r="16" spans="1:20" ht="18" customHeight="1">
      <c r="A16" s="930"/>
      <c r="B16" s="931"/>
      <c r="C16" s="102"/>
      <c r="D16" s="68" t="s">
        <v>126</v>
      </c>
      <c r="E16" s="94" t="s">
        <v>139</v>
      </c>
      <c r="F16" s="94"/>
      <c r="G16" s="94"/>
      <c r="H16" s="94"/>
      <c r="I16" s="94"/>
      <c r="J16" s="94"/>
      <c r="K16" s="94"/>
      <c r="L16" s="95"/>
      <c r="M16" s="100"/>
      <c r="N16" s="71"/>
      <c r="O16" s="103" t="s">
        <v>52</v>
      </c>
      <c r="P16" s="104" t="s">
        <v>140</v>
      </c>
      <c r="Q16" s="104"/>
      <c r="R16" s="104"/>
      <c r="S16" s="104"/>
      <c r="T16" s="74"/>
    </row>
    <row r="17" spans="1:20" ht="18" customHeight="1">
      <c r="A17" s="930"/>
      <c r="B17" s="931"/>
      <c r="C17" s="99"/>
      <c r="D17" s="68" t="s">
        <v>126</v>
      </c>
      <c r="E17" s="94" t="s">
        <v>141</v>
      </c>
      <c r="F17" s="94"/>
      <c r="G17" s="94"/>
      <c r="H17" s="94"/>
      <c r="I17" s="94"/>
      <c r="J17" s="94"/>
      <c r="K17" s="94"/>
      <c r="L17" s="105"/>
      <c r="M17" s="100"/>
      <c r="N17" s="71"/>
      <c r="O17" s="106"/>
      <c r="P17" s="107"/>
      <c r="Q17" s="107"/>
      <c r="R17" s="107"/>
      <c r="S17" s="107"/>
      <c r="T17" s="74"/>
    </row>
    <row r="18" spans="1:20" ht="18" customHeight="1">
      <c r="A18" s="930"/>
      <c r="B18" s="931"/>
      <c r="C18" s="75"/>
      <c r="D18" s="108" t="s">
        <v>126</v>
      </c>
      <c r="E18" s="94" t="s">
        <v>142</v>
      </c>
      <c r="F18" s="94"/>
      <c r="G18" s="94"/>
      <c r="H18" s="94"/>
      <c r="I18" s="94"/>
      <c r="J18" s="94"/>
      <c r="K18" s="94"/>
      <c r="L18" s="95"/>
      <c r="M18" s="100"/>
      <c r="N18" s="71"/>
      <c r="O18" s="106"/>
      <c r="P18" s="107"/>
      <c r="Q18" s="107"/>
      <c r="R18" s="107"/>
      <c r="S18" s="107"/>
      <c r="T18" s="74"/>
    </row>
    <row r="19" spans="1:20" ht="18" customHeight="1">
      <c r="A19" s="930"/>
      <c r="B19" s="931"/>
      <c r="C19" s="75"/>
      <c r="D19" s="108" t="s">
        <v>126</v>
      </c>
      <c r="E19" s="94" t="s">
        <v>143</v>
      </c>
      <c r="F19" s="94"/>
      <c r="G19" s="94"/>
      <c r="H19" s="94"/>
      <c r="I19" s="94"/>
      <c r="J19" s="94"/>
      <c r="K19" s="94"/>
      <c r="L19" s="95"/>
      <c r="M19" s="100"/>
      <c r="N19" s="71"/>
      <c r="O19" s="106"/>
      <c r="P19" s="107"/>
      <c r="Q19" s="107"/>
      <c r="R19" s="107"/>
      <c r="S19" s="107"/>
      <c r="T19" s="74"/>
    </row>
    <row r="20" spans="1:20" ht="18" customHeight="1">
      <c r="A20" s="930"/>
      <c r="B20" s="931"/>
      <c r="C20" s="102"/>
      <c r="D20" s="68" t="s">
        <v>115</v>
      </c>
      <c r="E20" s="94" t="s">
        <v>144</v>
      </c>
      <c r="F20" s="94"/>
      <c r="G20" s="94"/>
      <c r="H20" s="94"/>
      <c r="I20" s="94"/>
      <c r="J20" s="94"/>
      <c r="K20" s="94"/>
      <c r="L20" s="95"/>
      <c r="M20" s="100"/>
      <c r="N20" s="92"/>
      <c r="O20" s="109"/>
      <c r="P20" s="107"/>
      <c r="Q20" s="107"/>
      <c r="R20" s="107"/>
      <c r="S20" s="107"/>
      <c r="T20" s="74"/>
    </row>
    <row r="21" spans="1:20" ht="18" customHeight="1">
      <c r="A21" s="930"/>
      <c r="B21" s="931"/>
      <c r="C21" s="99"/>
      <c r="D21" s="108" t="s">
        <v>115</v>
      </c>
      <c r="E21" s="94" t="s">
        <v>145</v>
      </c>
      <c r="F21" s="94"/>
      <c r="G21" s="94"/>
      <c r="H21" s="94"/>
      <c r="I21" s="94"/>
      <c r="J21" s="94"/>
      <c r="K21" s="94"/>
      <c r="L21" s="95"/>
      <c r="M21" s="100"/>
      <c r="N21" s="100"/>
      <c r="O21" s="110"/>
      <c r="P21" s="107"/>
      <c r="Q21" s="107"/>
      <c r="R21" s="107"/>
      <c r="S21" s="107"/>
      <c r="T21" s="74"/>
    </row>
    <row r="22" spans="1:20" ht="18" customHeight="1">
      <c r="A22" s="930"/>
      <c r="B22" s="931"/>
      <c r="C22" s="102"/>
      <c r="D22" s="108" t="s">
        <v>115</v>
      </c>
      <c r="E22" s="94" t="s">
        <v>146</v>
      </c>
      <c r="F22" s="94"/>
      <c r="G22" s="94"/>
      <c r="H22" s="94"/>
      <c r="I22" s="94"/>
      <c r="J22" s="94"/>
      <c r="K22" s="94"/>
      <c r="L22" s="95"/>
      <c r="M22" s="78"/>
      <c r="N22" s="100"/>
      <c r="O22" s="110"/>
      <c r="P22" s="107"/>
      <c r="Q22" s="107"/>
      <c r="R22" s="107"/>
      <c r="S22" s="107"/>
      <c r="T22" s="74"/>
    </row>
    <row r="23" spans="1:20" ht="18" customHeight="1">
      <c r="A23" s="930"/>
      <c r="B23" s="931"/>
      <c r="C23" s="99"/>
      <c r="D23" s="108" t="s">
        <v>115</v>
      </c>
      <c r="E23" s="94" t="s">
        <v>147</v>
      </c>
      <c r="F23" s="94"/>
      <c r="G23" s="94"/>
      <c r="H23" s="94"/>
      <c r="I23" s="94"/>
      <c r="J23" s="94"/>
      <c r="K23" s="94"/>
      <c r="L23" s="95"/>
      <c r="M23" s="100"/>
      <c r="N23" s="100"/>
      <c r="O23" s="110"/>
      <c r="P23" s="107"/>
      <c r="Q23" s="107"/>
      <c r="R23" s="107"/>
      <c r="S23" s="107"/>
      <c r="T23" s="74"/>
    </row>
    <row r="24" spans="1:20" ht="18" customHeight="1">
      <c r="A24" s="930"/>
      <c r="B24" s="931"/>
      <c r="C24" s="111"/>
      <c r="D24" s="108" t="s">
        <v>115</v>
      </c>
      <c r="E24" s="112" t="s">
        <v>148</v>
      </c>
      <c r="F24" s="94"/>
      <c r="G24" s="94"/>
      <c r="H24" s="94"/>
      <c r="I24" s="94"/>
      <c r="J24" s="94"/>
      <c r="K24" s="94"/>
      <c r="L24" s="95"/>
      <c r="M24" s="113"/>
      <c r="N24" s="113"/>
      <c r="O24" s="114"/>
      <c r="P24" s="107"/>
      <c r="Q24" s="107"/>
      <c r="R24" s="107"/>
      <c r="S24" s="107"/>
      <c r="T24" s="74"/>
    </row>
    <row r="25" spans="1:20" ht="18" customHeight="1">
      <c r="A25" s="930"/>
      <c r="B25" s="931"/>
      <c r="C25" s="75"/>
      <c r="D25" s="108" t="s">
        <v>115</v>
      </c>
      <c r="E25" s="115" t="s">
        <v>149</v>
      </c>
      <c r="F25" s="116"/>
      <c r="G25" s="116"/>
      <c r="H25" s="116"/>
      <c r="I25" s="116"/>
      <c r="J25" s="116"/>
      <c r="K25" s="116"/>
      <c r="L25" s="117"/>
      <c r="M25" s="100"/>
      <c r="N25" s="71"/>
      <c r="O25" s="106"/>
      <c r="P25" s="107"/>
      <c r="Q25" s="107"/>
      <c r="R25" s="107"/>
      <c r="S25" s="107"/>
      <c r="T25" s="74"/>
    </row>
    <row r="26" spans="1:20" ht="18" customHeight="1">
      <c r="A26" s="930"/>
      <c r="B26" s="931"/>
      <c r="C26" s="118"/>
      <c r="D26" s="108" t="s">
        <v>150</v>
      </c>
      <c r="E26" s="94" t="s">
        <v>151</v>
      </c>
      <c r="F26" s="94"/>
      <c r="G26" s="94"/>
      <c r="H26" s="94"/>
      <c r="I26" s="94"/>
      <c r="J26" s="94"/>
      <c r="K26" s="94"/>
      <c r="L26" s="95"/>
      <c r="M26" s="100"/>
      <c r="N26" s="100"/>
      <c r="O26" s="110"/>
      <c r="P26" s="107"/>
      <c r="Q26" s="107"/>
      <c r="R26" s="107"/>
      <c r="S26" s="107"/>
      <c r="T26" s="74"/>
    </row>
    <row r="27" spans="1:20" ht="18" customHeight="1" thickBot="1">
      <c r="A27" s="932"/>
      <c r="B27" s="933"/>
      <c r="C27" s="120"/>
      <c r="D27" s="121"/>
      <c r="E27" s="122"/>
      <c r="F27" s="122"/>
      <c r="G27" s="122"/>
      <c r="H27" s="122"/>
      <c r="I27" s="122"/>
      <c r="J27" s="122"/>
      <c r="K27" s="122"/>
      <c r="L27" s="123"/>
      <c r="M27" s="124"/>
      <c r="N27" s="125"/>
      <c r="O27" s="126"/>
      <c r="P27" s="127"/>
      <c r="Q27" s="127"/>
      <c r="R27" s="127"/>
      <c r="S27" s="127"/>
      <c r="T27" s="128"/>
    </row>
    <row r="28" spans="1:20" s="138" customFormat="1" ht="18" customHeight="1">
      <c r="A28" s="129"/>
      <c r="B28" s="130"/>
      <c r="C28" s="131"/>
      <c r="D28" s="132"/>
      <c r="E28" s="133"/>
      <c r="F28" s="133"/>
      <c r="G28" s="133"/>
      <c r="H28" s="133"/>
      <c r="I28" s="133"/>
      <c r="J28" s="133"/>
      <c r="K28" s="133"/>
      <c r="L28" s="134"/>
      <c r="M28" s="135"/>
      <c r="N28" s="136"/>
      <c r="O28" s="137"/>
      <c r="P28" s="910"/>
      <c r="Q28" s="910"/>
      <c r="R28" s="910"/>
      <c r="S28" s="910"/>
      <c r="T28" s="911"/>
    </row>
    <row r="29" spans="1:20" s="138" customFormat="1" ht="18" customHeight="1">
      <c r="A29" s="912" t="s">
        <v>152</v>
      </c>
      <c r="B29" s="913"/>
      <c r="C29" s="139"/>
      <c r="D29" s="140">
        <v>1</v>
      </c>
      <c r="E29" s="914" t="s">
        <v>153</v>
      </c>
      <c r="F29" s="914"/>
      <c r="G29" s="914"/>
      <c r="H29" s="914"/>
      <c r="I29" s="914"/>
      <c r="J29" s="914"/>
      <c r="K29" s="914"/>
      <c r="L29" s="141"/>
      <c r="M29" s="142" t="s">
        <v>154</v>
      </c>
      <c r="N29" s="142" t="s">
        <v>155</v>
      </c>
      <c r="O29" s="143" t="s">
        <v>115</v>
      </c>
      <c r="P29" s="915" t="s">
        <v>156</v>
      </c>
      <c r="Q29" s="915"/>
      <c r="R29" s="915"/>
      <c r="S29" s="915"/>
      <c r="T29" s="916"/>
    </row>
    <row r="30" spans="1:20" s="138" customFormat="1" ht="18" customHeight="1">
      <c r="A30" s="144"/>
      <c r="B30" s="145"/>
      <c r="C30" s="139"/>
      <c r="D30" s="140"/>
      <c r="E30" s="146"/>
      <c r="F30" s="146"/>
      <c r="G30" s="146"/>
      <c r="H30" s="146"/>
      <c r="I30" s="146"/>
      <c r="J30" s="146"/>
      <c r="K30" s="146"/>
      <c r="L30" s="141"/>
      <c r="M30" s="142"/>
      <c r="N30" s="142"/>
      <c r="O30" s="143"/>
      <c r="P30" s="917"/>
      <c r="Q30" s="917"/>
      <c r="R30" s="917"/>
      <c r="S30" s="917"/>
      <c r="T30" s="918"/>
    </row>
    <row r="31" spans="1:20" s="138" customFormat="1" ht="18" customHeight="1">
      <c r="A31" s="147"/>
      <c r="B31" s="148"/>
      <c r="C31" s="149"/>
      <c r="D31" s="150"/>
      <c r="E31" s="919"/>
      <c r="F31" s="919"/>
      <c r="G31" s="919"/>
      <c r="H31" s="919"/>
      <c r="I31" s="919"/>
      <c r="J31" s="919"/>
      <c r="K31" s="919"/>
      <c r="L31" s="151"/>
      <c r="M31" s="152"/>
      <c r="N31" s="153"/>
      <c r="O31" s="154"/>
      <c r="P31" s="920"/>
      <c r="Q31" s="920"/>
      <c r="R31" s="920"/>
      <c r="S31" s="920"/>
      <c r="T31" s="921"/>
    </row>
    <row r="32" spans="1:20" s="138" customFormat="1" ht="18" customHeight="1">
      <c r="A32" s="952" t="s">
        <v>157</v>
      </c>
      <c r="B32" s="953"/>
      <c r="C32" s="155"/>
      <c r="D32" s="156">
        <v>1</v>
      </c>
      <c r="E32" s="157" t="s">
        <v>158</v>
      </c>
      <c r="F32" s="157"/>
      <c r="G32" s="157"/>
      <c r="H32" s="157"/>
      <c r="I32" s="157"/>
      <c r="J32" s="157"/>
      <c r="K32" s="157"/>
      <c r="L32" s="158"/>
      <c r="M32" s="159" t="s">
        <v>155</v>
      </c>
      <c r="N32" s="160" t="s">
        <v>155</v>
      </c>
      <c r="O32" s="161"/>
      <c r="P32" s="954"/>
      <c r="Q32" s="954"/>
      <c r="R32" s="954"/>
      <c r="S32" s="954"/>
      <c r="T32" s="955"/>
    </row>
    <row r="33" spans="1:20" s="138" customFormat="1" ht="18" customHeight="1">
      <c r="A33" s="144"/>
      <c r="B33" s="145"/>
      <c r="C33" s="162"/>
      <c r="D33" s="140">
        <v>2</v>
      </c>
      <c r="E33" s="163" t="s">
        <v>159</v>
      </c>
      <c r="F33" s="163"/>
      <c r="G33" s="163"/>
      <c r="H33" s="163"/>
      <c r="I33" s="163"/>
      <c r="J33" s="163"/>
      <c r="K33" s="163"/>
      <c r="L33" s="164"/>
      <c r="M33" s="142" t="s">
        <v>155</v>
      </c>
      <c r="N33" s="165" t="s">
        <v>155</v>
      </c>
      <c r="O33" s="166"/>
      <c r="P33" s="857"/>
      <c r="Q33" s="857"/>
      <c r="R33" s="857"/>
      <c r="S33" s="857"/>
      <c r="T33" s="858"/>
    </row>
    <row r="34" spans="1:20" s="138" customFormat="1" ht="18" customHeight="1">
      <c r="A34" s="144"/>
      <c r="B34" s="145"/>
      <c r="C34" s="139"/>
      <c r="D34" s="140">
        <v>3</v>
      </c>
      <c r="E34" s="163" t="s">
        <v>160</v>
      </c>
      <c r="F34" s="163"/>
      <c r="G34" s="163"/>
      <c r="H34" s="163"/>
      <c r="I34" s="163"/>
      <c r="J34" s="163"/>
      <c r="K34" s="163"/>
      <c r="L34" s="167"/>
      <c r="M34" s="142" t="s">
        <v>155</v>
      </c>
      <c r="N34" s="165" t="s">
        <v>155</v>
      </c>
      <c r="O34" s="166" t="s">
        <v>115</v>
      </c>
      <c r="P34" s="915" t="s">
        <v>161</v>
      </c>
      <c r="Q34" s="915"/>
      <c r="R34" s="915"/>
      <c r="S34" s="915"/>
      <c r="T34" s="916"/>
    </row>
    <row r="35" spans="1:20" s="138" customFormat="1" ht="18" customHeight="1">
      <c r="A35" s="144"/>
      <c r="B35" s="145"/>
      <c r="C35" s="79"/>
      <c r="D35" s="140"/>
      <c r="E35" s="163" t="s">
        <v>162</v>
      </c>
      <c r="F35" s="163"/>
      <c r="G35" s="163"/>
      <c r="H35" s="163"/>
      <c r="I35" s="163"/>
      <c r="J35" s="163"/>
      <c r="K35" s="163"/>
      <c r="L35" s="167"/>
      <c r="M35" s="142" t="s">
        <v>155</v>
      </c>
      <c r="N35" s="165" t="s">
        <v>155</v>
      </c>
      <c r="O35" s="166" t="s">
        <v>115</v>
      </c>
      <c r="P35" s="915" t="s">
        <v>163</v>
      </c>
      <c r="Q35" s="915"/>
      <c r="R35" s="915"/>
      <c r="S35" s="915"/>
      <c r="T35" s="916"/>
    </row>
    <row r="36" spans="1:20" s="138" customFormat="1" ht="18" customHeight="1">
      <c r="A36" s="144"/>
      <c r="B36" s="145"/>
      <c r="C36" s="168" t="s">
        <v>164</v>
      </c>
      <c r="D36" s="140">
        <v>4</v>
      </c>
      <c r="E36" s="163" t="s">
        <v>165</v>
      </c>
      <c r="F36" s="163"/>
      <c r="G36" s="163"/>
      <c r="H36" s="163"/>
      <c r="I36" s="163"/>
      <c r="J36" s="163"/>
      <c r="K36" s="163"/>
      <c r="L36" s="167"/>
      <c r="M36" s="142">
        <v>50</v>
      </c>
      <c r="N36" s="165" t="s">
        <v>155</v>
      </c>
      <c r="O36" s="166" t="s">
        <v>115</v>
      </c>
      <c r="P36" s="866" t="s">
        <v>166</v>
      </c>
      <c r="Q36" s="866"/>
      <c r="R36" s="866"/>
      <c r="S36" s="866"/>
      <c r="T36" s="867"/>
    </row>
    <row r="37" spans="1:20" s="138" customFormat="1" ht="18" customHeight="1">
      <c r="A37" s="144"/>
      <c r="B37" s="145"/>
      <c r="C37" s="169"/>
      <c r="D37" s="140">
        <v>5</v>
      </c>
      <c r="E37" s="94" t="s">
        <v>167</v>
      </c>
      <c r="F37" s="170"/>
      <c r="G37" s="170"/>
      <c r="H37" s="170"/>
      <c r="I37" s="170"/>
      <c r="J37" s="170"/>
      <c r="K37" s="170"/>
      <c r="L37" s="171"/>
      <c r="M37" s="142" t="s">
        <v>155</v>
      </c>
      <c r="N37" s="165" t="s">
        <v>155</v>
      </c>
      <c r="O37" s="166" t="s">
        <v>115</v>
      </c>
      <c r="P37" s="915" t="s">
        <v>168</v>
      </c>
      <c r="Q37" s="915"/>
      <c r="R37" s="915"/>
      <c r="S37" s="915"/>
      <c r="T37" s="916"/>
    </row>
    <row r="38" spans="1:20" s="138" customFormat="1" ht="18" customHeight="1">
      <c r="A38" s="144"/>
      <c r="B38" s="145"/>
      <c r="C38" s="169"/>
      <c r="D38" s="140">
        <v>6</v>
      </c>
      <c r="E38" s="94" t="s">
        <v>169</v>
      </c>
      <c r="F38" s="172"/>
      <c r="G38" s="172"/>
      <c r="H38" s="172"/>
      <c r="I38" s="172"/>
      <c r="J38" s="172"/>
      <c r="K38" s="172"/>
      <c r="L38" s="173"/>
      <c r="M38" s="142" t="s">
        <v>170</v>
      </c>
      <c r="N38" s="165" t="s">
        <v>155</v>
      </c>
      <c r="O38" s="166"/>
      <c r="P38" s="857"/>
      <c r="Q38" s="857"/>
      <c r="R38" s="857"/>
      <c r="S38" s="857"/>
      <c r="T38" s="858"/>
    </row>
    <row r="39" spans="1:20" s="138" customFormat="1" ht="18" customHeight="1">
      <c r="A39" s="144"/>
      <c r="B39" s="145"/>
      <c r="C39" s="169"/>
      <c r="D39" s="140">
        <v>7</v>
      </c>
      <c r="E39" s="94" t="s">
        <v>171</v>
      </c>
      <c r="F39" s="174"/>
      <c r="G39" s="174"/>
      <c r="H39" s="174"/>
      <c r="I39" s="174"/>
      <c r="J39" s="174"/>
      <c r="K39" s="174"/>
      <c r="L39" s="175"/>
      <c r="M39" s="142" t="s">
        <v>155</v>
      </c>
      <c r="N39" s="165" t="s">
        <v>155</v>
      </c>
      <c r="O39" s="166"/>
      <c r="P39" s="857"/>
      <c r="Q39" s="857"/>
      <c r="R39" s="857"/>
      <c r="S39" s="857"/>
      <c r="T39" s="858"/>
    </row>
    <row r="40" spans="1:20" s="138" customFormat="1" ht="18" customHeight="1">
      <c r="A40" s="144"/>
      <c r="B40" s="145"/>
      <c r="C40" s="176" t="s">
        <v>172</v>
      </c>
      <c r="D40" s="140">
        <v>8</v>
      </c>
      <c r="E40" s="163" t="s">
        <v>173</v>
      </c>
      <c r="F40" s="177"/>
      <c r="G40" s="177"/>
      <c r="H40" s="177"/>
      <c r="I40" s="177"/>
      <c r="J40" s="177"/>
      <c r="K40" s="177"/>
      <c r="L40" s="164"/>
      <c r="M40" s="142" t="s">
        <v>155</v>
      </c>
      <c r="N40" s="165" t="s">
        <v>155</v>
      </c>
      <c r="O40" s="166"/>
      <c r="P40" s="857"/>
      <c r="Q40" s="857"/>
      <c r="R40" s="857"/>
      <c r="S40" s="857"/>
      <c r="T40" s="858"/>
    </row>
    <row r="41" spans="1:20" s="138" customFormat="1" ht="18" customHeight="1">
      <c r="A41" s="144"/>
      <c r="B41" s="145"/>
      <c r="C41" s="169"/>
      <c r="D41" s="140">
        <v>9</v>
      </c>
      <c r="E41" s="163" t="s">
        <v>174</v>
      </c>
      <c r="F41" s="163"/>
      <c r="G41" s="163"/>
      <c r="H41" s="163"/>
      <c r="I41" s="163"/>
      <c r="J41" s="163"/>
      <c r="K41" s="163"/>
      <c r="L41" s="167"/>
      <c r="M41" s="142" t="s">
        <v>155</v>
      </c>
      <c r="N41" s="165" t="s">
        <v>155</v>
      </c>
      <c r="O41" s="166"/>
      <c r="P41" s="857"/>
      <c r="Q41" s="857"/>
      <c r="R41" s="857"/>
      <c r="S41" s="857"/>
      <c r="T41" s="858"/>
    </row>
    <row r="42" spans="1:20" s="138" customFormat="1" ht="18" customHeight="1">
      <c r="A42" s="144"/>
      <c r="B42" s="145"/>
      <c r="C42" s="169"/>
      <c r="D42" s="140">
        <v>10</v>
      </c>
      <c r="E42" s="163" t="s">
        <v>175</v>
      </c>
      <c r="F42" s="163"/>
      <c r="G42" s="163"/>
      <c r="H42" s="163"/>
      <c r="I42" s="163"/>
      <c r="J42" s="163"/>
      <c r="K42" s="163"/>
      <c r="L42" s="167"/>
      <c r="M42" s="142" t="s">
        <v>176</v>
      </c>
      <c r="N42" s="165" t="s">
        <v>177</v>
      </c>
      <c r="O42" s="166"/>
      <c r="P42" s="857"/>
      <c r="Q42" s="857"/>
      <c r="R42" s="857"/>
      <c r="S42" s="857"/>
      <c r="T42" s="858"/>
    </row>
    <row r="43" spans="1:20" s="138" customFormat="1" ht="18" customHeight="1">
      <c r="A43" s="144"/>
      <c r="B43" s="145"/>
      <c r="C43" s="176" t="s">
        <v>172</v>
      </c>
      <c r="D43" s="140">
        <v>11</v>
      </c>
      <c r="E43" s="94" t="s">
        <v>178</v>
      </c>
      <c r="F43" s="178"/>
      <c r="G43" s="178"/>
      <c r="H43" s="178"/>
      <c r="I43" s="178"/>
      <c r="J43" s="178"/>
      <c r="K43" s="178"/>
      <c r="L43" s="179"/>
      <c r="M43" s="142" t="s">
        <v>155</v>
      </c>
      <c r="N43" s="165" t="s">
        <v>177</v>
      </c>
      <c r="O43" s="166"/>
      <c r="P43" s="857"/>
      <c r="Q43" s="857"/>
      <c r="R43" s="857"/>
      <c r="S43" s="857"/>
      <c r="T43" s="858"/>
    </row>
    <row r="44" spans="1:20" s="138" customFormat="1" ht="18" customHeight="1">
      <c r="A44" s="144"/>
      <c r="B44" s="145"/>
      <c r="C44" s="169"/>
      <c r="D44" s="140">
        <v>12</v>
      </c>
      <c r="E44" s="94" t="s">
        <v>179</v>
      </c>
      <c r="F44" s="178"/>
      <c r="G44" s="178"/>
      <c r="H44" s="178"/>
      <c r="I44" s="178"/>
      <c r="J44" s="178"/>
      <c r="K44" s="178"/>
      <c r="L44" s="179"/>
      <c r="M44" s="142" t="s">
        <v>155</v>
      </c>
      <c r="N44" s="165" t="s">
        <v>155</v>
      </c>
      <c r="O44" s="166"/>
      <c r="P44" s="857"/>
      <c r="Q44" s="857"/>
      <c r="R44" s="857"/>
      <c r="S44" s="857"/>
      <c r="T44" s="858"/>
    </row>
    <row r="45" spans="1:20" s="138" customFormat="1" ht="18" customHeight="1">
      <c r="A45" s="144"/>
      <c r="B45" s="145"/>
      <c r="C45" s="79"/>
      <c r="D45" s="108">
        <v>13</v>
      </c>
      <c r="E45" s="163" t="s">
        <v>171</v>
      </c>
      <c r="F45" s="163"/>
      <c r="G45" s="163"/>
      <c r="H45" s="163"/>
      <c r="I45" s="163"/>
      <c r="J45" s="163"/>
      <c r="K45" s="163"/>
      <c r="L45" s="167"/>
      <c r="M45" s="142" t="s">
        <v>155</v>
      </c>
      <c r="N45" s="165" t="s">
        <v>155</v>
      </c>
      <c r="O45" s="166"/>
      <c r="P45" s="857"/>
      <c r="Q45" s="857"/>
      <c r="R45" s="857"/>
      <c r="S45" s="857"/>
      <c r="T45" s="858"/>
    </row>
    <row r="46" spans="1:20" s="138" customFormat="1" ht="18" customHeight="1">
      <c r="A46" s="144"/>
      <c r="B46" s="145"/>
      <c r="C46" s="79"/>
      <c r="D46" s="140">
        <v>14</v>
      </c>
      <c r="E46" s="163" t="s">
        <v>180</v>
      </c>
      <c r="F46" s="163"/>
      <c r="G46" s="163"/>
      <c r="H46" s="163"/>
      <c r="I46" s="163"/>
      <c r="J46" s="163"/>
      <c r="K46" s="163"/>
      <c r="L46" s="167"/>
      <c r="M46" s="142" t="s">
        <v>155</v>
      </c>
      <c r="N46" s="165" t="s">
        <v>155</v>
      </c>
      <c r="O46" s="166"/>
      <c r="P46" s="857"/>
      <c r="Q46" s="857"/>
      <c r="R46" s="857"/>
      <c r="S46" s="857"/>
      <c r="T46" s="858"/>
    </row>
    <row r="47" spans="1:20" s="138" customFormat="1" ht="18" customHeight="1">
      <c r="A47" s="144"/>
      <c r="B47" s="145"/>
      <c r="C47" s="168"/>
      <c r="D47" s="140">
        <v>15</v>
      </c>
      <c r="E47" s="163" t="s">
        <v>181</v>
      </c>
      <c r="F47" s="163"/>
      <c r="G47" s="163"/>
      <c r="H47" s="163"/>
      <c r="I47" s="163"/>
      <c r="J47" s="163"/>
      <c r="K47" s="163"/>
      <c r="L47" s="167"/>
      <c r="M47" s="142" t="s">
        <v>155</v>
      </c>
      <c r="N47" s="165" t="s">
        <v>155</v>
      </c>
      <c r="O47" s="166"/>
      <c r="P47" s="857"/>
      <c r="Q47" s="857"/>
      <c r="R47" s="857"/>
      <c r="S47" s="857"/>
      <c r="T47" s="858"/>
    </row>
    <row r="48" spans="1:20" s="138" customFormat="1" ht="18" customHeight="1">
      <c r="A48" s="144"/>
      <c r="B48" s="145"/>
      <c r="C48" s="139"/>
      <c r="D48" s="108">
        <v>16</v>
      </c>
      <c r="E48" s="163" t="s">
        <v>182</v>
      </c>
      <c r="F48" s="163"/>
      <c r="G48" s="163"/>
      <c r="H48" s="163"/>
      <c r="I48" s="163"/>
      <c r="J48" s="163"/>
      <c r="K48" s="163"/>
      <c r="L48" s="167"/>
      <c r="M48" s="142" t="s">
        <v>176</v>
      </c>
      <c r="N48" s="165" t="s">
        <v>155</v>
      </c>
      <c r="O48" s="166"/>
      <c r="P48" s="857"/>
      <c r="Q48" s="857"/>
      <c r="R48" s="857"/>
      <c r="S48" s="857"/>
      <c r="T48" s="858"/>
    </row>
    <row r="49" spans="1:20" s="138" customFormat="1" ht="18" customHeight="1">
      <c r="A49" s="144"/>
      <c r="B49" s="145"/>
      <c r="C49" s="139"/>
      <c r="D49" s="140">
        <v>17</v>
      </c>
      <c r="E49" s="163" t="s">
        <v>183</v>
      </c>
      <c r="F49" s="163"/>
      <c r="G49" s="163"/>
      <c r="H49" s="163"/>
      <c r="I49" s="163"/>
      <c r="J49" s="163"/>
      <c r="K49" s="163"/>
      <c r="L49" s="167"/>
      <c r="M49" s="142" t="s">
        <v>155</v>
      </c>
      <c r="N49" s="165" t="s">
        <v>155</v>
      </c>
      <c r="O49" s="166"/>
      <c r="P49" s="857"/>
      <c r="Q49" s="857"/>
      <c r="R49" s="857"/>
      <c r="S49" s="857"/>
      <c r="T49" s="858"/>
    </row>
    <row r="50" spans="1:20" s="138" customFormat="1" ht="18" customHeight="1">
      <c r="A50" s="144"/>
      <c r="B50" s="145"/>
      <c r="C50" s="139"/>
      <c r="D50" s="140">
        <v>18</v>
      </c>
      <c r="E50" s="163" t="s">
        <v>184</v>
      </c>
      <c r="F50" s="163"/>
      <c r="G50" s="163"/>
      <c r="H50" s="163"/>
      <c r="I50" s="163"/>
      <c r="J50" s="163"/>
      <c r="K50" s="163"/>
      <c r="L50" s="167"/>
      <c r="M50" s="142" t="s">
        <v>155</v>
      </c>
      <c r="N50" s="165" t="s">
        <v>155</v>
      </c>
      <c r="O50" s="166"/>
      <c r="P50" s="857"/>
      <c r="Q50" s="857"/>
      <c r="R50" s="857"/>
      <c r="S50" s="857"/>
      <c r="T50" s="858"/>
    </row>
    <row r="51" spans="1:20" s="138" customFormat="1" ht="18" customHeight="1">
      <c r="A51" s="144"/>
      <c r="B51" s="145"/>
      <c r="C51" s="139"/>
      <c r="D51" s="140">
        <v>19</v>
      </c>
      <c r="E51" s="163" t="s">
        <v>171</v>
      </c>
      <c r="F51" s="163"/>
      <c r="G51" s="163"/>
      <c r="H51" s="163"/>
      <c r="I51" s="163"/>
      <c r="J51" s="163"/>
      <c r="K51" s="163"/>
      <c r="L51" s="167"/>
      <c r="M51" s="142" t="s">
        <v>155</v>
      </c>
      <c r="N51" s="165" t="s">
        <v>155</v>
      </c>
      <c r="O51" s="166"/>
      <c r="P51" s="857"/>
      <c r="Q51" s="857"/>
      <c r="R51" s="857"/>
      <c r="S51" s="857"/>
      <c r="T51" s="858"/>
    </row>
    <row r="52" spans="1:20" s="138" customFormat="1" ht="18" customHeight="1">
      <c r="A52" s="144"/>
      <c r="B52" s="145"/>
      <c r="C52" s="162" t="s">
        <v>185</v>
      </c>
      <c r="D52" s="140">
        <v>20</v>
      </c>
      <c r="E52" s="163" t="s">
        <v>186</v>
      </c>
      <c r="F52" s="163"/>
      <c r="G52" s="163"/>
      <c r="H52" s="163"/>
      <c r="I52" s="163"/>
      <c r="J52" s="163"/>
      <c r="K52" s="163"/>
      <c r="L52" s="167"/>
      <c r="M52" s="142">
        <v>84</v>
      </c>
      <c r="N52" s="165" t="s">
        <v>177</v>
      </c>
      <c r="O52" s="166"/>
      <c r="P52" s="857"/>
      <c r="Q52" s="857"/>
      <c r="R52" s="857"/>
      <c r="S52" s="857"/>
      <c r="T52" s="858"/>
    </row>
    <row r="53" spans="1:20" s="138" customFormat="1" ht="18" customHeight="1">
      <c r="A53" s="144"/>
      <c r="B53" s="145"/>
      <c r="C53" s="139"/>
      <c r="D53" s="140">
        <v>21</v>
      </c>
      <c r="E53" s="94" t="s">
        <v>187</v>
      </c>
      <c r="F53" s="163"/>
      <c r="G53" s="163"/>
      <c r="H53" s="163"/>
      <c r="I53" s="163"/>
      <c r="J53" s="163"/>
      <c r="K53" s="163"/>
      <c r="L53" s="167"/>
      <c r="M53" s="142" t="s">
        <v>155</v>
      </c>
      <c r="N53" s="165" t="s">
        <v>155</v>
      </c>
      <c r="O53" s="166"/>
      <c r="P53" s="857"/>
      <c r="Q53" s="857"/>
      <c r="R53" s="857"/>
      <c r="S53" s="857"/>
      <c r="T53" s="858"/>
    </row>
    <row r="54" spans="1:20" s="138" customFormat="1" ht="18" customHeight="1">
      <c r="A54" s="144"/>
      <c r="B54" s="145"/>
      <c r="C54" s="139"/>
      <c r="D54" s="140">
        <v>22</v>
      </c>
      <c r="E54" s="94" t="s">
        <v>188</v>
      </c>
      <c r="F54" s="178"/>
      <c r="G54" s="178"/>
      <c r="H54" s="178"/>
      <c r="I54" s="178"/>
      <c r="J54" s="178"/>
      <c r="K54" s="178"/>
      <c r="L54" s="179"/>
      <c r="M54" s="142" t="s">
        <v>155</v>
      </c>
      <c r="N54" s="165" t="s">
        <v>155</v>
      </c>
      <c r="O54" s="166"/>
      <c r="P54" s="915"/>
      <c r="Q54" s="915"/>
      <c r="R54" s="915"/>
      <c r="S54" s="915"/>
      <c r="T54" s="916"/>
    </row>
    <row r="55" spans="1:20" s="138" customFormat="1" ht="18" customHeight="1">
      <c r="A55" s="144"/>
      <c r="B55" s="145"/>
      <c r="C55" s="139"/>
      <c r="D55" s="108">
        <v>23</v>
      </c>
      <c r="E55" s="94" t="s">
        <v>189</v>
      </c>
      <c r="F55" s="178"/>
      <c r="G55" s="178"/>
      <c r="H55" s="178"/>
      <c r="I55" s="178"/>
      <c r="J55" s="178"/>
      <c r="K55" s="178"/>
      <c r="L55" s="179"/>
      <c r="M55" s="142">
        <v>84</v>
      </c>
      <c r="N55" s="165" t="s">
        <v>155</v>
      </c>
      <c r="O55" s="166"/>
      <c r="P55" s="915"/>
      <c r="Q55" s="915"/>
      <c r="R55" s="915"/>
      <c r="S55" s="915"/>
      <c r="T55" s="916"/>
    </row>
    <row r="56" spans="1:20" s="138" customFormat="1" ht="18" customHeight="1" thickBot="1">
      <c r="A56" s="144"/>
      <c r="B56" s="145"/>
      <c r="C56" s="532"/>
      <c r="D56" s="180"/>
      <c r="E56" s="178"/>
      <c r="F56" s="178"/>
      <c r="G56" s="178"/>
      <c r="H56" s="178"/>
      <c r="I56" s="178"/>
      <c r="J56" s="178"/>
      <c r="K56" s="178"/>
      <c r="L56" s="179"/>
      <c r="M56" s="142"/>
      <c r="N56" s="165"/>
      <c r="O56" s="166"/>
      <c r="P56" s="857"/>
      <c r="Q56" s="857"/>
      <c r="R56" s="857"/>
      <c r="S56" s="857"/>
      <c r="T56" s="858"/>
    </row>
    <row r="57" spans="1:20" ht="18" customHeight="1">
      <c r="A57" s="900" t="s">
        <v>190</v>
      </c>
      <c r="B57" s="901"/>
      <c r="C57" s="531"/>
      <c r="D57" s="132">
        <v>1</v>
      </c>
      <c r="E57" s="186" t="s">
        <v>191</v>
      </c>
      <c r="F57" s="133"/>
      <c r="G57" s="133"/>
      <c r="H57" s="133"/>
      <c r="I57" s="133"/>
      <c r="J57" s="133"/>
      <c r="K57" s="133"/>
      <c r="L57" s="134"/>
      <c r="M57" s="187" t="s">
        <v>192</v>
      </c>
      <c r="N57" s="188" t="s">
        <v>192</v>
      </c>
      <c r="O57" s="189" t="s">
        <v>115</v>
      </c>
      <c r="P57" s="956" t="s">
        <v>193</v>
      </c>
      <c r="Q57" s="956"/>
      <c r="R57" s="956"/>
      <c r="S57" s="956"/>
      <c r="T57" s="957"/>
    </row>
    <row r="58" spans="1:20" ht="18" customHeight="1">
      <c r="A58" s="190"/>
      <c r="B58" s="191"/>
      <c r="C58" s="75"/>
      <c r="D58" s="108">
        <v>2</v>
      </c>
      <c r="E58" s="181" t="s">
        <v>194</v>
      </c>
      <c r="F58" s="146"/>
      <c r="G58" s="146"/>
      <c r="H58" s="146"/>
      <c r="I58" s="146"/>
      <c r="J58" s="146"/>
      <c r="K58" s="146"/>
      <c r="L58" s="141"/>
      <c r="M58" s="192" t="s">
        <v>192</v>
      </c>
      <c r="N58" s="92" t="s">
        <v>192</v>
      </c>
      <c r="O58" s="166" t="s">
        <v>115</v>
      </c>
      <c r="P58" s="958" t="s">
        <v>195</v>
      </c>
      <c r="Q58" s="958"/>
      <c r="R58" s="958"/>
      <c r="S58" s="958"/>
      <c r="T58" s="959"/>
    </row>
    <row r="59" spans="1:20" ht="18" customHeight="1">
      <c r="A59" s="190"/>
      <c r="B59" s="191"/>
      <c r="C59" s="193"/>
      <c r="D59" s="194">
        <v>3</v>
      </c>
      <c r="E59" s="163" t="s">
        <v>196</v>
      </c>
      <c r="F59" s="163"/>
      <c r="G59" s="163"/>
      <c r="H59" s="163"/>
      <c r="I59" s="163"/>
      <c r="J59" s="163"/>
      <c r="K59" s="163"/>
      <c r="L59" s="195"/>
      <c r="M59" s="78" t="s">
        <v>192</v>
      </c>
      <c r="N59" s="96" t="s">
        <v>192</v>
      </c>
      <c r="O59" s="196" t="s">
        <v>115</v>
      </c>
      <c r="P59" s="915" t="s">
        <v>197</v>
      </c>
      <c r="Q59" s="915"/>
      <c r="R59" s="915"/>
      <c r="S59" s="915"/>
      <c r="T59" s="916"/>
    </row>
    <row r="60" spans="1:20" ht="18" customHeight="1">
      <c r="A60" s="190"/>
      <c r="B60" s="191"/>
      <c r="C60" s="193"/>
      <c r="D60" s="194">
        <v>4</v>
      </c>
      <c r="E60" s="94" t="s">
        <v>198</v>
      </c>
      <c r="F60" s="197"/>
      <c r="G60" s="197"/>
      <c r="H60" s="197"/>
      <c r="I60" s="197"/>
      <c r="J60" s="197"/>
      <c r="K60" s="197"/>
      <c r="L60" s="198"/>
      <c r="M60" s="192" t="s">
        <v>192</v>
      </c>
      <c r="N60" s="92" t="s">
        <v>192</v>
      </c>
      <c r="O60" s="109"/>
      <c r="P60" s="866"/>
      <c r="Q60" s="866"/>
      <c r="R60" s="866"/>
      <c r="S60" s="866"/>
      <c r="T60" s="867"/>
    </row>
    <row r="61" spans="1:20" ht="18" customHeight="1">
      <c r="A61" s="190"/>
      <c r="B61" s="191"/>
      <c r="C61" s="193"/>
      <c r="D61" s="535">
        <v>5</v>
      </c>
      <c r="E61" s="112" t="s">
        <v>199</v>
      </c>
      <c r="F61" s="536"/>
      <c r="G61" s="536"/>
      <c r="H61" s="536"/>
      <c r="I61" s="536"/>
      <c r="J61" s="536"/>
      <c r="K61" s="537"/>
      <c r="L61" s="538"/>
      <c r="M61" s="539" t="s">
        <v>200</v>
      </c>
      <c r="N61" s="540" t="s">
        <v>201</v>
      </c>
      <c r="O61" s="106"/>
      <c r="P61" s="866"/>
      <c r="Q61" s="866"/>
      <c r="R61" s="866"/>
      <c r="S61" s="866"/>
      <c r="T61" s="867"/>
    </row>
    <row r="62" spans="1:20" ht="18" customHeight="1">
      <c r="A62" s="190"/>
      <c r="B62" s="191"/>
      <c r="C62" s="193"/>
      <c r="D62" s="535">
        <v>6</v>
      </c>
      <c r="E62" s="112" t="s">
        <v>202</v>
      </c>
      <c r="F62" s="536"/>
      <c r="G62" s="536"/>
      <c r="H62" s="536"/>
      <c r="I62" s="536"/>
      <c r="J62" s="536"/>
      <c r="K62" s="537"/>
      <c r="L62" s="538"/>
      <c r="M62" s="541" t="s">
        <v>154</v>
      </c>
      <c r="N62" s="542" t="s">
        <v>201</v>
      </c>
      <c r="O62" s="202"/>
      <c r="P62" s="857"/>
      <c r="Q62" s="857"/>
      <c r="R62" s="857"/>
      <c r="S62" s="857"/>
      <c r="T62" s="858"/>
    </row>
    <row r="63" spans="1:20" ht="18" customHeight="1">
      <c r="A63" s="190"/>
      <c r="B63" s="191"/>
      <c r="C63" s="193"/>
      <c r="D63" s="199">
        <v>7</v>
      </c>
      <c r="E63" s="94" t="s">
        <v>203</v>
      </c>
      <c r="F63" s="178"/>
      <c r="G63" s="178"/>
      <c r="H63" s="178"/>
      <c r="I63" s="178"/>
      <c r="J63" s="178"/>
      <c r="K63" s="163"/>
      <c r="L63" s="195"/>
      <c r="M63" s="200">
        <v>81</v>
      </c>
      <c r="N63" s="201" t="s">
        <v>192</v>
      </c>
      <c r="O63" s="202"/>
      <c r="P63" s="857"/>
      <c r="Q63" s="857"/>
      <c r="R63" s="857"/>
      <c r="S63" s="857"/>
      <c r="T63" s="858"/>
    </row>
    <row r="64" spans="1:20" ht="18" customHeight="1">
      <c r="A64" s="190"/>
      <c r="B64" s="191"/>
      <c r="C64" s="162" t="s">
        <v>204</v>
      </c>
      <c r="D64" s="140">
        <v>8</v>
      </c>
      <c r="E64" s="94" t="s">
        <v>205</v>
      </c>
      <c r="F64" s="163"/>
      <c r="G64" s="163"/>
      <c r="H64" s="163"/>
      <c r="I64" s="163"/>
      <c r="J64" s="163"/>
      <c r="K64" s="163"/>
      <c r="L64" s="195"/>
      <c r="M64" s="203" t="s">
        <v>192</v>
      </c>
      <c r="N64" s="96" t="s">
        <v>192</v>
      </c>
      <c r="O64" s="119"/>
      <c r="P64" s="857"/>
      <c r="Q64" s="857"/>
      <c r="R64" s="857"/>
      <c r="S64" s="857"/>
      <c r="T64" s="858"/>
    </row>
    <row r="65" spans="1:20" ht="18" customHeight="1">
      <c r="A65" s="190"/>
      <c r="B65" s="191"/>
      <c r="C65" s="193"/>
      <c r="D65" s="108">
        <v>9</v>
      </c>
      <c r="E65" s="204" t="s">
        <v>206</v>
      </c>
      <c r="F65" s="181"/>
      <c r="G65" s="181"/>
      <c r="H65" s="181"/>
      <c r="I65" s="181"/>
      <c r="J65" s="181"/>
      <c r="K65" s="181"/>
      <c r="L65" s="182"/>
      <c r="M65" s="192" t="s">
        <v>192</v>
      </c>
      <c r="N65" s="92" t="s">
        <v>192</v>
      </c>
      <c r="O65" s="109"/>
      <c r="P65" s="857"/>
      <c r="Q65" s="857"/>
      <c r="R65" s="857"/>
      <c r="S65" s="857"/>
      <c r="T65" s="858"/>
    </row>
    <row r="66" spans="1:20" ht="18" customHeight="1">
      <c r="A66" s="190"/>
      <c r="B66" s="191"/>
      <c r="C66" s="193"/>
      <c r="D66" s="140">
        <v>10</v>
      </c>
      <c r="E66" s="204" t="s">
        <v>207</v>
      </c>
      <c r="F66" s="205"/>
      <c r="G66" s="205"/>
      <c r="H66" s="205"/>
      <c r="I66" s="205"/>
      <c r="J66" s="205"/>
      <c r="K66" s="205"/>
      <c r="L66" s="206"/>
      <c r="M66" s="192" t="s">
        <v>192</v>
      </c>
      <c r="N66" s="92" t="s">
        <v>192</v>
      </c>
      <c r="O66" s="109"/>
      <c r="P66" s="857"/>
      <c r="Q66" s="857"/>
      <c r="R66" s="857"/>
      <c r="S66" s="857"/>
      <c r="T66" s="858"/>
    </row>
    <row r="67" spans="1:20" ht="18" customHeight="1">
      <c r="A67" s="190"/>
      <c r="B67" s="191"/>
      <c r="C67" s="207"/>
      <c r="D67" s="208"/>
      <c r="E67" s="209"/>
      <c r="F67" s="210"/>
      <c r="G67" s="210"/>
      <c r="H67" s="210"/>
      <c r="I67" s="210"/>
      <c r="J67" s="210"/>
      <c r="K67" s="210"/>
      <c r="L67" s="211"/>
      <c r="M67" s="212"/>
      <c r="N67" s="213"/>
      <c r="O67" s="154"/>
      <c r="P67" s="861"/>
      <c r="Q67" s="861"/>
      <c r="R67" s="861"/>
      <c r="S67" s="861"/>
      <c r="T67" s="862"/>
    </row>
    <row r="68" spans="1:20" ht="18" customHeight="1">
      <c r="A68" s="882" t="s">
        <v>157</v>
      </c>
      <c r="B68" s="883"/>
      <c r="C68" s="214"/>
      <c r="D68" s="108">
        <v>1</v>
      </c>
      <c r="E68" s="215" t="s">
        <v>208</v>
      </c>
      <c r="F68" s="215"/>
      <c r="G68" s="215"/>
      <c r="H68" s="216"/>
      <c r="I68" s="216"/>
      <c r="J68" s="216"/>
      <c r="K68" s="216"/>
      <c r="L68" s="195"/>
      <c r="M68" s="78" t="s">
        <v>155</v>
      </c>
      <c r="N68" s="71" t="s">
        <v>155</v>
      </c>
      <c r="O68" s="217"/>
      <c r="P68" s="954"/>
      <c r="Q68" s="954"/>
      <c r="R68" s="954"/>
      <c r="S68" s="954"/>
      <c r="T68" s="955"/>
    </row>
    <row r="69" spans="1:20" ht="18" customHeight="1">
      <c r="A69" s="190"/>
      <c r="B69" s="191"/>
      <c r="C69" s="185"/>
      <c r="D69" s="108">
        <v>2</v>
      </c>
      <c r="E69" s="94" t="s">
        <v>209</v>
      </c>
      <c r="F69" s="218"/>
      <c r="G69" s="218"/>
      <c r="H69" s="197"/>
      <c r="I69" s="197"/>
      <c r="J69" s="197"/>
      <c r="K69" s="197"/>
      <c r="L69" s="198"/>
      <c r="M69" s="192" t="s">
        <v>155</v>
      </c>
      <c r="N69" s="92" t="s">
        <v>155</v>
      </c>
      <c r="O69" s="109"/>
      <c r="P69" s="857"/>
      <c r="Q69" s="857"/>
      <c r="R69" s="857"/>
      <c r="S69" s="857"/>
      <c r="T69" s="858"/>
    </row>
    <row r="70" spans="1:20" ht="18" customHeight="1">
      <c r="A70" s="190"/>
      <c r="B70" s="191"/>
      <c r="C70" s="185"/>
      <c r="D70" s="108">
        <v>3</v>
      </c>
      <c r="E70" s="94" t="s">
        <v>210</v>
      </c>
      <c r="F70" s="94"/>
      <c r="G70" s="94"/>
      <c r="H70" s="163"/>
      <c r="I70" s="163"/>
      <c r="J70" s="163"/>
      <c r="K70" s="163"/>
      <c r="L70" s="195"/>
      <c r="M70" s="100" t="s">
        <v>155</v>
      </c>
      <c r="N70" s="71" t="s">
        <v>155</v>
      </c>
      <c r="O70" s="106"/>
      <c r="P70" s="857"/>
      <c r="Q70" s="857"/>
      <c r="R70" s="857"/>
      <c r="S70" s="857"/>
      <c r="T70" s="858"/>
    </row>
    <row r="71" spans="1:20" ht="18" customHeight="1">
      <c r="A71" s="190"/>
      <c r="B71" s="191"/>
      <c r="C71" s="193"/>
      <c r="D71" s="108">
        <v>4</v>
      </c>
      <c r="E71" s="94" t="s">
        <v>211</v>
      </c>
      <c r="F71" s="94"/>
      <c r="G71" s="94"/>
      <c r="H71" s="178"/>
      <c r="I71" s="178"/>
      <c r="J71" s="178"/>
      <c r="K71" s="178"/>
      <c r="L71" s="219"/>
      <c r="M71" s="78" t="s">
        <v>155</v>
      </c>
      <c r="N71" s="96" t="s">
        <v>155</v>
      </c>
      <c r="O71" s="119"/>
      <c r="P71" s="857"/>
      <c r="Q71" s="857"/>
      <c r="R71" s="857"/>
      <c r="S71" s="857"/>
      <c r="T71" s="858"/>
    </row>
    <row r="72" spans="1:20" ht="18" customHeight="1">
      <c r="A72" s="190"/>
      <c r="B72" s="191"/>
      <c r="C72" s="193"/>
      <c r="D72" s="108">
        <v>5</v>
      </c>
      <c r="E72" s="94" t="s">
        <v>212</v>
      </c>
      <c r="F72" s="94"/>
      <c r="G72" s="94"/>
      <c r="H72" s="178"/>
      <c r="I72" s="178"/>
      <c r="J72" s="178"/>
      <c r="K72" s="178"/>
      <c r="L72" s="219"/>
      <c r="M72" s="78" t="s">
        <v>155</v>
      </c>
      <c r="N72" s="96" t="s">
        <v>155</v>
      </c>
      <c r="O72" s="119" t="s">
        <v>115</v>
      </c>
      <c r="P72" s="915" t="s">
        <v>161</v>
      </c>
      <c r="Q72" s="915"/>
      <c r="R72" s="915"/>
      <c r="S72" s="915"/>
      <c r="T72" s="916"/>
    </row>
    <row r="73" spans="1:20" ht="18" customHeight="1">
      <c r="A73" s="190"/>
      <c r="B73" s="191"/>
      <c r="C73" s="168" t="s">
        <v>164</v>
      </c>
      <c r="D73" s="108">
        <v>6</v>
      </c>
      <c r="E73" s="94" t="s">
        <v>213</v>
      </c>
      <c r="F73" s="94"/>
      <c r="G73" s="94"/>
      <c r="H73" s="163"/>
      <c r="I73" s="163"/>
      <c r="J73" s="163"/>
      <c r="K73" s="163"/>
      <c r="L73" s="195"/>
      <c r="M73" s="78" t="s">
        <v>155</v>
      </c>
      <c r="N73" s="96" t="s">
        <v>155</v>
      </c>
      <c r="O73" s="119" t="s">
        <v>115</v>
      </c>
      <c r="P73" s="866" t="s">
        <v>166</v>
      </c>
      <c r="Q73" s="866"/>
      <c r="R73" s="866"/>
      <c r="S73" s="866"/>
      <c r="T73" s="867"/>
    </row>
    <row r="74" spans="1:20" ht="18" customHeight="1">
      <c r="A74" s="190"/>
      <c r="B74" s="191"/>
      <c r="C74" s="193"/>
      <c r="D74" s="108">
        <v>7</v>
      </c>
      <c r="E74" s="94" t="s">
        <v>167</v>
      </c>
      <c r="F74" s="94"/>
      <c r="G74" s="94"/>
      <c r="H74" s="163"/>
      <c r="I74" s="163"/>
      <c r="J74" s="163"/>
      <c r="K74" s="163"/>
      <c r="L74" s="167"/>
      <c r="M74" s="142">
        <v>50</v>
      </c>
      <c r="N74" s="220" t="s">
        <v>155</v>
      </c>
      <c r="O74" s="196"/>
      <c r="P74" s="857"/>
      <c r="Q74" s="857"/>
      <c r="R74" s="857"/>
      <c r="S74" s="857"/>
      <c r="T74" s="858"/>
    </row>
    <row r="75" spans="1:20" ht="18" customHeight="1">
      <c r="A75" s="190"/>
      <c r="B75" s="191"/>
      <c r="C75" s="193"/>
      <c r="D75" s="108">
        <v>8</v>
      </c>
      <c r="E75" s="94" t="s">
        <v>169</v>
      </c>
      <c r="F75" s="218"/>
      <c r="G75" s="218"/>
      <c r="H75" s="197"/>
      <c r="I75" s="197"/>
      <c r="J75" s="197"/>
      <c r="K75" s="197"/>
      <c r="L75" s="198"/>
      <c r="M75" s="142" t="s">
        <v>155</v>
      </c>
      <c r="N75" s="220" t="s">
        <v>155</v>
      </c>
      <c r="O75" s="196"/>
      <c r="P75" s="857"/>
      <c r="Q75" s="857"/>
      <c r="R75" s="857"/>
      <c r="S75" s="857"/>
      <c r="T75" s="858"/>
    </row>
    <row r="76" spans="1:20" ht="18" customHeight="1">
      <c r="A76" s="190"/>
      <c r="B76" s="191"/>
      <c r="C76" s="193"/>
      <c r="D76" s="108">
        <v>9</v>
      </c>
      <c r="E76" s="94" t="s">
        <v>214</v>
      </c>
      <c r="F76" s="94"/>
      <c r="G76" s="94"/>
      <c r="H76" s="178"/>
      <c r="I76" s="178"/>
      <c r="J76" s="178"/>
      <c r="K76" s="178"/>
      <c r="L76" s="179"/>
      <c r="M76" s="142" t="s">
        <v>170</v>
      </c>
      <c r="N76" s="220" t="s">
        <v>155</v>
      </c>
      <c r="O76" s="196"/>
      <c r="P76" s="857"/>
      <c r="Q76" s="857"/>
      <c r="R76" s="857"/>
      <c r="S76" s="857"/>
      <c r="T76" s="858"/>
    </row>
    <row r="77" spans="1:20" ht="18" customHeight="1">
      <c r="A77" s="190"/>
      <c r="B77" s="191"/>
      <c r="C77" s="162" t="s">
        <v>215</v>
      </c>
      <c r="D77" s="108">
        <v>10</v>
      </c>
      <c r="E77" s="94" t="s">
        <v>216</v>
      </c>
      <c r="F77" s="94"/>
      <c r="G77" s="94"/>
      <c r="H77" s="178"/>
      <c r="I77" s="178"/>
      <c r="J77" s="178"/>
      <c r="K77" s="178"/>
      <c r="L77" s="179"/>
      <c r="M77" s="142" t="s">
        <v>155</v>
      </c>
      <c r="N77" s="220" t="s">
        <v>155</v>
      </c>
      <c r="O77" s="196"/>
      <c r="P77" s="857"/>
      <c r="Q77" s="857"/>
      <c r="R77" s="857"/>
      <c r="S77" s="857"/>
      <c r="T77" s="858"/>
    </row>
    <row r="78" spans="1:20" ht="18" customHeight="1">
      <c r="A78" s="190"/>
      <c r="B78" s="191"/>
      <c r="C78" s="193"/>
      <c r="D78" s="108">
        <v>11</v>
      </c>
      <c r="E78" s="94" t="s">
        <v>217</v>
      </c>
      <c r="F78" s="94"/>
      <c r="G78" s="94"/>
      <c r="H78" s="94"/>
      <c r="I78" s="178"/>
      <c r="J78" s="178"/>
      <c r="K78" s="178"/>
      <c r="L78" s="179"/>
      <c r="M78" s="142" t="s">
        <v>155</v>
      </c>
      <c r="N78" s="220" t="s">
        <v>155</v>
      </c>
      <c r="O78" s="196"/>
      <c r="P78" s="857"/>
      <c r="Q78" s="857"/>
      <c r="R78" s="857"/>
      <c r="S78" s="857"/>
      <c r="T78" s="858"/>
    </row>
    <row r="79" spans="1:20" ht="18" customHeight="1">
      <c r="A79" s="190"/>
      <c r="B79" s="191"/>
      <c r="C79" s="193"/>
      <c r="D79" s="108">
        <v>12</v>
      </c>
      <c r="E79" s="94" t="s">
        <v>218</v>
      </c>
      <c r="F79" s="94"/>
      <c r="G79" s="94"/>
      <c r="H79" s="94"/>
      <c r="I79" s="163"/>
      <c r="J79" s="163"/>
      <c r="K79" s="163"/>
      <c r="L79" s="167"/>
      <c r="M79" s="142" t="s">
        <v>155</v>
      </c>
      <c r="N79" s="220" t="s">
        <v>155</v>
      </c>
      <c r="O79" s="196"/>
      <c r="P79" s="857"/>
      <c r="Q79" s="857"/>
      <c r="R79" s="857"/>
      <c r="S79" s="857"/>
      <c r="T79" s="858"/>
    </row>
    <row r="80" spans="1:20" ht="18" customHeight="1">
      <c r="A80" s="190"/>
      <c r="B80" s="191"/>
      <c r="C80" s="162" t="s">
        <v>215</v>
      </c>
      <c r="D80" s="108">
        <v>13</v>
      </c>
      <c r="E80" s="94" t="s">
        <v>219</v>
      </c>
      <c r="F80" s="94"/>
      <c r="G80" s="94"/>
      <c r="H80" s="94"/>
      <c r="I80" s="163"/>
      <c r="J80" s="163"/>
      <c r="K80" s="163"/>
      <c r="L80" s="195"/>
      <c r="M80" s="200">
        <v>83</v>
      </c>
      <c r="N80" s="220" t="s">
        <v>155</v>
      </c>
      <c r="O80" s="196"/>
      <c r="P80" s="857"/>
      <c r="Q80" s="857"/>
      <c r="R80" s="857"/>
      <c r="S80" s="857"/>
      <c r="T80" s="858"/>
    </row>
    <row r="81" spans="1:20" ht="18" customHeight="1">
      <c r="A81" s="190"/>
      <c r="B81" s="191"/>
      <c r="C81" s="193"/>
      <c r="D81" s="108">
        <v>14</v>
      </c>
      <c r="E81" s="94" t="s">
        <v>220</v>
      </c>
      <c r="F81" s="94"/>
      <c r="G81" s="94"/>
      <c r="H81" s="94"/>
      <c r="I81" s="163"/>
      <c r="J81" s="163"/>
      <c r="K81" s="163"/>
      <c r="L81" s="195"/>
      <c r="M81" s="203" t="s">
        <v>155</v>
      </c>
      <c r="N81" s="220" t="s">
        <v>155</v>
      </c>
      <c r="O81" s="196"/>
      <c r="P81" s="857"/>
      <c r="Q81" s="857"/>
      <c r="R81" s="857"/>
      <c r="S81" s="857"/>
      <c r="T81" s="858"/>
    </row>
    <row r="82" spans="1:20" ht="18" customHeight="1">
      <c r="A82" s="190"/>
      <c r="B82" s="191"/>
      <c r="D82" s="108">
        <v>15</v>
      </c>
      <c r="E82" s="204" t="s">
        <v>221</v>
      </c>
      <c r="F82" s="204"/>
      <c r="G82" s="204"/>
      <c r="H82" s="204"/>
      <c r="I82" s="204"/>
      <c r="J82" s="204"/>
      <c r="K82" s="204"/>
      <c r="L82" s="222"/>
      <c r="M82" s="142" t="s">
        <v>155</v>
      </c>
      <c r="N82" s="165" t="s">
        <v>155</v>
      </c>
      <c r="O82" s="166"/>
      <c r="P82" s="857"/>
      <c r="Q82" s="857"/>
      <c r="R82" s="857"/>
      <c r="S82" s="857"/>
      <c r="T82" s="858"/>
    </row>
    <row r="83" spans="1:20" ht="18" customHeight="1">
      <c r="A83" s="190"/>
      <c r="B83" s="191"/>
      <c r="C83" s="193"/>
      <c r="D83" s="108">
        <v>16</v>
      </c>
      <c r="E83" s="204" t="s">
        <v>222</v>
      </c>
      <c r="F83" s="223"/>
      <c r="G83" s="223"/>
      <c r="H83" s="223"/>
      <c r="I83" s="205"/>
      <c r="J83" s="205"/>
      <c r="K83" s="205"/>
      <c r="L83" s="224"/>
      <c r="M83" s="203" t="s">
        <v>155</v>
      </c>
      <c r="N83" s="165" t="s">
        <v>155</v>
      </c>
      <c r="O83" s="166"/>
      <c r="P83" s="857"/>
      <c r="Q83" s="857"/>
      <c r="R83" s="857"/>
      <c r="S83" s="857"/>
      <c r="T83" s="858"/>
    </row>
    <row r="84" spans="1:20" ht="18" customHeight="1">
      <c r="A84" s="190"/>
      <c r="B84" s="191"/>
      <c r="C84" s="225"/>
      <c r="D84" s="108">
        <v>17</v>
      </c>
      <c r="E84" s="204" t="s">
        <v>182</v>
      </c>
      <c r="F84" s="204"/>
      <c r="G84" s="204"/>
      <c r="H84" s="204"/>
      <c r="I84" s="181"/>
      <c r="J84" s="181"/>
      <c r="K84" s="181"/>
      <c r="L84" s="226"/>
      <c r="M84" s="203" t="s">
        <v>155</v>
      </c>
      <c r="N84" s="201" t="s">
        <v>155</v>
      </c>
      <c r="O84" s="202"/>
      <c r="P84" s="857"/>
      <c r="Q84" s="857"/>
      <c r="R84" s="857"/>
      <c r="S84" s="857"/>
      <c r="T84" s="858"/>
    </row>
    <row r="85" spans="1:20" ht="18" customHeight="1">
      <c r="A85" s="190"/>
      <c r="B85" s="191"/>
      <c r="C85" s="193"/>
      <c r="D85" s="108">
        <v>18</v>
      </c>
      <c r="E85" s="94" t="s">
        <v>223</v>
      </c>
      <c r="F85" s="94"/>
      <c r="G85" s="94"/>
      <c r="H85" s="94"/>
      <c r="I85" s="163"/>
      <c r="J85" s="163"/>
      <c r="K85" s="163"/>
      <c r="L85" s="167"/>
      <c r="M85" s="142" t="s">
        <v>176</v>
      </c>
      <c r="N85" s="220" t="s">
        <v>155</v>
      </c>
      <c r="O85" s="196"/>
      <c r="P85" s="857"/>
      <c r="Q85" s="857"/>
      <c r="R85" s="857"/>
      <c r="S85" s="857"/>
      <c r="T85" s="858"/>
    </row>
    <row r="86" spans="1:20" ht="18" customHeight="1">
      <c r="A86" s="190"/>
      <c r="B86" s="191"/>
      <c r="C86" s="193"/>
      <c r="D86" s="108">
        <v>19</v>
      </c>
      <c r="E86" s="94" t="s">
        <v>184</v>
      </c>
      <c r="F86" s="94"/>
      <c r="G86" s="94"/>
      <c r="H86" s="94"/>
      <c r="I86" s="163"/>
      <c r="J86" s="163"/>
      <c r="K86" s="163"/>
      <c r="L86" s="167"/>
      <c r="M86" s="142" t="s">
        <v>155</v>
      </c>
      <c r="N86" s="220" t="s">
        <v>155</v>
      </c>
      <c r="O86" s="196"/>
      <c r="P86" s="857"/>
      <c r="Q86" s="857"/>
      <c r="R86" s="857"/>
      <c r="S86" s="857"/>
      <c r="T86" s="858"/>
    </row>
    <row r="87" spans="1:20" ht="18" customHeight="1">
      <c r="A87" s="190"/>
      <c r="B87" s="191"/>
      <c r="C87" s="193"/>
      <c r="D87" s="108">
        <v>20</v>
      </c>
      <c r="E87" s="94" t="s">
        <v>224</v>
      </c>
      <c r="F87" s="94"/>
      <c r="G87" s="94"/>
      <c r="H87" s="94"/>
      <c r="I87" s="163"/>
      <c r="J87" s="163"/>
      <c r="K87" s="163"/>
      <c r="L87" s="167"/>
      <c r="M87" s="142" t="s">
        <v>155</v>
      </c>
      <c r="N87" s="220" t="s">
        <v>155</v>
      </c>
      <c r="O87" s="196"/>
      <c r="P87" s="857"/>
      <c r="Q87" s="857"/>
      <c r="R87" s="857"/>
      <c r="S87" s="857"/>
      <c r="T87" s="858"/>
    </row>
    <row r="88" spans="1:20" ht="18" customHeight="1">
      <c r="A88" s="190"/>
      <c r="B88" s="191"/>
      <c r="C88" s="193" t="s">
        <v>225</v>
      </c>
      <c r="D88" s="108">
        <v>21</v>
      </c>
      <c r="E88" s="163" t="s">
        <v>226</v>
      </c>
      <c r="F88" s="163"/>
      <c r="G88" s="163"/>
      <c r="H88" s="163"/>
      <c r="I88" s="163"/>
      <c r="J88" s="163"/>
      <c r="K88" s="163"/>
      <c r="L88" s="167"/>
      <c r="M88" s="142" t="s">
        <v>155</v>
      </c>
      <c r="N88" s="220" t="s">
        <v>155</v>
      </c>
      <c r="O88" s="196"/>
      <c r="P88" s="857"/>
      <c r="Q88" s="857"/>
      <c r="R88" s="857"/>
      <c r="S88" s="857"/>
      <c r="T88" s="858"/>
    </row>
    <row r="89" spans="1:20" ht="18" customHeight="1" thickBot="1">
      <c r="A89" s="190"/>
      <c r="B89" s="191"/>
      <c r="C89" s="193"/>
      <c r="D89" s="227">
        <v>22</v>
      </c>
      <c r="E89" s="228" t="s">
        <v>187</v>
      </c>
      <c r="F89" s="229"/>
      <c r="G89" s="229"/>
      <c r="H89" s="229"/>
      <c r="I89" s="229"/>
      <c r="J89" s="229"/>
      <c r="K89" s="229"/>
      <c r="L89" s="230"/>
      <c r="M89" s="84">
        <v>84</v>
      </c>
      <c r="N89" s="231" t="s">
        <v>155</v>
      </c>
      <c r="O89" s="232"/>
      <c r="P89" s="861"/>
      <c r="Q89" s="861"/>
      <c r="R89" s="861"/>
      <c r="S89" s="861"/>
      <c r="T89" s="862"/>
    </row>
    <row r="90" spans="1:20" ht="18" customHeight="1">
      <c r="A90" s="190"/>
      <c r="B90" s="191"/>
      <c r="C90" s="193"/>
      <c r="D90" s="239">
        <v>23</v>
      </c>
      <c r="E90" s="240" t="s">
        <v>227</v>
      </c>
      <c r="F90" s="60"/>
      <c r="G90" s="60"/>
      <c r="H90" s="241"/>
      <c r="I90" s="241"/>
      <c r="J90" s="241"/>
      <c r="K90" s="241"/>
      <c r="L90" s="242"/>
      <c r="M90" s="62" t="s">
        <v>155</v>
      </c>
      <c r="N90" s="63" t="s">
        <v>155</v>
      </c>
      <c r="O90" s="243"/>
      <c r="P90" s="960"/>
      <c r="Q90" s="960"/>
      <c r="R90" s="960"/>
      <c r="S90" s="960"/>
      <c r="T90" s="961"/>
    </row>
    <row r="91" spans="1:20" ht="18" customHeight="1">
      <c r="A91" s="190"/>
      <c r="B91" s="191"/>
      <c r="C91" s="193"/>
      <c r="D91" s="81">
        <v>24</v>
      </c>
      <c r="E91" s="245" t="s">
        <v>228</v>
      </c>
      <c r="F91" s="246"/>
      <c r="G91" s="246"/>
      <c r="H91" s="246"/>
      <c r="I91" s="246"/>
      <c r="J91" s="246"/>
      <c r="K91" s="246"/>
      <c r="L91" s="247"/>
      <c r="M91" s="84" t="s">
        <v>155</v>
      </c>
      <c r="N91" s="248" t="s">
        <v>155</v>
      </c>
      <c r="O91" s="249"/>
      <c r="P91" s="962"/>
      <c r="Q91" s="962"/>
      <c r="R91" s="962"/>
      <c r="S91" s="962"/>
      <c r="T91" s="963"/>
    </row>
    <row r="92" spans="1:20" ht="18" customHeight="1">
      <c r="A92" s="190"/>
      <c r="B92" s="191"/>
      <c r="C92" s="244"/>
      <c r="D92" s="250"/>
      <c r="E92" s="964"/>
      <c r="F92" s="964"/>
      <c r="G92" s="964"/>
      <c r="H92" s="964"/>
      <c r="I92" s="964"/>
      <c r="J92" s="964"/>
      <c r="K92" s="964"/>
      <c r="L92" s="251"/>
      <c r="M92" s="252"/>
      <c r="N92" s="253"/>
      <c r="O92" s="254"/>
      <c r="P92" s="965"/>
      <c r="Q92" s="965"/>
      <c r="R92" s="965"/>
      <c r="S92" s="965"/>
      <c r="T92" s="966"/>
    </row>
    <row r="93" spans="1:20" ht="18" customHeight="1">
      <c r="A93" s="882" t="s">
        <v>190</v>
      </c>
      <c r="B93" s="883"/>
      <c r="C93" s="255"/>
      <c r="D93" s="108">
        <v>1</v>
      </c>
      <c r="E93" s="256" t="s">
        <v>229</v>
      </c>
      <c r="F93" s="257"/>
      <c r="G93" s="257"/>
      <c r="H93" s="257"/>
      <c r="I93" s="257"/>
      <c r="J93" s="257"/>
      <c r="K93" s="257"/>
      <c r="L93" s="77"/>
      <c r="M93" s="78" t="s">
        <v>230</v>
      </c>
      <c r="N93" s="96" t="s">
        <v>155</v>
      </c>
      <c r="O93" s="119" t="s">
        <v>115</v>
      </c>
      <c r="P93" s="967" t="s">
        <v>231</v>
      </c>
      <c r="Q93" s="967"/>
      <c r="R93" s="967"/>
      <c r="S93" s="967"/>
      <c r="T93" s="968"/>
    </row>
    <row r="94" spans="1:20" ht="18" customHeight="1">
      <c r="A94" s="190"/>
      <c r="B94" s="191"/>
      <c r="C94" s="258"/>
      <c r="D94" s="68">
        <v>2</v>
      </c>
      <c r="E94" s="69" t="s">
        <v>232</v>
      </c>
      <c r="F94" s="76"/>
      <c r="G94" s="76"/>
      <c r="H94" s="76"/>
      <c r="I94" s="76"/>
      <c r="J94" s="76"/>
      <c r="K94" s="76"/>
      <c r="L94" s="77"/>
      <c r="M94" s="78" t="s">
        <v>100</v>
      </c>
      <c r="N94" s="96" t="s">
        <v>155</v>
      </c>
      <c r="O94" s="119" t="s">
        <v>115</v>
      </c>
      <c r="P94" s="896" t="s">
        <v>233</v>
      </c>
      <c r="Q94" s="896"/>
      <c r="R94" s="896"/>
      <c r="S94" s="896"/>
      <c r="T94" s="897"/>
    </row>
    <row r="95" spans="1:20" ht="18" customHeight="1">
      <c r="A95" s="190"/>
      <c r="B95" s="191"/>
      <c r="C95" s="102"/>
      <c r="D95" s="68">
        <v>3</v>
      </c>
      <c r="E95" s="69" t="s">
        <v>234</v>
      </c>
      <c r="F95" s="76"/>
      <c r="G95" s="76"/>
      <c r="H95" s="76"/>
      <c r="I95" s="76"/>
      <c r="J95" s="76"/>
      <c r="K95" s="76"/>
      <c r="L95" s="77"/>
      <c r="M95" s="78" t="s">
        <v>235</v>
      </c>
      <c r="N95" s="96" t="s">
        <v>236</v>
      </c>
      <c r="O95" s="119" t="s">
        <v>115</v>
      </c>
      <c r="P95" s="896" t="s">
        <v>237</v>
      </c>
      <c r="Q95" s="896"/>
      <c r="R95" s="896"/>
      <c r="S95" s="896"/>
      <c r="T95" s="897"/>
    </row>
    <row r="96" spans="1:20" ht="18" customHeight="1">
      <c r="A96" s="190"/>
      <c r="B96" s="191"/>
      <c r="C96" s="258"/>
      <c r="D96" s="68">
        <v>4</v>
      </c>
      <c r="E96" s="69" t="s">
        <v>238</v>
      </c>
      <c r="F96" s="76"/>
      <c r="G96" s="76"/>
      <c r="H96" s="76"/>
      <c r="I96" s="76"/>
      <c r="J96" s="76"/>
      <c r="K96" s="76"/>
      <c r="L96" s="77"/>
      <c r="M96" s="71" t="s">
        <v>239</v>
      </c>
      <c r="N96" s="71" t="s">
        <v>236</v>
      </c>
      <c r="O96" s="259"/>
      <c r="P96" s="866"/>
      <c r="Q96" s="866"/>
      <c r="R96" s="866"/>
      <c r="S96" s="866"/>
      <c r="T96" s="867"/>
    </row>
    <row r="97" spans="1:21" ht="18" customHeight="1">
      <c r="A97" s="190"/>
      <c r="B97" s="191"/>
      <c r="C97" s="102"/>
      <c r="D97" s="68">
        <v>5</v>
      </c>
      <c r="E97" s="69" t="s">
        <v>240</v>
      </c>
      <c r="F97" s="76"/>
      <c r="G97" s="76"/>
      <c r="H97" s="260"/>
      <c r="I97" s="260"/>
      <c r="J97" s="260"/>
      <c r="K97" s="260"/>
      <c r="L97" s="261"/>
      <c r="M97" s="71" t="s">
        <v>241</v>
      </c>
      <c r="N97" s="71" t="s">
        <v>236</v>
      </c>
      <c r="O97" s="259"/>
      <c r="P97" s="866"/>
      <c r="Q97" s="866"/>
      <c r="R97" s="866"/>
      <c r="S97" s="866"/>
      <c r="T97" s="867"/>
    </row>
    <row r="98" spans="1:21" ht="18" customHeight="1">
      <c r="A98" s="190"/>
      <c r="B98" s="191"/>
      <c r="C98" s="262"/>
      <c r="D98" s="68"/>
      <c r="E98" s="69" t="s">
        <v>242</v>
      </c>
      <c r="F98" s="69"/>
      <c r="G98" s="69"/>
      <c r="H98" s="69"/>
      <c r="I98" s="69"/>
      <c r="J98" s="69"/>
      <c r="K98" s="69"/>
      <c r="L98" s="263"/>
      <c r="M98" s="192"/>
      <c r="N98" s="71"/>
      <c r="O98" s="259"/>
      <c r="P98" s="866"/>
      <c r="Q98" s="866"/>
      <c r="R98" s="866"/>
      <c r="S98" s="866"/>
      <c r="T98" s="867"/>
    </row>
    <row r="99" spans="1:21" ht="18" customHeight="1">
      <c r="A99" s="190"/>
      <c r="B99" s="191"/>
      <c r="C99" s="262"/>
      <c r="D99" s="108">
        <v>6</v>
      </c>
      <c r="E99" s="69" t="s">
        <v>243</v>
      </c>
      <c r="F99" s="76"/>
      <c r="G99" s="76"/>
      <c r="H99" s="76"/>
      <c r="I99" s="76"/>
      <c r="J99" s="76"/>
      <c r="K99" s="76"/>
      <c r="L99" s="77"/>
      <c r="M99" s="100" t="s">
        <v>100</v>
      </c>
      <c r="N99" s="71" t="s">
        <v>155</v>
      </c>
      <c r="O99" s="259"/>
      <c r="P99" s="866"/>
      <c r="Q99" s="866"/>
      <c r="R99" s="866"/>
      <c r="S99" s="866"/>
      <c r="T99" s="867"/>
    </row>
    <row r="100" spans="1:21" ht="18" customHeight="1">
      <c r="A100" s="190"/>
      <c r="B100" s="191"/>
      <c r="C100" s="262"/>
      <c r="D100" s="108">
        <v>7</v>
      </c>
      <c r="E100" s="69" t="s">
        <v>244</v>
      </c>
      <c r="F100" s="264"/>
      <c r="G100" s="264"/>
      <c r="H100" s="265"/>
      <c r="I100" s="265"/>
      <c r="J100" s="265"/>
      <c r="K100" s="265"/>
      <c r="L100" s="266"/>
      <c r="M100" s="71" t="s">
        <v>100</v>
      </c>
      <c r="N100" s="71" t="s">
        <v>155</v>
      </c>
      <c r="O100" s="259"/>
      <c r="P100" s="866"/>
      <c r="Q100" s="866"/>
      <c r="R100" s="866"/>
      <c r="S100" s="866"/>
      <c r="T100" s="867"/>
    </row>
    <row r="101" spans="1:21" ht="18" customHeight="1">
      <c r="A101" s="190"/>
      <c r="B101" s="191"/>
      <c r="C101" s="262"/>
      <c r="D101" s="543">
        <v>8</v>
      </c>
      <c r="E101" s="112" t="s">
        <v>245</v>
      </c>
      <c r="F101" s="112"/>
      <c r="G101" s="112"/>
      <c r="H101" s="544"/>
      <c r="I101" s="544"/>
      <c r="J101" s="544"/>
      <c r="K101" s="544"/>
      <c r="L101" s="545"/>
      <c r="M101" s="540" t="s">
        <v>100</v>
      </c>
      <c r="N101" s="540" t="s">
        <v>155</v>
      </c>
      <c r="O101" s="546" t="s">
        <v>115</v>
      </c>
      <c r="P101" s="969" t="s">
        <v>246</v>
      </c>
      <c r="Q101" s="969"/>
      <c r="R101" s="969"/>
      <c r="S101" s="969"/>
      <c r="T101" s="970"/>
      <c r="U101" s="547" t="s">
        <v>1490</v>
      </c>
    </row>
    <row r="102" spans="1:21" ht="18" customHeight="1">
      <c r="A102" s="190"/>
      <c r="B102" s="191"/>
      <c r="C102" s="262"/>
      <c r="D102" s="68">
        <v>9</v>
      </c>
      <c r="E102" s="94" t="s">
        <v>247</v>
      </c>
      <c r="F102" s="94"/>
      <c r="G102" s="94"/>
      <c r="H102" s="94"/>
      <c r="I102" s="94"/>
      <c r="J102" s="94"/>
      <c r="K102" s="94"/>
      <c r="L102" s="105"/>
      <c r="M102" s="71" t="s">
        <v>248</v>
      </c>
      <c r="N102" s="71" t="s">
        <v>249</v>
      </c>
      <c r="O102" s="259"/>
      <c r="P102" s="971"/>
      <c r="Q102" s="971"/>
      <c r="R102" s="971"/>
      <c r="S102" s="971"/>
      <c r="T102" s="972"/>
    </row>
    <row r="103" spans="1:21" ht="18" customHeight="1">
      <c r="A103" s="190"/>
      <c r="B103" s="191"/>
      <c r="C103" s="269"/>
      <c r="D103" s="270">
        <v>10</v>
      </c>
      <c r="E103" s="245" t="s">
        <v>250</v>
      </c>
      <c r="F103" s="245"/>
      <c r="G103" s="245"/>
      <c r="H103" s="245"/>
      <c r="I103" s="245"/>
      <c r="J103" s="245"/>
      <c r="K103" s="245"/>
      <c r="L103" s="271"/>
      <c r="M103" s="84" t="s">
        <v>100</v>
      </c>
      <c r="N103" s="248" t="s">
        <v>155</v>
      </c>
      <c r="O103" s="249" t="s">
        <v>115</v>
      </c>
      <c r="P103" s="971" t="s">
        <v>251</v>
      </c>
      <c r="Q103" s="971"/>
      <c r="R103" s="971"/>
      <c r="S103" s="971"/>
      <c r="T103" s="972"/>
    </row>
    <row r="104" spans="1:21" ht="18" customHeight="1">
      <c r="A104" s="190"/>
      <c r="B104" s="191"/>
      <c r="C104" s="272"/>
      <c r="D104" s="208"/>
      <c r="E104" s="273"/>
      <c r="F104" s="273"/>
      <c r="G104" s="273"/>
      <c r="H104" s="273"/>
      <c r="I104" s="273"/>
      <c r="J104" s="273"/>
      <c r="K104" s="273"/>
      <c r="L104" s="274"/>
      <c r="M104" s="275"/>
      <c r="N104" s="276"/>
      <c r="O104" s="277"/>
      <c r="P104" s="868"/>
      <c r="Q104" s="868"/>
      <c r="R104" s="868"/>
      <c r="S104" s="868"/>
      <c r="T104" s="869"/>
    </row>
    <row r="105" spans="1:21" ht="18" customHeight="1">
      <c r="A105" s="882" t="s">
        <v>252</v>
      </c>
      <c r="B105" s="883"/>
      <c r="C105" s="278"/>
      <c r="D105" s="108">
        <v>1</v>
      </c>
      <c r="E105" s="215" t="s">
        <v>253</v>
      </c>
      <c r="F105" s="215"/>
      <c r="G105" s="215"/>
      <c r="H105" s="215"/>
      <c r="I105" s="215"/>
      <c r="J105" s="215"/>
      <c r="K105" s="215"/>
      <c r="L105" s="105"/>
      <c r="M105" s="71" t="s">
        <v>155</v>
      </c>
      <c r="N105" s="71" t="s">
        <v>155</v>
      </c>
      <c r="O105" s="259"/>
      <c r="P105" s="973"/>
      <c r="Q105" s="973"/>
      <c r="R105" s="973"/>
      <c r="S105" s="973"/>
      <c r="T105" s="974"/>
    </row>
    <row r="106" spans="1:21" ht="18" customHeight="1">
      <c r="A106" s="190"/>
      <c r="B106" s="191"/>
      <c r="C106" s="279"/>
      <c r="D106" s="108">
        <v>2</v>
      </c>
      <c r="E106" s="94" t="s">
        <v>254</v>
      </c>
      <c r="F106" s="197"/>
      <c r="G106" s="197"/>
      <c r="H106" s="197"/>
      <c r="I106" s="197"/>
      <c r="J106" s="197"/>
      <c r="K106" s="197"/>
      <c r="L106" s="198"/>
      <c r="M106" s="192" t="s">
        <v>155</v>
      </c>
      <c r="N106" s="92" t="s">
        <v>155</v>
      </c>
      <c r="O106" s="280"/>
      <c r="P106" s="866"/>
      <c r="Q106" s="866"/>
      <c r="R106" s="866"/>
      <c r="S106" s="866"/>
      <c r="T106" s="867"/>
    </row>
    <row r="107" spans="1:21" ht="18" customHeight="1">
      <c r="A107" s="190"/>
      <c r="B107" s="191"/>
      <c r="C107" s="279"/>
      <c r="D107" s="108">
        <v>3</v>
      </c>
      <c r="E107" s="94" t="s">
        <v>255</v>
      </c>
      <c r="F107" s="178"/>
      <c r="G107" s="178"/>
      <c r="H107" s="178"/>
      <c r="I107" s="178"/>
      <c r="J107" s="178"/>
      <c r="K107" s="178"/>
      <c r="L107" s="219"/>
      <c r="M107" s="71" t="s">
        <v>155</v>
      </c>
      <c r="N107" s="71" t="s">
        <v>155</v>
      </c>
      <c r="O107" s="259"/>
      <c r="P107" s="866"/>
      <c r="Q107" s="866"/>
      <c r="R107" s="866"/>
      <c r="S107" s="866"/>
      <c r="T107" s="867"/>
    </row>
    <row r="108" spans="1:21" ht="18" customHeight="1">
      <c r="A108" s="190"/>
      <c r="B108" s="191"/>
      <c r="C108" s="279" t="s">
        <v>256</v>
      </c>
      <c r="D108" s="108">
        <v>4</v>
      </c>
      <c r="E108" s="94" t="s">
        <v>257</v>
      </c>
      <c r="F108" s="178"/>
      <c r="G108" s="178"/>
      <c r="H108" s="178"/>
      <c r="I108" s="178"/>
      <c r="J108" s="178"/>
      <c r="K108" s="178"/>
      <c r="L108" s="219"/>
      <c r="M108" s="71" t="s">
        <v>155</v>
      </c>
      <c r="N108" s="71" t="s">
        <v>155</v>
      </c>
      <c r="O108" s="259"/>
      <c r="P108" s="866"/>
      <c r="Q108" s="866"/>
      <c r="R108" s="866"/>
      <c r="S108" s="866"/>
      <c r="T108" s="867"/>
    </row>
    <row r="109" spans="1:21" ht="18" customHeight="1">
      <c r="A109" s="190"/>
      <c r="B109" s="191"/>
      <c r="C109" s="102"/>
      <c r="D109" s="108">
        <v>5</v>
      </c>
      <c r="E109" s="94" t="s">
        <v>258</v>
      </c>
      <c r="F109" s="178"/>
      <c r="G109" s="178"/>
      <c r="H109" s="178"/>
      <c r="I109" s="178"/>
      <c r="J109" s="178"/>
      <c r="K109" s="178"/>
      <c r="L109" s="219"/>
      <c r="M109" s="71" t="s">
        <v>155</v>
      </c>
      <c r="N109" s="71" t="s">
        <v>155</v>
      </c>
      <c r="O109" s="259"/>
      <c r="P109" s="866"/>
      <c r="Q109" s="866"/>
      <c r="R109" s="866"/>
      <c r="S109" s="866"/>
      <c r="T109" s="867"/>
    </row>
    <row r="110" spans="1:21" ht="18" customHeight="1">
      <c r="A110" s="190"/>
      <c r="B110" s="191"/>
      <c r="C110" s="281"/>
      <c r="D110" s="270">
        <v>6</v>
      </c>
      <c r="E110" s="82" t="s">
        <v>259</v>
      </c>
      <c r="F110" s="82"/>
      <c r="G110" s="82"/>
      <c r="H110" s="82"/>
      <c r="I110" s="82"/>
      <c r="J110" s="82"/>
      <c r="K110" s="82"/>
      <c r="L110" s="282"/>
      <c r="M110" s="85" t="s">
        <v>155</v>
      </c>
      <c r="N110" s="85" t="s">
        <v>155</v>
      </c>
      <c r="O110" s="283"/>
      <c r="P110" s="866"/>
      <c r="Q110" s="866"/>
      <c r="R110" s="866"/>
      <c r="S110" s="866"/>
      <c r="T110" s="867"/>
    </row>
    <row r="111" spans="1:21" ht="18" customHeight="1">
      <c r="A111" s="190"/>
      <c r="B111" s="191"/>
      <c r="C111" s="284"/>
      <c r="D111" s="250"/>
      <c r="E111" s="273"/>
      <c r="F111" s="273"/>
      <c r="G111" s="273"/>
      <c r="H111" s="273"/>
      <c r="I111" s="273"/>
      <c r="J111" s="273"/>
      <c r="K111" s="273"/>
      <c r="L111" s="274"/>
      <c r="M111" s="276"/>
      <c r="N111" s="276"/>
      <c r="O111" s="277"/>
      <c r="P111" s="868"/>
      <c r="Q111" s="868"/>
      <c r="R111" s="868"/>
      <c r="S111" s="868"/>
      <c r="T111" s="869"/>
    </row>
    <row r="112" spans="1:21" ht="18" customHeight="1">
      <c r="A112" s="882" t="s">
        <v>260</v>
      </c>
      <c r="B112" s="883"/>
      <c r="C112" s="285"/>
      <c r="D112" s="543">
        <v>1</v>
      </c>
      <c r="E112" s="548" t="s">
        <v>1491</v>
      </c>
      <c r="F112" s="548"/>
      <c r="G112" s="548"/>
      <c r="H112" s="548"/>
      <c r="I112" s="548"/>
      <c r="J112" s="548"/>
      <c r="K112" s="548"/>
      <c r="L112" s="549"/>
      <c r="M112" s="540" t="s">
        <v>261</v>
      </c>
      <c r="N112" s="540" t="s">
        <v>262</v>
      </c>
      <c r="O112" s="550"/>
      <c r="P112" s="884"/>
      <c r="Q112" s="884"/>
      <c r="R112" s="884"/>
      <c r="S112" s="884"/>
      <c r="T112" s="885"/>
    </row>
    <row r="113" spans="1:20" ht="18" customHeight="1">
      <c r="A113" s="190"/>
      <c r="B113" s="191"/>
      <c r="C113" s="99"/>
      <c r="D113" s="108"/>
      <c r="E113" s="94" t="s">
        <v>263</v>
      </c>
      <c r="F113" s="94"/>
      <c r="G113" s="94"/>
      <c r="H113" s="94"/>
      <c r="I113" s="94"/>
      <c r="J113" s="94"/>
      <c r="K113" s="94"/>
      <c r="L113" s="286"/>
      <c r="M113" s="192"/>
      <c r="N113" s="92"/>
      <c r="O113" s="280"/>
      <c r="P113" s="866"/>
      <c r="Q113" s="866"/>
      <c r="R113" s="866"/>
      <c r="S113" s="866"/>
      <c r="T113" s="867"/>
    </row>
    <row r="114" spans="1:20" ht="18" customHeight="1">
      <c r="A114" s="190"/>
      <c r="B114" s="191"/>
      <c r="C114" s="99"/>
      <c r="D114" s="108">
        <v>2</v>
      </c>
      <c r="E114" s="94" t="s">
        <v>264</v>
      </c>
      <c r="F114" s="94"/>
      <c r="G114" s="94"/>
      <c r="H114" s="94"/>
      <c r="I114" s="94"/>
      <c r="J114" s="94"/>
      <c r="K114" s="94"/>
      <c r="L114" s="105"/>
      <c r="M114" s="71" t="s">
        <v>155</v>
      </c>
      <c r="N114" s="71" t="s">
        <v>265</v>
      </c>
      <c r="O114" s="259"/>
      <c r="P114" s="866"/>
      <c r="Q114" s="866"/>
      <c r="R114" s="866"/>
      <c r="S114" s="866"/>
      <c r="T114" s="867"/>
    </row>
    <row r="115" spans="1:20" ht="18" customHeight="1">
      <c r="A115" s="190"/>
      <c r="B115" s="191"/>
      <c r="C115" s="99"/>
      <c r="D115" s="108">
        <v>3</v>
      </c>
      <c r="E115" s="94" t="s">
        <v>266</v>
      </c>
      <c r="F115" s="94"/>
      <c r="G115" s="94"/>
      <c r="H115" s="94"/>
      <c r="I115" s="94"/>
      <c r="J115" s="94"/>
      <c r="K115" s="94"/>
      <c r="L115" s="105"/>
      <c r="M115" s="71" t="s">
        <v>267</v>
      </c>
      <c r="N115" s="71" t="s">
        <v>265</v>
      </c>
      <c r="O115" s="106" t="s">
        <v>115</v>
      </c>
      <c r="P115" s="890" t="s">
        <v>268</v>
      </c>
      <c r="Q115" s="890"/>
      <c r="R115" s="890"/>
      <c r="S115" s="890"/>
      <c r="T115" s="891"/>
    </row>
    <row r="116" spans="1:20" ht="18" customHeight="1">
      <c r="A116" s="190"/>
      <c r="B116" s="191"/>
      <c r="C116" s="287"/>
      <c r="D116" s="270">
        <v>4</v>
      </c>
      <c r="E116" s="82" t="s">
        <v>269</v>
      </c>
      <c r="F116" s="82"/>
      <c r="G116" s="82"/>
      <c r="H116" s="82"/>
      <c r="I116" s="82"/>
      <c r="J116" s="82"/>
      <c r="K116" s="82"/>
      <c r="L116" s="282"/>
      <c r="M116" s="85" t="s">
        <v>270</v>
      </c>
      <c r="N116" s="85" t="s">
        <v>100</v>
      </c>
      <c r="O116" s="288" t="s">
        <v>115</v>
      </c>
      <c r="P116" s="890" t="s">
        <v>271</v>
      </c>
      <c r="Q116" s="890"/>
      <c r="R116" s="890"/>
      <c r="S116" s="890"/>
      <c r="T116" s="891"/>
    </row>
    <row r="117" spans="1:20" ht="18" customHeight="1">
      <c r="A117" s="190"/>
      <c r="B117" s="191"/>
      <c r="C117" s="272"/>
      <c r="D117" s="250"/>
      <c r="E117" s="273"/>
      <c r="F117" s="273"/>
      <c r="G117" s="273"/>
      <c r="H117" s="273"/>
      <c r="I117" s="273"/>
      <c r="J117" s="273"/>
      <c r="K117" s="273"/>
      <c r="L117" s="274"/>
      <c r="M117" s="276"/>
      <c r="N117" s="276"/>
      <c r="O117" s="289" t="s">
        <v>115</v>
      </c>
      <c r="P117" s="977" t="s">
        <v>272</v>
      </c>
      <c r="Q117" s="977"/>
      <c r="R117" s="977"/>
      <c r="S117" s="977"/>
      <c r="T117" s="978"/>
    </row>
    <row r="118" spans="1:20" ht="18" customHeight="1">
      <c r="A118" s="882" t="s">
        <v>190</v>
      </c>
      <c r="B118" s="883"/>
      <c r="C118" s="278"/>
      <c r="D118" s="108">
        <v>1</v>
      </c>
      <c r="E118" s="215" t="s">
        <v>273</v>
      </c>
      <c r="F118" s="215"/>
      <c r="G118" s="215"/>
      <c r="H118" s="215"/>
      <c r="I118" s="215"/>
      <c r="J118" s="215"/>
      <c r="K118" s="215"/>
      <c r="L118" s="105"/>
      <c r="M118" s="71" t="s">
        <v>100</v>
      </c>
      <c r="N118" s="71" t="s">
        <v>155</v>
      </c>
      <c r="O118" s="259"/>
      <c r="P118" s="973"/>
      <c r="Q118" s="973"/>
      <c r="R118" s="973"/>
      <c r="S118" s="973"/>
      <c r="T118" s="974"/>
    </row>
    <row r="119" spans="1:20" ht="18" customHeight="1">
      <c r="A119" s="190"/>
      <c r="B119" s="191"/>
      <c r="C119" s="99"/>
      <c r="D119" s="108">
        <v>2</v>
      </c>
      <c r="E119" s="94" t="s">
        <v>274</v>
      </c>
      <c r="F119" s="94"/>
      <c r="G119" s="94"/>
      <c r="H119" s="94"/>
      <c r="I119" s="94"/>
      <c r="J119" s="94"/>
      <c r="K119" s="94"/>
      <c r="L119" s="105"/>
      <c r="M119" s="71" t="s">
        <v>100</v>
      </c>
      <c r="N119" s="71" t="s">
        <v>155</v>
      </c>
      <c r="O119" s="259"/>
      <c r="P119" s="866"/>
      <c r="Q119" s="866"/>
      <c r="R119" s="866"/>
      <c r="S119" s="866"/>
      <c r="T119" s="867"/>
    </row>
    <row r="120" spans="1:20" ht="18" customHeight="1">
      <c r="A120" s="190"/>
      <c r="B120" s="191"/>
      <c r="C120" s="162" t="s">
        <v>225</v>
      </c>
      <c r="D120" s="68">
        <v>3</v>
      </c>
      <c r="E120" s="290" t="s">
        <v>275</v>
      </c>
      <c r="F120" s="290"/>
      <c r="G120" s="290"/>
      <c r="H120" s="290"/>
      <c r="I120" s="291"/>
      <c r="J120" s="291"/>
      <c r="K120" s="291"/>
      <c r="L120" s="292"/>
      <c r="M120" s="71" t="s">
        <v>276</v>
      </c>
      <c r="N120" s="71" t="s">
        <v>155</v>
      </c>
      <c r="O120" s="106"/>
      <c r="P120" s="896"/>
      <c r="Q120" s="896"/>
      <c r="R120" s="896"/>
      <c r="S120" s="896"/>
      <c r="T120" s="897"/>
    </row>
    <row r="121" spans="1:20" ht="18" customHeight="1">
      <c r="A121" s="190"/>
      <c r="B121" s="191"/>
      <c r="C121" s="162"/>
      <c r="D121" s="108">
        <v>4</v>
      </c>
      <c r="E121" s="290" t="s">
        <v>277</v>
      </c>
      <c r="F121" s="291"/>
      <c r="G121" s="291"/>
      <c r="H121" s="291"/>
      <c r="I121" s="291"/>
      <c r="J121" s="291"/>
      <c r="K121" s="291"/>
      <c r="L121" s="292"/>
      <c r="M121" s="71" t="s">
        <v>278</v>
      </c>
      <c r="N121" s="71" t="s">
        <v>155</v>
      </c>
      <c r="O121" s="259"/>
      <c r="P121" s="866"/>
      <c r="Q121" s="866"/>
      <c r="R121" s="866"/>
      <c r="S121" s="866"/>
      <c r="T121" s="867"/>
    </row>
    <row r="122" spans="1:20" ht="18" customHeight="1">
      <c r="A122" s="190"/>
      <c r="B122" s="191"/>
      <c r="C122" s="162"/>
      <c r="D122" s="108">
        <v>5</v>
      </c>
      <c r="E122" s="290" t="s">
        <v>279</v>
      </c>
      <c r="F122" s="291"/>
      <c r="G122" s="291"/>
      <c r="H122" s="291"/>
      <c r="I122" s="291"/>
      <c r="J122" s="291"/>
      <c r="K122" s="291"/>
      <c r="L122" s="292"/>
      <c r="M122" s="71" t="s">
        <v>100</v>
      </c>
      <c r="N122" s="71" t="s">
        <v>155</v>
      </c>
      <c r="O122" s="259"/>
      <c r="P122" s="866"/>
      <c r="Q122" s="866"/>
      <c r="R122" s="866"/>
      <c r="S122" s="866"/>
      <c r="T122" s="867"/>
    </row>
    <row r="123" spans="1:20" ht="18" customHeight="1">
      <c r="A123" s="190"/>
      <c r="B123" s="191"/>
      <c r="C123" s="258"/>
      <c r="D123" s="68">
        <v>6</v>
      </c>
      <c r="E123" s="69" t="s">
        <v>280</v>
      </c>
      <c r="F123" s="76"/>
      <c r="G123" s="76"/>
      <c r="H123" s="76"/>
      <c r="I123" s="76"/>
      <c r="J123" s="76"/>
      <c r="K123" s="76"/>
      <c r="L123" s="77"/>
      <c r="M123" s="78" t="s">
        <v>235</v>
      </c>
      <c r="N123" s="96" t="s">
        <v>281</v>
      </c>
      <c r="O123" s="119"/>
      <c r="P123" s="876"/>
      <c r="Q123" s="876"/>
      <c r="R123" s="876"/>
      <c r="S123" s="876"/>
      <c r="T123" s="877"/>
    </row>
    <row r="124" spans="1:20" ht="18" customHeight="1">
      <c r="A124" s="190"/>
      <c r="B124" s="191"/>
      <c r="C124" s="258"/>
      <c r="D124" s="68">
        <v>7</v>
      </c>
      <c r="E124" s="69" t="s">
        <v>282</v>
      </c>
      <c r="F124" s="76"/>
      <c r="G124" s="76"/>
      <c r="H124" s="76"/>
      <c r="I124" s="76"/>
      <c r="J124" s="76"/>
      <c r="K124" s="76"/>
      <c r="L124" s="77"/>
      <c r="M124" s="78" t="s">
        <v>239</v>
      </c>
      <c r="N124" s="96">
        <v>9</v>
      </c>
      <c r="O124" s="119"/>
      <c r="P124" s="876"/>
      <c r="Q124" s="876"/>
      <c r="R124" s="876"/>
      <c r="S124" s="876"/>
      <c r="T124" s="877"/>
    </row>
    <row r="125" spans="1:20" ht="18" customHeight="1">
      <c r="A125" s="190"/>
      <c r="B125" s="191"/>
      <c r="C125" s="258"/>
      <c r="D125" s="68">
        <v>8</v>
      </c>
      <c r="E125" s="69" t="s">
        <v>283</v>
      </c>
      <c r="F125" s="76"/>
      <c r="G125" s="76"/>
      <c r="H125" s="76"/>
      <c r="I125" s="76"/>
      <c r="J125" s="76"/>
      <c r="K125" s="76"/>
      <c r="L125" s="77"/>
      <c r="M125" s="78" t="s">
        <v>241</v>
      </c>
      <c r="N125" s="96">
        <v>9</v>
      </c>
      <c r="O125" s="119"/>
      <c r="P125" s="876"/>
      <c r="Q125" s="876"/>
      <c r="R125" s="876"/>
      <c r="S125" s="876"/>
      <c r="T125" s="877"/>
    </row>
    <row r="126" spans="1:20" ht="18" customHeight="1">
      <c r="A126" s="190"/>
      <c r="B126" s="191"/>
      <c r="C126" s="258"/>
      <c r="D126" s="68"/>
      <c r="E126" s="69" t="s">
        <v>242</v>
      </c>
      <c r="F126" s="76"/>
      <c r="G126" s="76"/>
      <c r="H126" s="76"/>
      <c r="I126" s="76"/>
      <c r="J126" s="76"/>
      <c r="K126" s="76"/>
      <c r="L126" s="77"/>
      <c r="M126" s="78"/>
      <c r="N126" s="96"/>
      <c r="O126" s="119"/>
      <c r="P126" s="876"/>
      <c r="Q126" s="876"/>
      <c r="R126" s="876"/>
      <c r="S126" s="876"/>
      <c r="T126" s="877"/>
    </row>
    <row r="127" spans="1:20" ht="18" customHeight="1">
      <c r="A127" s="190"/>
      <c r="B127" s="191"/>
      <c r="C127" s="258"/>
      <c r="D127" s="68">
        <v>9</v>
      </c>
      <c r="E127" s="69" t="s">
        <v>284</v>
      </c>
      <c r="F127" s="76"/>
      <c r="G127" s="76"/>
      <c r="H127" s="76"/>
      <c r="I127" s="76"/>
      <c r="J127" s="76"/>
      <c r="K127" s="76"/>
      <c r="L127" s="77"/>
      <c r="M127" s="78" t="s">
        <v>100</v>
      </c>
      <c r="N127" s="96" t="s">
        <v>100</v>
      </c>
      <c r="O127" s="119"/>
      <c r="P127" s="876"/>
      <c r="Q127" s="876"/>
      <c r="R127" s="876"/>
      <c r="S127" s="876"/>
      <c r="T127" s="877"/>
    </row>
    <row r="128" spans="1:20" ht="18" customHeight="1">
      <c r="A128" s="190"/>
      <c r="B128" s="191"/>
      <c r="C128" s="258"/>
      <c r="D128" s="68">
        <v>10</v>
      </c>
      <c r="E128" s="69" t="s">
        <v>285</v>
      </c>
      <c r="F128" s="76"/>
      <c r="G128" s="76"/>
      <c r="H128" s="76"/>
      <c r="I128" s="76"/>
      <c r="J128" s="76"/>
      <c r="K128" s="76"/>
      <c r="L128" s="77"/>
      <c r="M128" s="78" t="s">
        <v>100</v>
      </c>
      <c r="N128" s="96" t="s">
        <v>100</v>
      </c>
      <c r="O128" s="119"/>
      <c r="P128" s="876"/>
      <c r="Q128" s="876"/>
      <c r="R128" s="876"/>
      <c r="S128" s="876"/>
      <c r="T128" s="877"/>
    </row>
    <row r="129" spans="1:20" ht="18" customHeight="1">
      <c r="A129" s="190"/>
      <c r="B129" s="191"/>
      <c r="C129" s="102"/>
      <c r="D129" s="68">
        <v>11</v>
      </c>
      <c r="E129" s="69" t="s">
        <v>286</v>
      </c>
      <c r="F129" s="76"/>
      <c r="G129" s="76"/>
      <c r="H129" s="76"/>
      <c r="I129" s="76"/>
      <c r="J129" s="76"/>
      <c r="K129" s="76"/>
      <c r="L129" s="77"/>
      <c r="M129" s="78" t="s">
        <v>100</v>
      </c>
      <c r="N129" s="96" t="s">
        <v>100</v>
      </c>
      <c r="O129" s="119" t="s">
        <v>115</v>
      </c>
      <c r="P129" s="94" t="s">
        <v>287</v>
      </c>
      <c r="Q129" s="94"/>
      <c r="R129" s="94"/>
      <c r="S129" s="94"/>
      <c r="T129" s="295"/>
    </row>
    <row r="130" spans="1:20" ht="18" customHeight="1">
      <c r="A130" s="190"/>
      <c r="B130" s="191"/>
      <c r="C130" s="258"/>
      <c r="D130" s="68">
        <v>12</v>
      </c>
      <c r="E130" s="69" t="s">
        <v>288</v>
      </c>
      <c r="F130" s="76"/>
      <c r="G130" s="76"/>
      <c r="H130" s="76"/>
      <c r="I130" s="76"/>
      <c r="J130" s="76"/>
      <c r="K130" s="76"/>
      <c r="L130" s="77"/>
      <c r="M130" s="71" t="s">
        <v>248</v>
      </c>
      <c r="N130" s="71" t="s">
        <v>289</v>
      </c>
      <c r="O130" s="106"/>
      <c r="P130" s="94"/>
      <c r="Q130" s="94"/>
      <c r="R130" s="94"/>
      <c r="S130" s="94"/>
      <c r="T130" s="295"/>
    </row>
    <row r="131" spans="1:20" ht="18" customHeight="1">
      <c r="A131" s="190"/>
      <c r="B131" s="191"/>
      <c r="C131" s="102"/>
      <c r="D131" s="68">
        <v>13</v>
      </c>
      <c r="E131" s="69" t="s">
        <v>247</v>
      </c>
      <c r="F131" s="260"/>
      <c r="G131" s="260"/>
      <c r="H131" s="260"/>
      <c r="I131" s="260"/>
      <c r="J131" s="260"/>
      <c r="K131" s="260"/>
      <c r="L131" s="261"/>
      <c r="M131" s="71" t="s">
        <v>100</v>
      </c>
      <c r="N131" s="71" t="s">
        <v>100</v>
      </c>
      <c r="O131" s="106" t="s">
        <v>115</v>
      </c>
      <c r="P131" s="94" t="s">
        <v>290</v>
      </c>
      <c r="Q131" s="94"/>
      <c r="R131" s="94"/>
      <c r="S131" s="94"/>
      <c r="T131" s="295"/>
    </row>
    <row r="132" spans="1:20" ht="18" customHeight="1">
      <c r="A132" s="190"/>
      <c r="B132" s="191"/>
      <c r="C132" s="262"/>
      <c r="D132" s="68">
        <v>14</v>
      </c>
      <c r="E132" s="69" t="s">
        <v>291</v>
      </c>
      <c r="F132" s="69"/>
      <c r="G132" s="69"/>
      <c r="H132" s="69"/>
      <c r="I132" s="69"/>
      <c r="J132" s="69"/>
      <c r="K132" s="69"/>
      <c r="L132" s="263"/>
      <c r="M132" s="192" t="s">
        <v>100</v>
      </c>
      <c r="N132" s="71" t="s">
        <v>100</v>
      </c>
      <c r="O132" s="106" t="s">
        <v>115</v>
      </c>
      <c r="P132" s="94" t="s">
        <v>246</v>
      </c>
      <c r="Q132" s="94"/>
      <c r="R132" s="94"/>
      <c r="S132" s="94"/>
      <c r="T132" s="295"/>
    </row>
    <row r="133" spans="1:20" ht="18" customHeight="1">
      <c r="A133" s="190"/>
      <c r="B133" s="191"/>
      <c r="C133" s="262"/>
      <c r="D133" s="108">
        <v>15</v>
      </c>
      <c r="E133" s="69" t="s">
        <v>292</v>
      </c>
      <c r="F133" s="76"/>
      <c r="G133" s="76"/>
      <c r="H133" s="76"/>
      <c r="I133" s="76"/>
      <c r="J133" s="76"/>
      <c r="K133" s="76"/>
      <c r="L133" s="77"/>
      <c r="M133" s="100" t="s">
        <v>100</v>
      </c>
      <c r="N133" s="71" t="s">
        <v>155</v>
      </c>
      <c r="O133" s="106"/>
      <c r="P133" s="94"/>
      <c r="Q133" s="94"/>
      <c r="R133" s="94"/>
      <c r="S133" s="94"/>
      <c r="T133" s="295"/>
    </row>
    <row r="134" spans="1:20" ht="18" customHeight="1">
      <c r="A134" s="190"/>
      <c r="B134" s="191"/>
      <c r="C134" s="262"/>
      <c r="D134" s="108">
        <v>16</v>
      </c>
      <c r="E134" s="69" t="s">
        <v>293</v>
      </c>
      <c r="F134" s="265"/>
      <c r="G134" s="265"/>
      <c r="H134" s="265"/>
      <c r="I134" s="265"/>
      <c r="J134" s="265"/>
      <c r="K134" s="265"/>
      <c r="L134" s="266"/>
      <c r="M134" s="71" t="s">
        <v>294</v>
      </c>
      <c r="N134" s="71" t="s">
        <v>155</v>
      </c>
      <c r="O134" s="106" t="s">
        <v>115</v>
      </c>
      <c r="P134" s="94" t="s">
        <v>295</v>
      </c>
      <c r="Q134" s="94"/>
      <c r="R134" s="94"/>
      <c r="S134" s="94"/>
      <c r="T134" s="295"/>
    </row>
    <row r="135" spans="1:20" ht="18" customHeight="1">
      <c r="A135" s="190"/>
      <c r="B135" s="191"/>
      <c r="C135" s="296"/>
      <c r="D135" s="270">
        <v>17</v>
      </c>
      <c r="E135" s="82" t="s">
        <v>296</v>
      </c>
      <c r="F135" s="297"/>
      <c r="G135" s="297"/>
      <c r="H135" s="297"/>
      <c r="I135" s="297"/>
      <c r="J135" s="297"/>
      <c r="K135" s="297"/>
      <c r="L135" s="298"/>
      <c r="M135" s="85" t="s">
        <v>100</v>
      </c>
      <c r="N135" s="85" t="s">
        <v>155</v>
      </c>
      <c r="O135" s="288" t="s">
        <v>115</v>
      </c>
      <c r="P135" s="94" t="s">
        <v>297</v>
      </c>
      <c r="Q135" s="94"/>
      <c r="R135" s="94"/>
      <c r="S135" s="94"/>
      <c r="T135" s="295"/>
    </row>
    <row r="136" spans="1:20" ht="18" customHeight="1">
      <c r="A136" s="190"/>
      <c r="B136" s="191"/>
      <c r="C136" s="299"/>
      <c r="D136" s="208"/>
      <c r="E136" s="273"/>
      <c r="F136" s="273"/>
      <c r="G136" s="273"/>
      <c r="H136" s="273"/>
      <c r="I136" s="273"/>
      <c r="J136" s="273"/>
      <c r="K136" s="273"/>
      <c r="L136" s="274"/>
      <c r="M136" s="276"/>
      <c r="N136" s="276"/>
      <c r="O136" s="289"/>
      <c r="P136" s="300"/>
      <c r="Q136" s="300"/>
      <c r="R136" s="300"/>
      <c r="S136" s="300"/>
      <c r="T136" s="301"/>
    </row>
    <row r="137" spans="1:20" ht="18" customHeight="1">
      <c r="A137" s="882" t="s">
        <v>298</v>
      </c>
      <c r="B137" s="883"/>
      <c r="C137" s="302" t="s">
        <v>299</v>
      </c>
      <c r="D137" s="543">
        <v>1</v>
      </c>
      <c r="E137" s="564" t="s">
        <v>1495</v>
      </c>
      <c r="F137" s="564"/>
      <c r="G137" s="564"/>
      <c r="H137" s="564"/>
      <c r="I137" s="564"/>
      <c r="J137" s="564"/>
      <c r="K137" s="564"/>
      <c r="L137" s="565"/>
      <c r="M137" s="539" t="s">
        <v>100</v>
      </c>
      <c r="N137" s="540" t="s">
        <v>100</v>
      </c>
      <c r="O137" s="546"/>
      <c r="P137" s="874"/>
      <c r="Q137" s="874"/>
      <c r="R137" s="874"/>
      <c r="S137" s="874"/>
      <c r="T137" s="875"/>
    </row>
    <row r="138" spans="1:20" ht="18" customHeight="1">
      <c r="A138" s="190"/>
      <c r="B138" s="191"/>
      <c r="C138" s="99"/>
      <c r="D138" s="108">
        <v>2</v>
      </c>
      <c r="E138" s="94" t="s">
        <v>300</v>
      </c>
      <c r="F138" s="94"/>
      <c r="G138" s="94"/>
      <c r="H138" s="94"/>
      <c r="I138" s="94"/>
      <c r="J138" s="94"/>
      <c r="K138" s="94"/>
      <c r="L138" s="286"/>
      <c r="M138" s="192">
        <v>86</v>
      </c>
      <c r="N138" s="71" t="s">
        <v>301</v>
      </c>
      <c r="O138" s="106"/>
      <c r="P138" s="876"/>
      <c r="Q138" s="876"/>
      <c r="R138" s="876"/>
      <c r="S138" s="876"/>
      <c r="T138" s="877"/>
    </row>
    <row r="139" spans="1:20" ht="18" customHeight="1">
      <c r="A139" s="190"/>
      <c r="B139" s="191"/>
      <c r="C139" s="99"/>
      <c r="D139" s="108">
        <v>3</v>
      </c>
      <c r="E139" s="94" t="s">
        <v>302</v>
      </c>
      <c r="F139" s="94"/>
      <c r="G139" s="94"/>
      <c r="H139" s="94"/>
      <c r="I139" s="94"/>
      <c r="J139" s="94"/>
      <c r="K139" s="94"/>
      <c r="L139" s="105"/>
      <c r="M139" s="71" t="s">
        <v>267</v>
      </c>
      <c r="N139" s="71" t="s">
        <v>303</v>
      </c>
      <c r="O139" s="106" t="s">
        <v>115</v>
      </c>
      <c r="P139" s="303" t="s">
        <v>304</v>
      </c>
      <c r="Q139" s="303"/>
      <c r="R139" s="303"/>
      <c r="S139" s="303"/>
      <c r="T139" s="304"/>
    </row>
    <row r="140" spans="1:20" ht="18" customHeight="1">
      <c r="A140" s="190"/>
      <c r="B140" s="191"/>
      <c r="C140" s="99"/>
      <c r="D140" s="108">
        <v>4</v>
      </c>
      <c r="E140" s="94" t="s">
        <v>305</v>
      </c>
      <c r="F140" s="197"/>
      <c r="G140" s="197"/>
      <c r="H140" s="197"/>
      <c r="I140" s="197"/>
      <c r="J140" s="197"/>
      <c r="K140" s="197"/>
      <c r="L140" s="198"/>
      <c r="M140" s="192">
        <v>85</v>
      </c>
      <c r="N140" s="92" t="s">
        <v>303</v>
      </c>
      <c r="O140" s="109"/>
      <c r="P140" s="303"/>
      <c r="Q140" s="303"/>
      <c r="R140" s="303"/>
      <c r="S140" s="303"/>
      <c r="T140" s="304"/>
    </row>
    <row r="141" spans="1:20" ht="18" customHeight="1">
      <c r="A141" s="190"/>
      <c r="B141" s="191"/>
      <c r="C141" s="99"/>
      <c r="D141" s="108">
        <v>5</v>
      </c>
      <c r="E141" s="94" t="s">
        <v>306</v>
      </c>
      <c r="F141" s="178"/>
      <c r="G141" s="178"/>
      <c r="H141" s="178"/>
      <c r="I141" s="178"/>
      <c r="J141" s="178"/>
      <c r="K141" s="178"/>
      <c r="L141" s="219"/>
      <c r="M141" s="71" t="s">
        <v>100</v>
      </c>
      <c r="N141" s="71" t="s">
        <v>100</v>
      </c>
      <c r="O141" s="106"/>
      <c r="P141" s="303"/>
      <c r="Q141" s="303"/>
      <c r="R141" s="303"/>
      <c r="S141" s="303"/>
      <c r="T141" s="304"/>
    </row>
    <row r="142" spans="1:20" ht="18" customHeight="1">
      <c r="A142" s="190"/>
      <c r="B142" s="191"/>
      <c r="C142" s="287"/>
      <c r="D142" s="270">
        <v>6</v>
      </c>
      <c r="E142" s="82" t="s">
        <v>307</v>
      </c>
      <c r="F142" s="305"/>
      <c r="G142" s="305"/>
      <c r="H142" s="305"/>
      <c r="I142" s="305"/>
      <c r="J142" s="305"/>
      <c r="K142" s="305"/>
      <c r="L142" s="306"/>
      <c r="M142" s="85" t="s">
        <v>100</v>
      </c>
      <c r="N142" s="85" t="s">
        <v>100</v>
      </c>
      <c r="O142" s="288" t="s">
        <v>115</v>
      </c>
      <c r="P142" s="245" t="s">
        <v>308</v>
      </c>
      <c r="Q142" s="245"/>
      <c r="R142" s="245"/>
      <c r="S142" s="245"/>
      <c r="T142" s="307"/>
    </row>
    <row r="143" spans="1:20" ht="18" customHeight="1">
      <c r="A143" s="882" t="s">
        <v>309</v>
      </c>
      <c r="B143" s="883"/>
      <c r="C143" s="308"/>
      <c r="D143" s="309">
        <v>1</v>
      </c>
      <c r="E143" s="310" t="s">
        <v>310</v>
      </c>
      <c r="F143" s="310"/>
      <c r="G143" s="310"/>
      <c r="H143" s="310"/>
      <c r="I143" s="310"/>
      <c r="J143" s="310"/>
      <c r="K143" s="310"/>
      <c r="L143" s="311"/>
      <c r="M143" s="312" t="s">
        <v>100</v>
      </c>
      <c r="N143" s="312" t="s">
        <v>100</v>
      </c>
      <c r="O143" s="217"/>
      <c r="P143" s="975"/>
      <c r="Q143" s="975"/>
      <c r="R143" s="975"/>
      <c r="S143" s="975"/>
      <c r="T143" s="976"/>
    </row>
    <row r="144" spans="1:20" ht="18" customHeight="1">
      <c r="A144" s="190"/>
      <c r="B144" s="191"/>
      <c r="C144" s="313"/>
      <c r="D144" s="108">
        <v>2</v>
      </c>
      <c r="E144" s="94" t="s">
        <v>311</v>
      </c>
      <c r="F144" s="94"/>
      <c r="G144" s="94"/>
      <c r="H144" s="94"/>
      <c r="I144" s="94"/>
      <c r="J144" s="94"/>
      <c r="K144" s="94"/>
      <c r="L144" s="105"/>
      <c r="M144" s="71" t="s">
        <v>312</v>
      </c>
      <c r="N144" s="71" t="s">
        <v>313</v>
      </c>
      <c r="O144" s="106"/>
      <c r="P144" s="876"/>
      <c r="Q144" s="876"/>
      <c r="R144" s="876"/>
      <c r="S144" s="876"/>
      <c r="T144" s="877"/>
    </row>
    <row r="145" spans="1:20" ht="18" customHeight="1">
      <c r="A145" s="190"/>
      <c r="B145" s="191"/>
      <c r="C145" s="279" t="s">
        <v>299</v>
      </c>
      <c r="D145" s="108">
        <v>3</v>
      </c>
      <c r="E145" s="94" t="s">
        <v>314</v>
      </c>
      <c r="F145" s="94"/>
      <c r="G145" s="94"/>
      <c r="H145" s="94"/>
      <c r="I145" s="94"/>
      <c r="J145" s="94"/>
      <c r="K145" s="94"/>
      <c r="L145" s="105"/>
      <c r="M145" s="71" t="s">
        <v>100</v>
      </c>
      <c r="N145" s="71" t="s">
        <v>100</v>
      </c>
      <c r="O145" s="106" t="s">
        <v>115</v>
      </c>
      <c r="P145" s="888" t="s">
        <v>315</v>
      </c>
      <c r="Q145" s="888"/>
      <c r="R145" s="888"/>
      <c r="S145" s="888"/>
      <c r="T145" s="889"/>
    </row>
    <row r="146" spans="1:20" ht="18" customHeight="1">
      <c r="A146" s="190"/>
      <c r="B146" s="191"/>
      <c r="C146" s="99"/>
      <c r="D146" s="108">
        <v>4</v>
      </c>
      <c r="E146" s="94" t="s">
        <v>316</v>
      </c>
      <c r="F146" s="94"/>
      <c r="G146" s="94"/>
      <c r="H146" s="94"/>
      <c r="I146" s="94"/>
      <c r="J146" s="94"/>
      <c r="K146" s="94"/>
      <c r="L146" s="286"/>
      <c r="M146" s="192" t="s">
        <v>100</v>
      </c>
      <c r="N146" s="92" t="s">
        <v>100</v>
      </c>
      <c r="O146" s="109"/>
      <c r="P146" s="876"/>
      <c r="Q146" s="876"/>
      <c r="R146" s="876"/>
      <c r="S146" s="876"/>
      <c r="T146" s="877"/>
    </row>
    <row r="147" spans="1:20" ht="18" customHeight="1">
      <c r="A147" s="190"/>
      <c r="B147" s="191"/>
      <c r="C147" s="279" t="s">
        <v>299</v>
      </c>
      <c r="D147" s="108">
        <v>5</v>
      </c>
      <c r="E147" s="94" t="s">
        <v>317</v>
      </c>
      <c r="F147" s="94"/>
      <c r="G147" s="94"/>
      <c r="H147" s="94"/>
      <c r="I147" s="94"/>
      <c r="J147" s="94"/>
      <c r="K147" s="94"/>
      <c r="L147" s="105"/>
      <c r="M147" s="71" t="s">
        <v>100</v>
      </c>
      <c r="N147" s="71" t="s">
        <v>100</v>
      </c>
      <c r="O147" s="106"/>
      <c r="P147" s="876"/>
      <c r="Q147" s="876"/>
      <c r="R147" s="876"/>
      <c r="S147" s="876"/>
      <c r="T147" s="877"/>
    </row>
    <row r="148" spans="1:20" ht="18" customHeight="1">
      <c r="A148" s="190"/>
      <c r="B148" s="191"/>
      <c r="C148" s="279" t="s">
        <v>256</v>
      </c>
      <c r="D148" s="108"/>
      <c r="E148" s="94" t="s">
        <v>318</v>
      </c>
      <c r="F148" s="94"/>
      <c r="G148" s="94"/>
      <c r="H148" s="94"/>
      <c r="I148" s="94"/>
      <c r="J148" s="94"/>
      <c r="K148" s="94"/>
      <c r="L148" s="105"/>
      <c r="M148" s="71"/>
      <c r="N148" s="71"/>
      <c r="O148" s="106"/>
      <c r="P148" s="876"/>
      <c r="Q148" s="876"/>
      <c r="R148" s="876"/>
      <c r="S148" s="876"/>
      <c r="T148" s="877"/>
    </row>
    <row r="149" spans="1:20" ht="18" customHeight="1">
      <c r="A149" s="190"/>
      <c r="B149" s="191"/>
      <c r="C149" s="99"/>
      <c r="D149" s="108">
        <v>6</v>
      </c>
      <c r="E149" s="94" t="s">
        <v>319</v>
      </c>
      <c r="F149" s="94"/>
      <c r="G149" s="94"/>
      <c r="H149" s="94"/>
      <c r="I149" s="94"/>
      <c r="J149" s="94"/>
      <c r="K149" s="94"/>
      <c r="L149" s="105"/>
      <c r="M149" s="71" t="s">
        <v>100</v>
      </c>
      <c r="N149" s="71" t="s">
        <v>100</v>
      </c>
      <c r="O149" s="106"/>
      <c r="P149" s="876"/>
      <c r="Q149" s="876"/>
      <c r="R149" s="876"/>
      <c r="S149" s="876"/>
      <c r="T149" s="877"/>
    </row>
    <row r="150" spans="1:20" ht="18" customHeight="1">
      <c r="A150" s="190"/>
      <c r="B150" s="191"/>
      <c r="C150" s="99"/>
      <c r="D150" s="108">
        <v>7</v>
      </c>
      <c r="E150" s="94" t="s">
        <v>320</v>
      </c>
      <c r="F150" s="94"/>
      <c r="G150" s="94"/>
      <c r="H150" s="94"/>
      <c r="I150" s="94"/>
      <c r="J150" s="94"/>
      <c r="K150" s="94"/>
      <c r="L150" s="105"/>
      <c r="M150" s="71" t="s">
        <v>100</v>
      </c>
      <c r="N150" s="71" t="s">
        <v>100</v>
      </c>
      <c r="O150" s="106"/>
      <c r="P150" s="876"/>
      <c r="Q150" s="876"/>
      <c r="R150" s="876"/>
      <c r="S150" s="876"/>
      <c r="T150" s="877"/>
    </row>
    <row r="151" spans="1:20" ht="18" customHeight="1">
      <c r="A151" s="190"/>
      <c r="B151" s="191"/>
      <c r="C151" s="99"/>
      <c r="D151" s="108">
        <v>8</v>
      </c>
      <c r="E151" s="94" t="s">
        <v>229</v>
      </c>
      <c r="F151" s="94"/>
      <c r="G151" s="94"/>
      <c r="H151" s="94"/>
      <c r="I151" s="94"/>
      <c r="J151" s="94"/>
      <c r="K151" s="94"/>
      <c r="L151" s="105"/>
      <c r="M151" s="71" t="s">
        <v>321</v>
      </c>
      <c r="N151" s="71" t="s">
        <v>100</v>
      </c>
      <c r="O151" s="106" t="s">
        <v>115</v>
      </c>
      <c r="P151" s="890" t="s">
        <v>251</v>
      </c>
      <c r="Q151" s="890"/>
      <c r="R151" s="890"/>
      <c r="S151" s="890"/>
      <c r="T151" s="891"/>
    </row>
    <row r="152" spans="1:20" ht="18" customHeight="1">
      <c r="A152" s="190"/>
      <c r="B152" s="191"/>
      <c r="C152" s="99"/>
      <c r="D152" s="108">
        <v>9</v>
      </c>
      <c r="E152" s="94" t="s">
        <v>232</v>
      </c>
      <c r="F152" s="94"/>
      <c r="G152" s="94"/>
      <c r="H152" s="94"/>
      <c r="I152" s="94"/>
      <c r="J152" s="94"/>
      <c r="K152" s="94"/>
      <c r="L152" s="105"/>
      <c r="M152" s="71" t="s">
        <v>100</v>
      </c>
      <c r="N152" s="71" t="s">
        <v>100</v>
      </c>
      <c r="O152" s="106" t="s">
        <v>115</v>
      </c>
      <c r="P152" s="890" t="s">
        <v>322</v>
      </c>
      <c r="Q152" s="890"/>
      <c r="R152" s="890"/>
      <c r="S152" s="890"/>
      <c r="T152" s="891"/>
    </row>
    <row r="153" spans="1:20" ht="18" customHeight="1">
      <c r="A153" s="190"/>
      <c r="B153" s="191"/>
      <c r="C153" s="99"/>
      <c r="D153" s="68">
        <v>10</v>
      </c>
      <c r="E153" s="290" t="s">
        <v>234</v>
      </c>
      <c r="F153" s="291"/>
      <c r="G153" s="291"/>
      <c r="H153" s="291"/>
      <c r="I153" s="291"/>
      <c r="J153" s="291"/>
      <c r="K153" s="291"/>
      <c r="L153" s="292"/>
      <c r="M153" s="71" t="s">
        <v>235</v>
      </c>
      <c r="N153" s="71" t="s">
        <v>236</v>
      </c>
      <c r="O153" s="106" t="s">
        <v>115</v>
      </c>
      <c r="P153" s="962" t="s">
        <v>323</v>
      </c>
      <c r="Q153" s="962"/>
      <c r="R153" s="962"/>
      <c r="S153" s="962"/>
      <c r="T153" s="963"/>
    </row>
    <row r="154" spans="1:20" ht="18" customHeight="1">
      <c r="A154" s="190"/>
      <c r="B154" s="191"/>
      <c r="C154" s="99"/>
      <c r="D154" s="108">
        <v>11</v>
      </c>
      <c r="E154" s="290" t="s">
        <v>238</v>
      </c>
      <c r="F154" s="291"/>
      <c r="G154" s="291"/>
      <c r="H154" s="291"/>
      <c r="I154" s="291"/>
      <c r="J154" s="291"/>
      <c r="K154" s="291"/>
      <c r="L154" s="292"/>
      <c r="M154" s="71" t="s">
        <v>239</v>
      </c>
      <c r="N154" s="71" t="s">
        <v>236</v>
      </c>
      <c r="O154" s="106" t="s">
        <v>115</v>
      </c>
      <c r="P154" s="962" t="s">
        <v>324</v>
      </c>
      <c r="Q154" s="962"/>
      <c r="R154" s="962"/>
      <c r="S154" s="962"/>
      <c r="T154" s="963"/>
    </row>
    <row r="155" spans="1:20" ht="18" customHeight="1">
      <c r="A155" s="190"/>
      <c r="B155" s="191"/>
      <c r="C155" s="99"/>
      <c r="D155" s="108">
        <v>12</v>
      </c>
      <c r="E155" s="290" t="s">
        <v>325</v>
      </c>
      <c r="F155" s="291"/>
      <c r="G155" s="291"/>
      <c r="H155" s="291"/>
      <c r="I155" s="291"/>
      <c r="J155" s="291"/>
      <c r="K155" s="291"/>
      <c r="L155" s="292"/>
      <c r="M155" s="71" t="s">
        <v>241</v>
      </c>
      <c r="N155" s="71" t="s">
        <v>236</v>
      </c>
      <c r="O155" s="106"/>
      <c r="P155" s="876"/>
      <c r="Q155" s="876"/>
      <c r="R155" s="876"/>
      <c r="S155" s="876"/>
      <c r="T155" s="877"/>
    </row>
    <row r="156" spans="1:20" ht="18" customHeight="1">
      <c r="A156" s="190"/>
      <c r="B156" s="191"/>
      <c r="C156" s="99"/>
      <c r="D156" s="108"/>
      <c r="E156" s="290" t="s">
        <v>326</v>
      </c>
      <c r="F156" s="291"/>
      <c r="G156" s="291"/>
      <c r="H156" s="291"/>
      <c r="I156" s="291"/>
      <c r="J156" s="291"/>
      <c r="K156" s="291"/>
      <c r="L156" s="292"/>
      <c r="M156" s="71"/>
      <c r="N156" s="71"/>
      <c r="O156" s="106"/>
      <c r="P156" s="876"/>
      <c r="Q156" s="876"/>
      <c r="R156" s="876"/>
      <c r="S156" s="876"/>
      <c r="T156" s="877"/>
    </row>
    <row r="157" spans="1:20" ht="18" customHeight="1">
      <c r="A157" s="190"/>
      <c r="B157" s="191"/>
      <c r="C157" s="99"/>
      <c r="D157" s="108">
        <v>13</v>
      </c>
      <c r="E157" s="290" t="s">
        <v>327</v>
      </c>
      <c r="F157" s="291"/>
      <c r="G157" s="291"/>
      <c r="H157" s="291"/>
      <c r="I157" s="291"/>
      <c r="J157" s="291"/>
      <c r="K157" s="291"/>
      <c r="L157" s="292"/>
      <c r="M157" s="71" t="s">
        <v>155</v>
      </c>
      <c r="N157" s="71" t="s">
        <v>100</v>
      </c>
      <c r="O157" s="106"/>
      <c r="P157" s="876"/>
      <c r="Q157" s="876"/>
      <c r="R157" s="876"/>
      <c r="S157" s="876"/>
      <c r="T157" s="877"/>
    </row>
    <row r="158" spans="1:20" ht="18" customHeight="1">
      <c r="A158" s="190"/>
      <c r="B158" s="191"/>
      <c r="C158" s="99"/>
      <c r="D158" s="108">
        <v>14</v>
      </c>
      <c r="E158" s="290" t="s">
        <v>285</v>
      </c>
      <c r="F158" s="291"/>
      <c r="G158" s="291"/>
      <c r="H158" s="291"/>
      <c r="I158" s="291"/>
      <c r="J158" s="291"/>
      <c r="K158" s="291"/>
      <c r="L158" s="292"/>
      <c r="M158" s="71" t="s">
        <v>155</v>
      </c>
      <c r="N158" s="71" t="s">
        <v>100</v>
      </c>
      <c r="O158" s="106"/>
      <c r="P158" s="876"/>
      <c r="Q158" s="876"/>
      <c r="R158" s="876"/>
      <c r="S158" s="876"/>
      <c r="T158" s="877"/>
    </row>
    <row r="159" spans="1:20" ht="18" customHeight="1">
      <c r="A159" s="190"/>
      <c r="B159" s="191"/>
      <c r="C159" s="258"/>
      <c r="D159" s="68">
        <v>15</v>
      </c>
      <c r="E159" s="69" t="s">
        <v>286</v>
      </c>
      <c r="F159" s="76"/>
      <c r="G159" s="76"/>
      <c r="H159" s="76"/>
      <c r="I159" s="76"/>
      <c r="J159" s="76"/>
      <c r="K159" s="76"/>
      <c r="L159" s="77"/>
      <c r="M159" s="78" t="s">
        <v>100</v>
      </c>
      <c r="N159" s="96" t="s">
        <v>100</v>
      </c>
      <c r="O159" s="119"/>
      <c r="P159" s="888"/>
      <c r="Q159" s="888"/>
      <c r="R159" s="888"/>
      <c r="S159" s="888"/>
      <c r="T159" s="889"/>
    </row>
    <row r="160" spans="1:20" ht="18" customHeight="1">
      <c r="A160" s="190"/>
      <c r="B160" s="191"/>
      <c r="C160" s="317"/>
      <c r="D160" s="68">
        <v>16</v>
      </c>
      <c r="E160" s="69" t="s">
        <v>328</v>
      </c>
      <c r="F160" s="76"/>
      <c r="G160" s="76"/>
      <c r="H160" s="76"/>
      <c r="I160" s="76"/>
      <c r="J160" s="76"/>
      <c r="K160" s="76"/>
      <c r="L160" s="77"/>
      <c r="M160" s="78" t="s">
        <v>248</v>
      </c>
      <c r="N160" s="96" t="s">
        <v>329</v>
      </c>
      <c r="O160" s="119"/>
      <c r="P160" s="888"/>
      <c r="Q160" s="888"/>
      <c r="R160" s="888"/>
      <c r="S160" s="888"/>
      <c r="T160" s="889"/>
    </row>
    <row r="161" spans="1:20" ht="18" customHeight="1">
      <c r="A161" s="190"/>
      <c r="B161" s="191"/>
      <c r="C161" s="258"/>
      <c r="D161" s="68">
        <v>17</v>
      </c>
      <c r="E161" s="69" t="s">
        <v>247</v>
      </c>
      <c r="F161" s="76"/>
      <c r="G161" s="76"/>
      <c r="H161" s="76"/>
      <c r="I161" s="76"/>
      <c r="J161" s="76"/>
      <c r="K161" s="76"/>
      <c r="L161" s="77"/>
      <c r="M161" s="78" t="s">
        <v>100</v>
      </c>
      <c r="N161" s="96" t="s">
        <v>100</v>
      </c>
      <c r="O161" s="119"/>
      <c r="P161" s="888"/>
      <c r="Q161" s="888"/>
      <c r="R161" s="888"/>
      <c r="S161" s="888"/>
      <c r="T161" s="889"/>
    </row>
    <row r="162" spans="1:20" ht="18" customHeight="1">
      <c r="A162" s="190"/>
      <c r="B162" s="191"/>
      <c r="C162" s="258"/>
      <c r="D162" s="68">
        <v>18</v>
      </c>
      <c r="E162" s="69" t="s">
        <v>330</v>
      </c>
      <c r="F162" s="76"/>
      <c r="G162" s="76"/>
      <c r="H162" s="76"/>
      <c r="I162" s="76"/>
      <c r="J162" s="76"/>
      <c r="K162" s="76"/>
      <c r="L162" s="77"/>
      <c r="M162" s="78" t="s">
        <v>100</v>
      </c>
      <c r="N162" s="96" t="s">
        <v>100</v>
      </c>
      <c r="O162" s="119"/>
      <c r="P162" s="888"/>
      <c r="Q162" s="888"/>
      <c r="R162" s="888"/>
      <c r="S162" s="888"/>
      <c r="T162" s="889"/>
    </row>
    <row r="163" spans="1:20" ht="18" customHeight="1">
      <c r="A163" s="190"/>
      <c r="B163" s="191"/>
      <c r="C163" s="102"/>
      <c r="D163" s="68">
        <v>19</v>
      </c>
      <c r="E163" s="69" t="s">
        <v>310</v>
      </c>
      <c r="F163" s="76"/>
      <c r="G163" s="76"/>
      <c r="H163" s="76"/>
      <c r="I163" s="76"/>
      <c r="J163" s="76"/>
      <c r="K163" s="76"/>
      <c r="L163" s="77"/>
      <c r="M163" s="78" t="s">
        <v>100</v>
      </c>
      <c r="N163" s="96" t="s">
        <v>100</v>
      </c>
      <c r="O163" s="119"/>
      <c r="P163" s="888"/>
      <c r="Q163" s="888"/>
      <c r="R163" s="888"/>
      <c r="S163" s="888"/>
      <c r="T163" s="889"/>
    </row>
    <row r="164" spans="1:20" ht="18" customHeight="1">
      <c r="A164" s="190"/>
      <c r="B164" s="191"/>
      <c r="C164" s="317"/>
      <c r="D164" s="68">
        <v>20</v>
      </c>
      <c r="E164" s="69" t="s">
        <v>331</v>
      </c>
      <c r="F164" s="76"/>
      <c r="G164" s="76"/>
      <c r="H164" s="76"/>
      <c r="I164" s="76"/>
      <c r="J164" s="76"/>
      <c r="K164" s="76"/>
      <c r="L164" s="77"/>
      <c r="M164" s="71" t="s">
        <v>312</v>
      </c>
      <c r="N164" s="71" t="s">
        <v>313</v>
      </c>
      <c r="O164" s="106" t="s">
        <v>115</v>
      </c>
      <c r="P164" s="896" t="s">
        <v>246</v>
      </c>
      <c r="Q164" s="896"/>
      <c r="R164" s="896"/>
      <c r="S164" s="896"/>
      <c r="T164" s="897"/>
    </row>
    <row r="165" spans="1:20" ht="18" customHeight="1">
      <c r="A165" s="190"/>
      <c r="B165" s="191"/>
      <c r="C165" s="102"/>
      <c r="D165" s="68">
        <v>21</v>
      </c>
      <c r="E165" s="69" t="s">
        <v>332</v>
      </c>
      <c r="F165" s="260"/>
      <c r="G165" s="260"/>
      <c r="H165" s="260"/>
      <c r="I165" s="260"/>
      <c r="J165" s="260"/>
      <c r="K165" s="260"/>
      <c r="L165" s="261"/>
      <c r="M165" s="71" t="s">
        <v>100</v>
      </c>
      <c r="N165" s="71" t="s">
        <v>100</v>
      </c>
      <c r="O165" s="106"/>
      <c r="P165" s="896"/>
      <c r="Q165" s="896"/>
      <c r="R165" s="896"/>
      <c r="S165" s="896"/>
      <c r="T165" s="897"/>
    </row>
    <row r="166" spans="1:20" ht="18" customHeight="1">
      <c r="A166" s="190"/>
      <c r="B166" s="191"/>
      <c r="C166" s="262"/>
      <c r="D166" s="68">
        <v>22</v>
      </c>
      <c r="E166" s="69" t="s">
        <v>319</v>
      </c>
      <c r="F166" s="69"/>
      <c r="G166" s="69"/>
      <c r="H166" s="69"/>
      <c r="I166" s="69"/>
      <c r="J166" s="69"/>
      <c r="K166" s="69"/>
      <c r="L166" s="263"/>
      <c r="M166" s="192" t="s">
        <v>100</v>
      </c>
      <c r="N166" s="71" t="s">
        <v>100</v>
      </c>
      <c r="O166" s="106"/>
      <c r="P166" s="888"/>
      <c r="Q166" s="888"/>
      <c r="R166" s="888"/>
      <c r="S166" s="888"/>
      <c r="T166" s="889"/>
    </row>
    <row r="167" spans="1:20" ht="18" customHeight="1">
      <c r="A167" s="190"/>
      <c r="B167" s="191"/>
      <c r="C167" s="296"/>
      <c r="D167" s="270">
        <v>23</v>
      </c>
      <c r="E167" s="245" t="s">
        <v>320</v>
      </c>
      <c r="F167" s="246"/>
      <c r="G167" s="246"/>
      <c r="H167" s="246"/>
      <c r="I167" s="246"/>
      <c r="J167" s="246"/>
      <c r="K167" s="246"/>
      <c r="L167" s="247"/>
      <c r="M167" s="318" t="s">
        <v>100</v>
      </c>
      <c r="N167" s="85" t="s">
        <v>100</v>
      </c>
      <c r="O167" s="288"/>
      <c r="P167" s="888"/>
      <c r="Q167" s="888"/>
      <c r="R167" s="888"/>
      <c r="S167" s="888"/>
      <c r="T167" s="889"/>
    </row>
    <row r="168" spans="1:20" ht="18" customHeight="1">
      <c r="A168" s="190"/>
      <c r="B168" s="191"/>
      <c r="C168" s="299"/>
      <c r="D168" s="250"/>
      <c r="E168" s="319"/>
      <c r="F168" s="319"/>
      <c r="G168" s="319"/>
      <c r="H168" s="319"/>
      <c r="I168" s="319"/>
      <c r="J168" s="319"/>
      <c r="K168" s="319"/>
      <c r="L168" s="320"/>
      <c r="M168" s="276"/>
      <c r="N168" s="276"/>
      <c r="O168" s="289"/>
      <c r="P168" s="868"/>
      <c r="Q168" s="868"/>
      <c r="R168" s="868"/>
      <c r="S168" s="868"/>
      <c r="T168" s="869"/>
    </row>
    <row r="169" spans="1:20" ht="18" customHeight="1">
      <c r="A169" s="882" t="s">
        <v>333</v>
      </c>
      <c r="B169" s="883"/>
      <c r="C169" s="321" t="s">
        <v>299</v>
      </c>
      <c r="D169" s="551">
        <v>1</v>
      </c>
      <c r="E169" s="552" t="s">
        <v>1492</v>
      </c>
      <c r="F169" s="553"/>
      <c r="G169" s="553"/>
      <c r="H169" s="553"/>
      <c r="I169" s="553"/>
      <c r="J169" s="553"/>
      <c r="K169" s="553"/>
      <c r="L169" s="554"/>
      <c r="M169" s="555" t="s">
        <v>155</v>
      </c>
      <c r="N169" s="555" t="s">
        <v>155</v>
      </c>
      <c r="O169" s="556"/>
      <c r="P169" s="884"/>
      <c r="Q169" s="884"/>
      <c r="R169" s="884"/>
      <c r="S169" s="884"/>
      <c r="T169" s="885"/>
    </row>
    <row r="170" spans="1:20" ht="18" customHeight="1">
      <c r="A170" s="886" t="s">
        <v>334</v>
      </c>
      <c r="B170" s="887"/>
      <c r="C170" s="323"/>
      <c r="D170" s="68">
        <v>2</v>
      </c>
      <c r="E170" s="94" t="s">
        <v>335</v>
      </c>
      <c r="F170" s="94"/>
      <c r="G170" s="94"/>
      <c r="H170" s="94"/>
      <c r="I170" s="94"/>
      <c r="J170" s="94"/>
      <c r="K170" s="94"/>
      <c r="L170" s="286"/>
      <c r="M170" s="92" t="s">
        <v>192</v>
      </c>
      <c r="N170" s="92" t="s">
        <v>192</v>
      </c>
      <c r="O170" s="109" t="s">
        <v>115</v>
      </c>
      <c r="P170" s="73" t="s">
        <v>336</v>
      </c>
      <c r="Q170" s="107"/>
      <c r="R170" s="107"/>
      <c r="S170" s="107"/>
      <c r="T170" s="74"/>
    </row>
    <row r="171" spans="1:20" ht="18" customHeight="1">
      <c r="A171" s="190"/>
      <c r="B171" s="191"/>
      <c r="C171" s="102"/>
      <c r="D171" s="108">
        <v>3</v>
      </c>
      <c r="E171" s="256" t="s">
        <v>337</v>
      </c>
      <c r="F171" s="256"/>
      <c r="G171" s="256"/>
      <c r="H171" s="256"/>
      <c r="I171" s="256"/>
      <c r="J171" s="256"/>
      <c r="K171" s="256"/>
      <c r="L171" s="70"/>
      <c r="M171" s="78" t="s">
        <v>192</v>
      </c>
      <c r="N171" s="96" t="s">
        <v>192</v>
      </c>
      <c r="O171" s="119"/>
      <c r="P171" s="324"/>
      <c r="Q171" s="324"/>
      <c r="R171" s="324"/>
      <c r="S171" s="324"/>
      <c r="T171" s="325"/>
    </row>
    <row r="172" spans="1:20" ht="18" customHeight="1">
      <c r="A172" s="190"/>
      <c r="B172" s="191"/>
      <c r="C172" s="99"/>
      <c r="D172" s="68">
        <v>4</v>
      </c>
      <c r="E172" s="94" t="s">
        <v>338</v>
      </c>
      <c r="F172" s="94"/>
      <c r="G172" s="94"/>
      <c r="H172" s="94"/>
      <c r="I172" s="94"/>
      <c r="J172" s="94"/>
      <c r="K172" s="94"/>
      <c r="L172" s="286"/>
      <c r="M172" s="192">
        <v>51</v>
      </c>
      <c r="N172" s="71" t="s">
        <v>339</v>
      </c>
      <c r="O172" s="106" t="s">
        <v>115</v>
      </c>
      <c r="P172" s="303" t="s">
        <v>340</v>
      </c>
      <c r="Q172" s="303"/>
      <c r="R172" s="303"/>
      <c r="S172" s="303"/>
      <c r="T172" s="304"/>
    </row>
    <row r="173" spans="1:20" ht="18" customHeight="1">
      <c r="A173" s="190"/>
      <c r="B173" s="191"/>
      <c r="C173" s="99"/>
      <c r="D173" s="108">
        <v>5</v>
      </c>
      <c r="E173" s="94" t="s">
        <v>341</v>
      </c>
      <c r="F173" s="94"/>
      <c r="G173" s="94"/>
      <c r="H173" s="94"/>
      <c r="I173" s="94"/>
      <c r="J173" s="94"/>
      <c r="K173" s="94"/>
      <c r="L173" s="105"/>
      <c r="M173" s="192">
        <v>51</v>
      </c>
      <c r="N173" s="71" t="s">
        <v>339</v>
      </c>
      <c r="O173" s="106"/>
      <c r="P173" s="303"/>
      <c r="Q173" s="303"/>
      <c r="R173" s="303"/>
      <c r="S173" s="303"/>
      <c r="T173" s="304"/>
    </row>
    <row r="174" spans="1:20" ht="18" customHeight="1">
      <c r="A174" s="190"/>
      <c r="B174" s="191"/>
      <c r="C174" s="99"/>
      <c r="D174" s="68">
        <v>6</v>
      </c>
      <c r="E174" s="94" t="s">
        <v>342</v>
      </c>
      <c r="F174" s="197"/>
      <c r="G174" s="197"/>
      <c r="H174" s="197"/>
      <c r="I174" s="197"/>
      <c r="J174" s="197"/>
      <c r="K174" s="197"/>
      <c r="L174" s="198"/>
      <c r="M174" s="192">
        <v>52</v>
      </c>
      <c r="N174" s="92" t="s">
        <v>339</v>
      </c>
      <c r="O174" s="109" t="s">
        <v>115</v>
      </c>
      <c r="P174" s="73" t="s">
        <v>343</v>
      </c>
      <c r="Q174" s="107"/>
      <c r="R174" s="107"/>
      <c r="S174" s="107"/>
      <c r="T174" s="74"/>
    </row>
    <row r="175" spans="1:20" ht="18" customHeight="1">
      <c r="A175" s="190"/>
      <c r="B175" s="191"/>
      <c r="C175" s="99"/>
      <c r="D175" s="108">
        <v>7</v>
      </c>
      <c r="E175" s="94" t="s">
        <v>344</v>
      </c>
      <c r="F175" s="178"/>
      <c r="G175" s="178"/>
      <c r="H175" s="178"/>
      <c r="I175" s="178"/>
      <c r="J175" s="178"/>
      <c r="K175" s="178"/>
      <c r="L175" s="219"/>
      <c r="M175" s="192">
        <v>53</v>
      </c>
      <c r="N175" s="71" t="s">
        <v>339</v>
      </c>
      <c r="O175" s="106"/>
      <c r="P175" s="303" t="s">
        <v>345</v>
      </c>
      <c r="Q175" s="303"/>
      <c r="R175" s="303"/>
      <c r="S175" s="303"/>
      <c r="T175" s="304"/>
    </row>
    <row r="176" spans="1:20" ht="18" customHeight="1">
      <c r="A176" s="190"/>
      <c r="B176" s="191"/>
      <c r="C176" s="99"/>
      <c r="D176" s="68">
        <v>8</v>
      </c>
      <c r="E176" s="94" t="s">
        <v>253</v>
      </c>
      <c r="F176" s="178"/>
      <c r="G176" s="178"/>
      <c r="H176" s="178"/>
      <c r="I176" s="178"/>
      <c r="J176" s="178"/>
      <c r="K176" s="178"/>
      <c r="L176" s="219"/>
      <c r="M176" s="71" t="s">
        <v>192</v>
      </c>
      <c r="N176" s="71" t="s">
        <v>192</v>
      </c>
      <c r="O176" s="106"/>
      <c r="P176" s="69"/>
      <c r="Q176" s="69"/>
      <c r="R176" s="69"/>
      <c r="S176" s="69"/>
      <c r="T176" s="326"/>
    </row>
    <row r="177" spans="1:20" ht="18" customHeight="1">
      <c r="A177" s="190"/>
      <c r="B177" s="191"/>
      <c r="C177" s="102"/>
      <c r="D177" s="543">
        <v>9</v>
      </c>
      <c r="E177" s="112" t="s">
        <v>346</v>
      </c>
      <c r="F177" s="536"/>
      <c r="G177" s="536"/>
      <c r="H177" s="536"/>
      <c r="I177" s="536"/>
      <c r="J177" s="536"/>
      <c r="K177" s="536"/>
      <c r="L177" s="557"/>
      <c r="M177" s="540" t="s">
        <v>192</v>
      </c>
      <c r="N177" s="540" t="s">
        <v>192</v>
      </c>
      <c r="O177" s="546"/>
      <c r="P177" s="558"/>
      <c r="Q177" s="558"/>
      <c r="R177" s="558"/>
      <c r="S177" s="558"/>
      <c r="T177" s="559"/>
    </row>
    <row r="178" spans="1:20" ht="18" customHeight="1">
      <c r="A178" s="190"/>
      <c r="B178" s="191"/>
      <c r="C178" s="102"/>
      <c r="D178" s="560">
        <v>10</v>
      </c>
      <c r="E178" s="112" t="s">
        <v>347</v>
      </c>
      <c r="F178" s="112"/>
      <c r="G178" s="112"/>
      <c r="H178" s="112"/>
      <c r="I178" s="112"/>
      <c r="J178" s="112"/>
      <c r="K178" s="112"/>
      <c r="L178" s="549"/>
      <c r="M178" s="540" t="s">
        <v>192</v>
      </c>
      <c r="N178" s="540" t="s">
        <v>339</v>
      </c>
      <c r="O178" s="546"/>
      <c r="P178" s="558"/>
      <c r="Q178" s="558"/>
      <c r="R178" s="558"/>
      <c r="S178" s="558"/>
      <c r="T178" s="559"/>
    </row>
    <row r="179" spans="1:20" ht="18" customHeight="1">
      <c r="A179" s="190"/>
      <c r="B179" s="191"/>
      <c r="C179" s="327"/>
      <c r="D179" s="68"/>
      <c r="E179" s="94"/>
      <c r="F179" s="94"/>
      <c r="G179" s="94"/>
      <c r="H179" s="94"/>
      <c r="I179" s="94"/>
      <c r="J179" s="94"/>
      <c r="K179" s="94"/>
      <c r="L179" s="286"/>
      <c r="M179" s="92"/>
      <c r="N179" s="92"/>
      <c r="O179" s="109"/>
      <c r="P179" s="107" t="s">
        <v>348</v>
      </c>
      <c r="Q179" s="107"/>
      <c r="R179" s="107"/>
      <c r="S179" s="107"/>
      <c r="T179" s="74"/>
    </row>
    <row r="180" spans="1:20" ht="18" customHeight="1">
      <c r="A180" s="190"/>
      <c r="B180" s="191"/>
      <c r="C180" s="287"/>
      <c r="D180" s="328"/>
      <c r="E180" s="273"/>
      <c r="F180" s="273"/>
      <c r="G180" s="273"/>
      <c r="H180" s="273"/>
      <c r="I180" s="273"/>
      <c r="J180" s="273"/>
      <c r="K180" s="273"/>
      <c r="L180" s="329"/>
      <c r="M180" s="330"/>
      <c r="N180" s="330"/>
      <c r="O180" s="331"/>
      <c r="P180" s="332"/>
      <c r="Q180" s="332"/>
      <c r="R180" s="332"/>
      <c r="S180" s="332"/>
      <c r="T180" s="333"/>
    </row>
    <row r="181" spans="1:20" ht="18" customHeight="1">
      <c r="A181" s="882" t="s">
        <v>349</v>
      </c>
      <c r="B181" s="883"/>
      <c r="C181" s="285"/>
      <c r="D181" s="543">
        <v>1</v>
      </c>
      <c r="E181" s="548" t="s">
        <v>1493</v>
      </c>
      <c r="F181" s="548"/>
      <c r="G181" s="548"/>
      <c r="H181" s="548"/>
      <c r="I181" s="548"/>
      <c r="J181" s="548"/>
      <c r="K181" s="548"/>
      <c r="L181" s="549"/>
      <c r="M181" s="539">
        <v>80</v>
      </c>
      <c r="N181" s="540" t="s">
        <v>350</v>
      </c>
      <c r="O181" s="546"/>
      <c r="P181" s="884"/>
      <c r="Q181" s="884"/>
      <c r="R181" s="884"/>
      <c r="S181" s="884"/>
      <c r="T181" s="885"/>
    </row>
    <row r="182" spans="1:20" ht="18" customHeight="1">
      <c r="A182" s="190"/>
      <c r="B182" s="191"/>
      <c r="C182" s="99"/>
      <c r="D182" s="108"/>
      <c r="E182" s="94" t="s">
        <v>351</v>
      </c>
      <c r="F182" s="94"/>
      <c r="G182" s="94"/>
      <c r="H182" s="94"/>
      <c r="I182" s="94"/>
      <c r="J182" s="94"/>
      <c r="K182" s="94"/>
      <c r="L182" s="105"/>
      <c r="M182" s="71"/>
      <c r="N182" s="71"/>
      <c r="O182" s="106"/>
      <c r="P182" s="866"/>
      <c r="Q182" s="866"/>
      <c r="R182" s="866"/>
      <c r="S182" s="866"/>
      <c r="T182" s="867"/>
    </row>
    <row r="183" spans="1:20" ht="18" customHeight="1">
      <c r="A183" s="190"/>
      <c r="B183" s="191"/>
      <c r="C183" s="99"/>
      <c r="D183" s="108">
        <v>2</v>
      </c>
      <c r="E183" s="94" t="s">
        <v>352</v>
      </c>
      <c r="F183" s="94"/>
      <c r="G183" s="94"/>
      <c r="H183" s="94"/>
      <c r="I183" s="94"/>
      <c r="J183" s="94"/>
      <c r="K183" s="94"/>
      <c r="L183" s="105"/>
      <c r="M183" s="71" t="s">
        <v>100</v>
      </c>
      <c r="N183" s="71" t="s">
        <v>100</v>
      </c>
      <c r="O183" s="106" t="s">
        <v>115</v>
      </c>
      <c r="P183" s="890" t="s">
        <v>353</v>
      </c>
      <c r="Q183" s="890"/>
      <c r="R183" s="890"/>
      <c r="S183" s="890"/>
      <c r="T183" s="891"/>
    </row>
    <row r="184" spans="1:20" ht="18" customHeight="1">
      <c r="A184" s="190"/>
      <c r="B184" s="191"/>
      <c r="C184" s="99"/>
      <c r="D184" s="108">
        <v>3</v>
      </c>
      <c r="E184" s="94" t="s">
        <v>354</v>
      </c>
      <c r="F184" s="94"/>
      <c r="G184" s="94"/>
      <c r="H184" s="94"/>
      <c r="I184" s="94"/>
      <c r="J184" s="94"/>
      <c r="K184" s="94"/>
      <c r="L184" s="105"/>
      <c r="M184" s="100">
        <v>85</v>
      </c>
      <c r="N184" s="71" t="s">
        <v>355</v>
      </c>
      <c r="O184" s="106"/>
      <c r="P184" s="890"/>
      <c r="Q184" s="890"/>
      <c r="R184" s="890"/>
      <c r="S184" s="890"/>
      <c r="T184" s="891"/>
    </row>
    <row r="185" spans="1:20" ht="18" customHeight="1">
      <c r="A185" s="190"/>
      <c r="B185" s="191"/>
      <c r="C185" s="99"/>
      <c r="D185" s="108">
        <v>4</v>
      </c>
      <c r="E185" s="94" t="s">
        <v>356</v>
      </c>
      <c r="F185" s="94"/>
      <c r="G185" s="94"/>
      <c r="H185" s="94"/>
      <c r="I185" s="94"/>
      <c r="J185" s="94"/>
      <c r="K185" s="94"/>
      <c r="L185" s="105"/>
      <c r="M185" s="100">
        <v>86</v>
      </c>
      <c r="N185" s="71" t="s">
        <v>100</v>
      </c>
      <c r="O185" s="106" t="s">
        <v>115</v>
      </c>
      <c r="P185" s="890" t="s">
        <v>357</v>
      </c>
      <c r="Q185" s="890"/>
      <c r="R185" s="890"/>
      <c r="S185" s="890"/>
      <c r="T185" s="891"/>
    </row>
    <row r="186" spans="1:20" ht="18" customHeight="1" thickBot="1">
      <c r="A186" s="190"/>
      <c r="B186" s="191"/>
      <c r="C186" s="533"/>
      <c r="D186" s="108"/>
      <c r="E186" s="178"/>
      <c r="F186" s="94"/>
      <c r="G186" s="94"/>
      <c r="H186" s="94"/>
      <c r="I186" s="94"/>
      <c r="J186" s="94"/>
      <c r="K186" s="94"/>
      <c r="L186" s="105"/>
      <c r="M186" s="71"/>
      <c r="N186" s="71"/>
      <c r="O186" s="106"/>
      <c r="P186" s="866"/>
      <c r="Q186" s="866"/>
      <c r="R186" s="866"/>
      <c r="S186" s="866"/>
      <c r="T186" s="867"/>
    </row>
    <row r="187" spans="1:20" ht="18" customHeight="1">
      <c r="A187" s="900" t="s">
        <v>358</v>
      </c>
      <c r="B187" s="901"/>
      <c r="C187" s="278" t="s">
        <v>256</v>
      </c>
      <c r="D187" s="58">
        <v>1</v>
      </c>
      <c r="E187" s="59" t="s">
        <v>359</v>
      </c>
      <c r="F187" s="60"/>
      <c r="G187" s="60"/>
      <c r="H187" s="293"/>
      <c r="I187" s="293"/>
      <c r="J187" s="293"/>
      <c r="K187" s="293"/>
      <c r="L187" s="294"/>
      <c r="M187" s="62" t="s">
        <v>100</v>
      </c>
      <c r="N187" s="63" t="s">
        <v>100</v>
      </c>
      <c r="O187" s="243"/>
      <c r="P187" s="894"/>
      <c r="Q187" s="894"/>
      <c r="R187" s="894"/>
      <c r="S187" s="894"/>
      <c r="T187" s="895"/>
    </row>
    <row r="188" spans="1:20" ht="18" customHeight="1">
      <c r="A188" s="190"/>
      <c r="B188" s="191"/>
      <c r="C188" s="176" t="s">
        <v>299</v>
      </c>
      <c r="D188" s="560">
        <v>2</v>
      </c>
      <c r="E188" s="561" t="s">
        <v>1494</v>
      </c>
      <c r="F188" s="562"/>
      <c r="G188" s="562"/>
      <c r="H188" s="562"/>
      <c r="I188" s="562"/>
      <c r="J188" s="562"/>
      <c r="K188" s="562"/>
      <c r="L188" s="563"/>
      <c r="M188" s="539" t="s">
        <v>100</v>
      </c>
      <c r="N188" s="540" t="s">
        <v>100</v>
      </c>
      <c r="O188" s="546"/>
      <c r="P188" s="902"/>
      <c r="Q188" s="902"/>
      <c r="R188" s="902"/>
      <c r="S188" s="902"/>
      <c r="T188" s="903"/>
    </row>
    <row r="189" spans="1:20" ht="18" customHeight="1">
      <c r="A189" s="190"/>
      <c r="B189" s="191"/>
      <c r="C189" s="258"/>
      <c r="D189" s="68">
        <v>3</v>
      </c>
      <c r="E189" s="69" t="s">
        <v>300</v>
      </c>
      <c r="F189" s="76"/>
      <c r="G189" s="76"/>
      <c r="H189" s="76"/>
      <c r="I189" s="76"/>
      <c r="J189" s="76"/>
      <c r="K189" s="76"/>
      <c r="L189" s="77"/>
      <c r="M189" s="78">
        <v>86</v>
      </c>
      <c r="N189" s="96" t="s">
        <v>360</v>
      </c>
      <c r="O189" s="119" t="s">
        <v>115</v>
      </c>
      <c r="P189" s="896" t="s">
        <v>361</v>
      </c>
      <c r="Q189" s="896"/>
      <c r="R189" s="896"/>
      <c r="S189" s="896"/>
      <c r="T189" s="897"/>
    </row>
    <row r="190" spans="1:20" ht="18" customHeight="1">
      <c r="A190" s="190"/>
      <c r="B190" s="191"/>
      <c r="C190" s="258"/>
      <c r="D190" s="68">
        <v>4</v>
      </c>
      <c r="E190" s="69" t="s">
        <v>362</v>
      </c>
      <c r="F190" s="76"/>
      <c r="G190" s="76"/>
      <c r="H190" s="76"/>
      <c r="I190" s="76"/>
      <c r="J190" s="76"/>
      <c r="K190" s="76"/>
      <c r="L190" s="77"/>
      <c r="M190" s="78" t="s">
        <v>100</v>
      </c>
      <c r="N190" s="96" t="s">
        <v>355</v>
      </c>
      <c r="O190" s="119" t="s">
        <v>115</v>
      </c>
      <c r="P190" s="896" t="s">
        <v>363</v>
      </c>
      <c r="Q190" s="896"/>
      <c r="R190" s="896"/>
      <c r="S190" s="896"/>
      <c r="T190" s="897"/>
    </row>
    <row r="191" spans="1:20" ht="18" customHeight="1">
      <c r="A191" s="190"/>
      <c r="B191" s="191"/>
      <c r="C191" s="258"/>
      <c r="D191" s="68">
        <v>5</v>
      </c>
      <c r="E191" s="69" t="s">
        <v>364</v>
      </c>
      <c r="F191" s="76"/>
      <c r="G191" s="76"/>
      <c r="H191" s="76"/>
      <c r="I191" s="76"/>
      <c r="J191" s="76"/>
      <c r="K191" s="76"/>
      <c r="L191" s="77"/>
      <c r="M191" s="78">
        <v>85</v>
      </c>
      <c r="N191" s="96" t="s">
        <v>355</v>
      </c>
      <c r="O191" s="119" t="s">
        <v>115</v>
      </c>
      <c r="P191" s="896" t="s">
        <v>365</v>
      </c>
      <c r="Q191" s="896"/>
      <c r="R191" s="896"/>
      <c r="S191" s="896"/>
      <c r="T191" s="897"/>
    </row>
    <row r="192" spans="1:20" ht="18" customHeight="1">
      <c r="A192" s="190"/>
      <c r="B192" s="191"/>
      <c r="C192" s="102"/>
      <c r="D192" s="68">
        <v>6</v>
      </c>
      <c r="E192" s="69" t="s">
        <v>366</v>
      </c>
      <c r="F192" s="76"/>
      <c r="G192" s="76"/>
      <c r="H192" s="76"/>
      <c r="I192" s="76"/>
      <c r="J192" s="76"/>
      <c r="K192" s="76"/>
      <c r="L192" s="77"/>
      <c r="M192" s="78" t="s">
        <v>100</v>
      </c>
      <c r="N192" s="96" t="s">
        <v>100</v>
      </c>
      <c r="O192" s="119"/>
      <c r="P192" s="896" t="s">
        <v>367</v>
      </c>
      <c r="Q192" s="896"/>
      <c r="R192" s="896"/>
      <c r="S192" s="896"/>
      <c r="T192" s="897"/>
    </row>
    <row r="193" spans="1:20" ht="18" customHeight="1">
      <c r="A193" s="190"/>
      <c r="B193" s="191"/>
      <c r="C193" s="278" t="s">
        <v>256</v>
      </c>
      <c r="D193" s="68">
        <v>7</v>
      </c>
      <c r="E193" s="69" t="s">
        <v>368</v>
      </c>
      <c r="F193" s="76"/>
      <c r="G193" s="76"/>
      <c r="H193" s="76"/>
      <c r="I193" s="76"/>
      <c r="J193" s="76"/>
      <c r="K193" s="76"/>
      <c r="L193" s="77"/>
      <c r="M193" s="71" t="s">
        <v>100</v>
      </c>
      <c r="N193" s="71" t="s">
        <v>100</v>
      </c>
      <c r="O193" s="106" t="s">
        <v>115</v>
      </c>
      <c r="P193" s="896" t="s">
        <v>340</v>
      </c>
      <c r="Q193" s="896"/>
      <c r="R193" s="896"/>
      <c r="S193" s="896"/>
      <c r="T193" s="897"/>
    </row>
    <row r="194" spans="1:20" ht="18" customHeight="1">
      <c r="A194" s="334"/>
      <c r="B194" s="335"/>
      <c r="C194" s="281"/>
      <c r="D194" s="336"/>
      <c r="E194" s="337"/>
      <c r="F194" s="337"/>
      <c r="G194" s="337"/>
      <c r="H194" s="337"/>
      <c r="I194" s="337"/>
      <c r="J194" s="337"/>
      <c r="K194" s="337"/>
      <c r="L194" s="338"/>
      <c r="M194" s="339"/>
      <c r="N194" s="339"/>
      <c r="O194" s="340"/>
      <c r="P194" s="979"/>
      <c r="Q194" s="979"/>
      <c r="R194" s="979"/>
      <c r="S194" s="979"/>
      <c r="T194" s="980"/>
    </row>
    <row r="195" spans="1:20" ht="18" customHeight="1">
      <c r="A195" s="882" t="s">
        <v>369</v>
      </c>
      <c r="B195" s="883"/>
      <c r="C195" s="308"/>
      <c r="D195" s="309">
        <v>1</v>
      </c>
      <c r="E195" s="341" t="s">
        <v>370</v>
      </c>
      <c r="F195" s="341"/>
      <c r="G195" s="341"/>
      <c r="H195" s="341"/>
      <c r="I195" s="341"/>
      <c r="J195" s="341"/>
      <c r="K195" s="341"/>
      <c r="L195" s="342"/>
      <c r="M195" s="343" t="s">
        <v>100</v>
      </c>
      <c r="N195" s="312" t="s">
        <v>155</v>
      </c>
      <c r="O195" s="217"/>
      <c r="P195" s="973"/>
      <c r="Q195" s="973"/>
      <c r="R195" s="973"/>
      <c r="S195" s="973"/>
      <c r="T195" s="974"/>
    </row>
    <row r="196" spans="1:20" ht="18" customHeight="1">
      <c r="A196" s="190"/>
      <c r="B196" s="191"/>
      <c r="C196" s="262"/>
      <c r="D196" s="108">
        <v>2</v>
      </c>
      <c r="E196" s="69" t="s">
        <v>371</v>
      </c>
      <c r="F196" s="76"/>
      <c r="G196" s="76"/>
      <c r="H196" s="76"/>
      <c r="I196" s="76"/>
      <c r="J196" s="76"/>
      <c r="K196" s="76"/>
      <c r="L196" s="77"/>
      <c r="M196" s="100" t="s">
        <v>100</v>
      </c>
      <c r="N196" s="71" t="s">
        <v>155</v>
      </c>
      <c r="O196" s="106"/>
      <c r="P196" s="866"/>
      <c r="Q196" s="866"/>
      <c r="R196" s="866"/>
      <c r="S196" s="866"/>
      <c r="T196" s="867"/>
    </row>
    <row r="197" spans="1:20" ht="18" customHeight="1">
      <c r="A197" s="190"/>
      <c r="B197" s="191"/>
      <c r="C197" s="262"/>
      <c r="D197" s="108">
        <v>3</v>
      </c>
      <c r="E197" s="69" t="s">
        <v>372</v>
      </c>
      <c r="F197" s="264"/>
      <c r="G197" s="264"/>
      <c r="H197" s="265"/>
      <c r="I197" s="265"/>
      <c r="J197" s="265"/>
      <c r="K197" s="265"/>
      <c r="L197" s="266"/>
      <c r="M197" s="71" t="s">
        <v>100</v>
      </c>
      <c r="N197" s="71" t="s">
        <v>155</v>
      </c>
      <c r="O197" s="106" t="s">
        <v>115</v>
      </c>
      <c r="P197" s="896" t="s">
        <v>373</v>
      </c>
      <c r="Q197" s="896"/>
      <c r="R197" s="896"/>
      <c r="S197" s="896"/>
      <c r="T197" s="897"/>
    </row>
    <row r="198" spans="1:20" ht="18" customHeight="1">
      <c r="A198" s="190"/>
      <c r="B198" s="191"/>
      <c r="C198" s="262"/>
      <c r="D198" s="108">
        <v>4</v>
      </c>
      <c r="E198" s="94" t="s">
        <v>374</v>
      </c>
      <c r="F198" s="94"/>
      <c r="G198" s="94"/>
      <c r="H198" s="267"/>
      <c r="I198" s="267"/>
      <c r="J198" s="267"/>
      <c r="K198" s="267"/>
      <c r="L198" s="268"/>
      <c r="M198" s="71" t="s">
        <v>100</v>
      </c>
      <c r="N198" s="71" t="s">
        <v>155</v>
      </c>
      <c r="O198" s="106" t="s">
        <v>115</v>
      </c>
      <c r="P198" s="896" t="s">
        <v>375</v>
      </c>
      <c r="Q198" s="896"/>
      <c r="R198" s="896"/>
      <c r="S198" s="896"/>
      <c r="T198" s="897"/>
    </row>
    <row r="199" spans="1:20" ht="18" customHeight="1">
      <c r="A199" s="190"/>
      <c r="B199" s="191"/>
      <c r="C199" s="262"/>
      <c r="D199" s="68">
        <v>5</v>
      </c>
      <c r="E199" s="94" t="s">
        <v>212</v>
      </c>
      <c r="F199" s="94"/>
      <c r="G199" s="94"/>
      <c r="H199" s="94"/>
      <c r="I199" s="94"/>
      <c r="J199" s="94"/>
      <c r="K199" s="94"/>
      <c r="L199" s="105"/>
      <c r="M199" s="71" t="s">
        <v>100</v>
      </c>
      <c r="N199" s="71" t="s">
        <v>155</v>
      </c>
      <c r="O199" s="106" t="s">
        <v>115</v>
      </c>
      <c r="P199" s="971" t="s">
        <v>251</v>
      </c>
      <c r="Q199" s="971"/>
      <c r="R199" s="971"/>
      <c r="S199" s="971"/>
      <c r="T199" s="972"/>
    </row>
    <row r="200" spans="1:20" ht="18" customHeight="1">
      <c r="A200" s="190"/>
      <c r="B200" s="191"/>
      <c r="C200" s="323"/>
      <c r="D200" s="108">
        <v>6</v>
      </c>
      <c r="E200" s="69" t="s">
        <v>376</v>
      </c>
      <c r="F200" s="69"/>
      <c r="G200" s="69"/>
      <c r="H200" s="69"/>
      <c r="I200" s="69"/>
      <c r="J200" s="69"/>
      <c r="K200" s="69"/>
      <c r="L200" s="70"/>
      <c r="M200" s="78">
        <v>35</v>
      </c>
      <c r="N200" s="96" t="s">
        <v>155</v>
      </c>
      <c r="O200" s="119"/>
      <c r="P200" s="888"/>
      <c r="Q200" s="888"/>
      <c r="R200" s="888"/>
      <c r="S200" s="888"/>
      <c r="T200" s="889"/>
    </row>
    <row r="201" spans="1:20" ht="18" customHeight="1">
      <c r="A201" s="190"/>
      <c r="B201" s="191"/>
      <c r="C201" s="99"/>
      <c r="D201" s="108">
        <v>7</v>
      </c>
      <c r="E201" s="94" t="s">
        <v>377</v>
      </c>
      <c r="F201" s="94"/>
      <c r="G201" s="94"/>
      <c r="H201" s="94"/>
      <c r="I201" s="94"/>
      <c r="J201" s="94"/>
      <c r="K201" s="94"/>
      <c r="L201" s="286"/>
      <c r="M201" s="192">
        <v>32</v>
      </c>
      <c r="N201" s="71" t="s">
        <v>155</v>
      </c>
      <c r="O201" s="106"/>
      <c r="P201" s="866"/>
      <c r="Q201" s="866"/>
      <c r="R201" s="866"/>
      <c r="S201" s="866"/>
      <c r="T201" s="867"/>
    </row>
    <row r="202" spans="1:20" ht="18" customHeight="1">
      <c r="A202" s="190"/>
      <c r="B202" s="191"/>
      <c r="C202" s="99"/>
      <c r="D202" s="108">
        <v>8</v>
      </c>
      <c r="E202" s="94" t="s">
        <v>378</v>
      </c>
      <c r="F202" s="94"/>
      <c r="G202" s="94"/>
      <c r="H202" s="94"/>
      <c r="I202" s="94"/>
      <c r="J202" s="94"/>
      <c r="K202" s="94"/>
      <c r="L202" s="105"/>
      <c r="M202" s="71" t="s">
        <v>241</v>
      </c>
      <c r="N202" s="71" t="s">
        <v>155</v>
      </c>
      <c r="O202" s="106"/>
      <c r="P202" s="866"/>
      <c r="Q202" s="866"/>
      <c r="R202" s="866"/>
      <c r="S202" s="866"/>
      <c r="T202" s="867"/>
    </row>
    <row r="203" spans="1:20" ht="18" customHeight="1">
      <c r="A203" s="190"/>
      <c r="B203" s="191"/>
      <c r="C203" s="99"/>
      <c r="D203" s="108"/>
      <c r="E203" s="94" t="s">
        <v>379</v>
      </c>
      <c r="F203" s="218"/>
      <c r="G203" s="218"/>
      <c r="H203" s="197"/>
      <c r="I203" s="197"/>
      <c r="J203" s="197"/>
      <c r="K203" s="197"/>
      <c r="L203" s="198"/>
      <c r="M203" s="192"/>
      <c r="N203" s="92"/>
      <c r="O203" s="109"/>
      <c r="P203" s="868"/>
      <c r="Q203" s="868"/>
      <c r="R203" s="868"/>
      <c r="S203" s="868"/>
      <c r="T203" s="869"/>
    </row>
    <row r="204" spans="1:20" ht="18" customHeight="1">
      <c r="A204" s="882" t="s">
        <v>380</v>
      </c>
      <c r="B204" s="883"/>
      <c r="C204" s="308" t="s">
        <v>164</v>
      </c>
      <c r="D204" s="309">
        <v>1</v>
      </c>
      <c r="E204" s="310" t="s">
        <v>381</v>
      </c>
      <c r="F204" s="344"/>
      <c r="G204" s="344"/>
      <c r="H204" s="344"/>
      <c r="I204" s="344"/>
      <c r="J204" s="344"/>
      <c r="K204" s="344"/>
      <c r="L204" s="345"/>
      <c r="M204" s="312" t="s">
        <v>100</v>
      </c>
      <c r="N204" s="312" t="s">
        <v>155</v>
      </c>
      <c r="O204" s="217" t="s">
        <v>115</v>
      </c>
      <c r="P204" s="866" t="s">
        <v>166</v>
      </c>
      <c r="Q204" s="866"/>
      <c r="R204" s="866"/>
      <c r="S204" s="866"/>
      <c r="T204" s="867"/>
    </row>
    <row r="205" spans="1:20" ht="18" customHeight="1">
      <c r="A205" s="190"/>
      <c r="B205" s="191"/>
      <c r="C205" s="102"/>
      <c r="D205" s="108">
        <v>2</v>
      </c>
      <c r="E205" s="94" t="s">
        <v>167</v>
      </c>
      <c r="F205" s="178"/>
      <c r="G205" s="178"/>
      <c r="H205" s="178"/>
      <c r="I205" s="178"/>
      <c r="J205" s="178"/>
      <c r="K205" s="178"/>
      <c r="L205" s="219"/>
      <c r="M205" s="78">
        <v>50</v>
      </c>
      <c r="N205" s="71" t="s">
        <v>155</v>
      </c>
      <c r="O205" s="106"/>
      <c r="P205" s="866"/>
      <c r="Q205" s="866"/>
      <c r="R205" s="866"/>
      <c r="S205" s="866"/>
      <c r="T205" s="867"/>
    </row>
    <row r="206" spans="1:20" ht="18" customHeight="1">
      <c r="A206" s="190"/>
      <c r="B206" s="191"/>
      <c r="C206" s="102"/>
      <c r="D206" s="108">
        <v>3</v>
      </c>
      <c r="E206" s="94" t="s">
        <v>169</v>
      </c>
      <c r="F206" s="94"/>
      <c r="G206" s="94"/>
      <c r="H206" s="94"/>
      <c r="I206" s="94"/>
      <c r="J206" s="94"/>
      <c r="K206" s="94"/>
      <c r="L206" s="105"/>
      <c r="M206" s="71" t="s">
        <v>100</v>
      </c>
      <c r="N206" s="71" t="s">
        <v>155</v>
      </c>
      <c r="O206" s="106"/>
      <c r="P206" s="866"/>
      <c r="Q206" s="866"/>
      <c r="R206" s="866"/>
      <c r="S206" s="866"/>
      <c r="T206" s="867"/>
    </row>
    <row r="207" spans="1:20" ht="18" customHeight="1">
      <c r="A207" s="190"/>
      <c r="B207" s="191"/>
      <c r="C207" s="327"/>
      <c r="D207" s="108">
        <v>4</v>
      </c>
      <c r="E207" s="94" t="s">
        <v>382</v>
      </c>
      <c r="F207" s="94"/>
      <c r="G207" s="94"/>
      <c r="H207" s="94"/>
      <c r="I207" s="94"/>
      <c r="J207" s="94"/>
      <c r="K207" s="94"/>
      <c r="L207" s="105"/>
      <c r="M207" s="71" t="s">
        <v>383</v>
      </c>
      <c r="N207" s="71" t="s">
        <v>155</v>
      </c>
      <c r="O207" s="106"/>
      <c r="P207" s="866"/>
      <c r="Q207" s="866"/>
      <c r="R207" s="866"/>
      <c r="S207" s="866"/>
      <c r="T207" s="867"/>
    </row>
    <row r="208" spans="1:20" ht="18" customHeight="1">
      <c r="A208" s="190"/>
      <c r="B208" s="191"/>
      <c r="C208" s="279" t="s">
        <v>299</v>
      </c>
      <c r="D208" s="108">
        <v>5</v>
      </c>
      <c r="E208" s="94" t="s">
        <v>384</v>
      </c>
      <c r="F208" s="94"/>
      <c r="G208" s="94"/>
      <c r="H208" s="94"/>
      <c r="I208" s="94"/>
      <c r="J208" s="94"/>
      <c r="K208" s="94"/>
      <c r="L208" s="105"/>
      <c r="M208" s="71" t="s">
        <v>100</v>
      </c>
      <c r="N208" s="71" t="s">
        <v>155</v>
      </c>
      <c r="O208" s="106"/>
      <c r="P208" s="866"/>
      <c r="Q208" s="866"/>
      <c r="R208" s="866"/>
      <c r="S208" s="866"/>
      <c r="T208" s="867"/>
    </row>
    <row r="209" spans="1:20" ht="18" customHeight="1">
      <c r="A209" s="190"/>
      <c r="B209" s="191"/>
      <c r="C209" s="99"/>
      <c r="D209" s="108">
        <v>6</v>
      </c>
      <c r="E209" s="94" t="s">
        <v>385</v>
      </c>
      <c r="F209" s="94"/>
      <c r="G209" s="94"/>
      <c r="H209" s="94"/>
      <c r="I209" s="94"/>
      <c r="J209" s="94"/>
      <c r="K209" s="94"/>
      <c r="L209" s="286"/>
      <c r="M209" s="192" t="s">
        <v>100</v>
      </c>
      <c r="N209" s="92" t="s">
        <v>386</v>
      </c>
      <c r="O209" s="109"/>
      <c r="P209" s="866"/>
      <c r="Q209" s="866"/>
      <c r="R209" s="866"/>
      <c r="S209" s="866"/>
      <c r="T209" s="867"/>
    </row>
    <row r="210" spans="1:20" ht="18" customHeight="1">
      <c r="A210" s="190"/>
      <c r="B210" s="191"/>
      <c r="C210" s="279" t="s">
        <v>172</v>
      </c>
      <c r="D210" s="108">
        <v>7</v>
      </c>
      <c r="E210" s="94" t="s">
        <v>387</v>
      </c>
      <c r="F210" s="94"/>
      <c r="G210" s="94"/>
      <c r="H210" s="94"/>
      <c r="I210" s="94"/>
      <c r="J210" s="94"/>
      <c r="K210" s="94"/>
      <c r="L210" s="105"/>
      <c r="M210" s="71" t="s">
        <v>100</v>
      </c>
      <c r="N210" s="71" t="s">
        <v>386</v>
      </c>
      <c r="O210" s="106"/>
      <c r="P210" s="866"/>
      <c r="Q210" s="866"/>
      <c r="R210" s="866"/>
      <c r="S210" s="866"/>
      <c r="T210" s="867"/>
    </row>
    <row r="211" spans="1:20" ht="18" customHeight="1">
      <c r="A211" s="190"/>
      <c r="B211" s="191"/>
      <c r="C211" s="279" t="s">
        <v>172</v>
      </c>
      <c r="D211" s="108">
        <v>8</v>
      </c>
      <c r="E211" s="94" t="s">
        <v>388</v>
      </c>
      <c r="F211" s="94"/>
      <c r="G211" s="94"/>
      <c r="H211" s="94"/>
      <c r="I211" s="94"/>
      <c r="J211" s="94"/>
      <c r="K211" s="94"/>
      <c r="L211" s="105"/>
      <c r="M211" s="71" t="s">
        <v>100</v>
      </c>
      <c r="N211" s="71" t="s">
        <v>386</v>
      </c>
      <c r="O211" s="106" t="s">
        <v>115</v>
      </c>
      <c r="P211" s="890" t="s">
        <v>389</v>
      </c>
      <c r="Q211" s="890"/>
      <c r="R211" s="890"/>
      <c r="S211" s="890"/>
      <c r="T211" s="891"/>
    </row>
    <row r="212" spans="1:20" ht="18" customHeight="1">
      <c r="A212" s="190"/>
      <c r="B212" s="191"/>
      <c r="C212" s="99"/>
      <c r="D212" s="108">
        <v>9</v>
      </c>
      <c r="E212" s="94" t="s">
        <v>390</v>
      </c>
      <c r="F212" s="94"/>
      <c r="G212" s="94"/>
      <c r="H212" s="94"/>
      <c r="I212" s="94"/>
      <c r="J212" s="94"/>
      <c r="K212" s="94"/>
      <c r="L212" s="105"/>
      <c r="M212" s="71" t="s">
        <v>100</v>
      </c>
      <c r="N212" s="71" t="s">
        <v>386</v>
      </c>
      <c r="O212" s="106"/>
      <c r="P212" s="890" t="s">
        <v>391</v>
      </c>
      <c r="Q212" s="890"/>
      <c r="R212" s="890"/>
      <c r="S212" s="890"/>
      <c r="T212" s="891"/>
    </row>
    <row r="213" spans="1:20" ht="18" customHeight="1">
      <c r="A213" s="190"/>
      <c r="B213" s="191"/>
      <c r="C213" s="99"/>
      <c r="D213" s="108">
        <v>10</v>
      </c>
      <c r="E213" s="94" t="s">
        <v>392</v>
      </c>
      <c r="F213" s="94"/>
      <c r="G213" s="94"/>
      <c r="H213" s="94"/>
      <c r="I213" s="94"/>
      <c r="J213" s="94"/>
      <c r="K213" s="94"/>
      <c r="L213" s="105"/>
      <c r="M213" s="71" t="s">
        <v>100</v>
      </c>
      <c r="N213" s="71" t="s">
        <v>386</v>
      </c>
      <c r="O213" s="106"/>
      <c r="P213" s="866"/>
      <c r="Q213" s="866"/>
      <c r="R213" s="866"/>
      <c r="S213" s="866"/>
      <c r="T213" s="867"/>
    </row>
    <row r="214" spans="1:20" ht="18" customHeight="1">
      <c r="A214" s="190"/>
      <c r="B214" s="191"/>
      <c r="C214" s="279" t="s">
        <v>172</v>
      </c>
      <c r="D214" s="108">
        <v>11</v>
      </c>
      <c r="E214" s="94" t="s">
        <v>393</v>
      </c>
      <c r="F214" s="94"/>
      <c r="G214" s="94"/>
      <c r="H214" s="94"/>
      <c r="I214" s="94"/>
      <c r="J214" s="94"/>
      <c r="K214" s="94"/>
      <c r="L214" s="105"/>
      <c r="M214" s="71" t="s">
        <v>100</v>
      </c>
      <c r="N214" s="71" t="s">
        <v>386</v>
      </c>
      <c r="O214" s="106"/>
      <c r="P214" s="866"/>
      <c r="Q214" s="866"/>
      <c r="R214" s="866"/>
      <c r="S214" s="866"/>
      <c r="T214" s="867"/>
    </row>
    <row r="215" spans="1:20" ht="18" customHeight="1">
      <c r="A215" s="190"/>
      <c r="B215" s="191"/>
      <c r="C215" s="279" t="s">
        <v>256</v>
      </c>
      <c r="D215" s="108">
        <v>12</v>
      </c>
      <c r="E215" s="94" t="s">
        <v>394</v>
      </c>
      <c r="F215" s="94"/>
      <c r="G215" s="94"/>
      <c r="H215" s="94"/>
      <c r="I215" s="94"/>
      <c r="J215" s="94"/>
      <c r="K215" s="94"/>
      <c r="L215" s="105"/>
      <c r="M215" s="71" t="s">
        <v>100</v>
      </c>
      <c r="N215" s="71" t="s">
        <v>386</v>
      </c>
      <c r="O215" s="106"/>
      <c r="P215" s="866"/>
      <c r="Q215" s="866"/>
      <c r="R215" s="866"/>
      <c r="S215" s="866"/>
      <c r="T215" s="867"/>
    </row>
    <row r="216" spans="1:20" ht="18" customHeight="1">
      <c r="A216" s="190"/>
      <c r="B216" s="191"/>
      <c r="C216" s="279" t="s">
        <v>299</v>
      </c>
      <c r="D216" s="108">
        <v>13</v>
      </c>
      <c r="E216" s="290" t="s">
        <v>395</v>
      </c>
      <c r="F216" s="291"/>
      <c r="G216" s="291"/>
      <c r="H216" s="291"/>
      <c r="I216" s="291"/>
      <c r="J216" s="291"/>
      <c r="K216" s="291"/>
      <c r="L216" s="292"/>
      <c r="M216" s="71" t="s">
        <v>100</v>
      </c>
      <c r="N216" s="71" t="s">
        <v>155</v>
      </c>
      <c r="O216" s="106"/>
      <c r="P216" s="866"/>
      <c r="Q216" s="866"/>
      <c r="R216" s="866"/>
      <c r="S216" s="866"/>
      <c r="T216" s="867"/>
    </row>
    <row r="217" spans="1:20" ht="18" customHeight="1">
      <c r="A217" s="190"/>
      <c r="B217" s="191"/>
      <c r="C217" s="99"/>
      <c r="D217" s="108">
        <v>14</v>
      </c>
      <c r="E217" s="290" t="s">
        <v>396</v>
      </c>
      <c r="F217" s="291"/>
      <c r="G217" s="291"/>
      <c r="H217" s="291"/>
      <c r="I217" s="291"/>
      <c r="J217" s="291"/>
      <c r="K217" s="291"/>
      <c r="L217" s="292"/>
      <c r="M217" s="71" t="s">
        <v>100</v>
      </c>
      <c r="N217" s="71" t="s">
        <v>155</v>
      </c>
      <c r="O217" s="106"/>
      <c r="P217" s="866"/>
      <c r="Q217" s="866"/>
      <c r="R217" s="866"/>
      <c r="S217" s="866"/>
      <c r="T217" s="867"/>
    </row>
    <row r="218" spans="1:20" ht="18" customHeight="1">
      <c r="A218" s="190"/>
      <c r="B218" s="191"/>
      <c r="C218" s="99"/>
      <c r="D218" s="108">
        <v>15</v>
      </c>
      <c r="E218" s="290" t="s">
        <v>397</v>
      </c>
      <c r="F218" s="291"/>
      <c r="G218" s="291"/>
      <c r="H218" s="291"/>
      <c r="I218" s="291"/>
      <c r="J218" s="291"/>
      <c r="K218" s="291"/>
      <c r="L218" s="292"/>
      <c r="M218" s="71" t="s">
        <v>100</v>
      </c>
      <c r="N218" s="71" t="s">
        <v>155</v>
      </c>
      <c r="O218" s="106"/>
      <c r="P218" s="866"/>
      <c r="Q218" s="866"/>
      <c r="R218" s="866"/>
      <c r="S218" s="866"/>
      <c r="T218" s="867"/>
    </row>
    <row r="219" spans="1:20" ht="18" customHeight="1">
      <c r="A219" s="190"/>
      <c r="B219" s="191"/>
      <c r="C219" s="258"/>
      <c r="D219" s="68">
        <v>16</v>
      </c>
      <c r="E219" s="69" t="s">
        <v>181</v>
      </c>
      <c r="F219" s="76"/>
      <c r="G219" s="76"/>
      <c r="H219" s="76"/>
      <c r="I219" s="76"/>
      <c r="J219" s="76"/>
      <c r="K219" s="76"/>
      <c r="L219" s="77"/>
      <c r="M219" s="78" t="s">
        <v>100</v>
      </c>
      <c r="N219" s="96" t="s">
        <v>100</v>
      </c>
      <c r="O219" s="119"/>
      <c r="P219" s="888"/>
      <c r="Q219" s="888"/>
      <c r="R219" s="888"/>
      <c r="S219" s="888"/>
      <c r="T219" s="889"/>
    </row>
    <row r="220" spans="1:20" ht="18" customHeight="1">
      <c r="A220" s="190"/>
      <c r="B220" s="191"/>
      <c r="C220" s="258"/>
      <c r="D220" s="68">
        <v>17</v>
      </c>
      <c r="E220" s="69" t="s">
        <v>182</v>
      </c>
      <c r="F220" s="76"/>
      <c r="G220" s="76"/>
      <c r="H220" s="76"/>
      <c r="I220" s="76"/>
      <c r="J220" s="76"/>
      <c r="K220" s="76"/>
      <c r="L220" s="77"/>
      <c r="M220" s="78" t="s">
        <v>1481</v>
      </c>
      <c r="N220" s="96" t="s">
        <v>1482</v>
      </c>
      <c r="O220" s="119"/>
      <c r="P220" s="888"/>
      <c r="Q220" s="888"/>
      <c r="R220" s="888"/>
      <c r="S220" s="888"/>
      <c r="T220" s="889"/>
    </row>
    <row r="221" spans="1:20" ht="18" customHeight="1">
      <c r="A221" s="190"/>
      <c r="B221" s="191"/>
      <c r="C221" s="258"/>
      <c r="D221" s="68">
        <v>18</v>
      </c>
      <c r="E221" s="69" t="s">
        <v>223</v>
      </c>
      <c r="F221" s="76"/>
      <c r="G221" s="76"/>
      <c r="H221" s="76"/>
      <c r="I221" s="76"/>
      <c r="J221" s="76"/>
      <c r="K221" s="76"/>
      <c r="L221" s="77"/>
      <c r="M221" s="78" t="s">
        <v>100</v>
      </c>
      <c r="N221" s="96" t="s">
        <v>100</v>
      </c>
      <c r="O221" s="119"/>
      <c r="P221" s="888"/>
      <c r="Q221" s="888"/>
      <c r="R221" s="888"/>
      <c r="S221" s="888"/>
      <c r="T221" s="889"/>
    </row>
    <row r="222" spans="1:20" ht="18" customHeight="1">
      <c r="A222" s="190"/>
      <c r="B222" s="191"/>
      <c r="C222" s="258"/>
      <c r="D222" s="68">
        <v>19</v>
      </c>
      <c r="E222" s="69" t="s">
        <v>184</v>
      </c>
      <c r="F222" s="76"/>
      <c r="G222" s="76"/>
      <c r="H222" s="76"/>
      <c r="I222" s="76"/>
      <c r="J222" s="76"/>
      <c r="K222" s="76"/>
      <c r="L222" s="77"/>
      <c r="M222" s="78" t="s">
        <v>100</v>
      </c>
      <c r="N222" s="96" t="s">
        <v>100</v>
      </c>
      <c r="O222" s="119"/>
      <c r="P222" s="888"/>
      <c r="Q222" s="888"/>
      <c r="R222" s="888"/>
      <c r="S222" s="888"/>
      <c r="T222" s="889"/>
    </row>
    <row r="223" spans="1:20" ht="18" customHeight="1">
      <c r="A223" s="190"/>
      <c r="B223" s="191"/>
      <c r="C223" s="258"/>
      <c r="D223" s="68">
        <v>20</v>
      </c>
      <c r="E223" s="69" t="s">
        <v>398</v>
      </c>
      <c r="F223" s="76"/>
      <c r="G223" s="76"/>
      <c r="H223" s="76"/>
      <c r="I223" s="76"/>
      <c r="J223" s="76"/>
      <c r="K223" s="76"/>
      <c r="L223" s="77"/>
      <c r="M223" s="78" t="s">
        <v>100</v>
      </c>
      <c r="N223" s="96" t="s">
        <v>100</v>
      </c>
      <c r="O223" s="119"/>
      <c r="P223" s="888"/>
      <c r="Q223" s="888"/>
      <c r="R223" s="888"/>
      <c r="S223" s="888"/>
      <c r="T223" s="889"/>
    </row>
    <row r="224" spans="1:20" ht="18" customHeight="1">
      <c r="A224" s="190"/>
      <c r="B224" s="191"/>
      <c r="C224" s="176" t="s">
        <v>172</v>
      </c>
      <c r="D224" s="68">
        <v>21</v>
      </c>
      <c r="E224" s="69" t="s">
        <v>178</v>
      </c>
      <c r="F224" s="76"/>
      <c r="G224" s="76"/>
      <c r="H224" s="76"/>
      <c r="I224" s="76"/>
      <c r="J224" s="76"/>
      <c r="K224" s="76"/>
      <c r="L224" s="77"/>
      <c r="M224" s="78" t="s">
        <v>100</v>
      </c>
      <c r="N224" s="96" t="s">
        <v>399</v>
      </c>
      <c r="O224" s="119"/>
      <c r="P224" s="888"/>
      <c r="Q224" s="888"/>
      <c r="R224" s="888"/>
      <c r="S224" s="888"/>
      <c r="T224" s="889"/>
    </row>
    <row r="225" spans="1:20" ht="18" customHeight="1">
      <c r="A225" s="190"/>
      <c r="B225" s="191"/>
      <c r="C225" s="258"/>
      <c r="D225" s="68">
        <v>22</v>
      </c>
      <c r="E225" s="69" t="s">
        <v>400</v>
      </c>
      <c r="F225" s="76"/>
      <c r="G225" s="76"/>
      <c r="H225" s="76"/>
      <c r="I225" s="76"/>
      <c r="J225" s="76"/>
      <c r="K225" s="76"/>
      <c r="L225" s="77"/>
      <c r="M225" s="78" t="s">
        <v>100</v>
      </c>
      <c r="N225" s="96" t="s">
        <v>399</v>
      </c>
      <c r="O225" s="119"/>
      <c r="P225" s="888"/>
      <c r="Q225" s="888"/>
      <c r="R225" s="888"/>
      <c r="S225" s="888"/>
      <c r="T225" s="889"/>
    </row>
    <row r="226" spans="1:20" ht="18" customHeight="1">
      <c r="A226" s="190"/>
      <c r="B226" s="191"/>
      <c r="C226" s="102"/>
      <c r="D226" s="68">
        <v>23</v>
      </c>
      <c r="E226" s="69" t="s">
        <v>401</v>
      </c>
      <c r="F226" s="76"/>
      <c r="G226" s="76"/>
      <c r="H226" s="76"/>
      <c r="I226" s="76"/>
      <c r="J226" s="76"/>
      <c r="K226" s="76"/>
      <c r="L226" s="77"/>
      <c r="M226" s="78" t="s">
        <v>100</v>
      </c>
      <c r="N226" s="96" t="s">
        <v>100</v>
      </c>
      <c r="O226" s="119"/>
      <c r="P226" s="888"/>
      <c r="Q226" s="888"/>
      <c r="R226" s="888"/>
      <c r="S226" s="888"/>
      <c r="T226" s="889"/>
    </row>
    <row r="227" spans="1:20" ht="18" customHeight="1">
      <c r="A227" s="190"/>
      <c r="B227" s="191"/>
      <c r="C227" s="176" t="s">
        <v>185</v>
      </c>
      <c r="D227" s="68">
        <v>24</v>
      </c>
      <c r="E227" s="69" t="s">
        <v>402</v>
      </c>
      <c r="F227" s="76"/>
      <c r="G227" s="76"/>
      <c r="H227" s="76"/>
      <c r="I227" s="76"/>
      <c r="J227" s="76"/>
      <c r="K227" s="76"/>
      <c r="L227" s="77"/>
      <c r="M227" s="71" t="s">
        <v>100</v>
      </c>
      <c r="N227" s="71" t="s">
        <v>399</v>
      </c>
      <c r="O227" s="106"/>
      <c r="P227" s="888"/>
      <c r="Q227" s="888"/>
      <c r="R227" s="888"/>
      <c r="S227" s="888"/>
      <c r="T227" s="889"/>
    </row>
    <row r="228" spans="1:20" ht="18" customHeight="1">
      <c r="A228" s="190"/>
      <c r="B228" s="191"/>
      <c r="C228" s="102"/>
      <c r="D228" s="68">
        <v>25</v>
      </c>
      <c r="E228" s="69" t="s">
        <v>403</v>
      </c>
      <c r="F228" s="260"/>
      <c r="G228" s="260"/>
      <c r="H228" s="260"/>
      <c r="I228" s="260"/>
      <c r="J228" s="260"/>
      <c r="K228" s="260"/>
      <c r="L228" s="261"/>
      <c r="M228" s="78">
        <v>84</v>
      </c>
      <c r="N228" s="71" t="s">
        <v>399</v>
      </c>
      <c r="O228" s="106"/>
      <c r="P228" s="888"/>
      <c r="Q228" s="888"/>
      <c r="R228" s="888"/>
      <c r="S228" s="888"/>
      <c r="T228" s="889"/>
    </row>
    <row r="229" spans="1:20" ht="18" customHeight="1">
      <c r="A229" s="190"/>
      <c r="B229" s="191"/>
      <c r="C229" s="262"/>
      <c r="D229" s="68">
        <v>26</v>
      </c>
      <c r="E229" s="69" t="s">
        <v>404</v>
      </c>
      <c r="F229" s="69"/>
      <c r="G229" s="69"/>
      <c r="H229" s="69"/>
      <c r="I229" s="69"/>
      <c r="J229" s="69"/>
      <c r="K229" s="69"/>
      <c r="L229" s="263"/>
      <c r="M229" s="192" t="s">
        <v>100</v>
      </c>
      <c r="N229" s="71" t="s">
        <v>100</v>
      </c>
      <c r="O229" s="106"/>
      <c r="P229" s="896"/>
      <c r="Q229" s="896"/>
      <c r="R229" s="896"/>
      <c r="S229" s="896"/>
      <c r="T229" s="897"/>
    </row>
    <row r="230" spans="1:20" ht="18" customHeight="1">
      <c r="A230" s="190"/>
      <c r="B230" s="191"/>
      <c r="C230" s="262"/>
      <c r="D230" s="68">
        <v>27</v>
      </c>
      <c r="E230" s="69" t="s">
        <v>405</v>
      </c>
      <c r="F230" s="76"/>
      <c r="G230" s="76"/>
      <c r="H230" s="76"/>
      <c r="I230" s="76"/>
      <c r="J230" s="76"/>
      <c r="K230" s="76"/>
      <c r="L230" s="77"/>
      <c r="M230" s="100" t="s">
        <v>406</v>
      </c>
      <c r="N230" s="71" t="s">
        <v>100</v>
      </c>
      <c r="O230" s="106"/>
      <c r="P230" s="888"/>
      <c r="Q230" s="888"/>
      <c r="R230" s="888"/>
      <c r="S230" s="888"/>
      <c r="T230" s="889"/>
    </row>
    <row r="231" spans="1:20" ht="18" customHeight="1">
      <c r="A231" s="190"/>
      <c r="B231" s="191"/>
      <c r="C231" s="296"/>
      <c r="D231" s="270"/>
      <c r="E231" s="346"/>
      <c r="F231" s="346"/>
      <c r="G231" s="346"/>
      <c r="H231" s="346"/>
      <c r="I231" s="346"/>
      <c r="J231" s="346"/>
      <c r="K231" s="346"/>
      <c r="L231" s="347"/>
      <c r="M231" s="85"/>
      <c r="N231" s="85"/>
      <c r="O231" s="288"/>
      <c r="P231" s="868"/>
      <c r="Q231" s="868"/>
      <c r="R231" s="868"/>
      <c r="S231" s="868"/>
      <c r="T231" s="869"/>
    </row>
    <row r="232" spans="1:20" ht="18" customHeight="1">
      <c r="A232" s="882" t="s">
        <v>333</v>
      </c>
      <c r="B232" s="883"/>
      <c r="C232" s="348"/>
      <c r="D232" s="309">
        <v>1</v>
      </c>
      <c r="E232" s="310" t="s">
        <v>338</v>
      </c>
      <c r="F232" s="349"/>
      <c r="G232" s="349"/>
      <c r="H232" s="349"/>
      <c r="I232" s="349"/>
      <c r="J232" s="349"/>
      <c r="K232" s="349"/>
      <c r="L232" s="350"/>
      <c r="M232" s="351">
        <v>51</v>
      </c>
      <c r="N232" s="312" t="s">
        <v>399</v>
      </c>
      <c r="O232" s="217" t="s">
        <v>115</v>
      </c>
      <c r="P232" s="967" t="s">
        <v>365</v>
      </c>
      <c r="Q232" s="967"/>
      <c r="R232" s="967"/>
      <c r="S232" s="967"/>
      <c r="T232" s="968"/>
    </row>
    <row r="233" spans="1:20" ht="18" customHeight="1">
      <c r="A233" s="930"/>
      <c r="B233" s="931"/>
      <c r="C233" s="352"/>
      <c r="D233" s="68">
        <v>2</v>
      </c>
      <c r="E233" s="94" t="s">
        <v>407</v>
      </c>
      <c r="F233" s="94"/>
      <c r="G233" s="94"/>
      <c r="H233" s="94"/>
      <c r="I233" s="94"/>
      <c r="J233" s="94"/>
      <c r="K233" s="94"/>
      <c r="L233" s="105"/>
      <c r="M233" s="78">
        <v>51</v>
      </c>
      <c r="N233" s="71" t="s">
        <v>399</v>
      </c>
      <c r="O233" s="106"/>
      <c r="P233" s="971" t="s">
        <v>408</v>
      </c>
      <c r="Q233" s="971"/>
      <c r="R233" s="971"/>
      <c r="S233" s="971"/>
      <c r="T233" s="972"/>
    </row>
    <row r="234" spans="1:20" ht="18" customHeight="1">
      <c r="A234" s="190"/>
      <c r="B234" s="191"/>
      <c r="C234" s="353"/>
      <c r="D234" s="108">
        <v>3</v>
      </c>
      <c r="E234" s="69" t="s">
        <v>342</v>
      </c>
      <c r="F234" s="69"/>
      <c r="G234" s="69"/>
      <c r="H234" s="69"/>
      <c r="I234" s="69"/>
      <c r="J234" s="69"/>
      <c r="K234" s="69"/>
      <c r="L234" s="70"/>
      <c r="M234" s="78">
        <v>52</v>
      </c>
      <c r="N234" s="96" t="s">
        <v>399</v>
      </c>
      <c r="O234" s="119" t="s">
        <v>115</v>
      </c>
      <c r="P234" s="971" t="s">
        <v>409</v>
      </c>
      <c r="Q234" s="971"/>
      <c r="R234" s="971"/>
      <c r="S234" s="971"/>
      <c r="T234" s="972"/>
    </row>
    <row r="235" spans="1:20" ht="18" customHeight="1">
      <c r="A235" s="190"/>
      <c r="B235" s="191"/>
      <c r="C235" s="354"/>
      <c r="D235" s="108">
        <v>4</v>
      </c>
      <c r="E235" s="94" t="s">
        <v>410</v>
      </c>
      <c r="F235" s="94"/>
      <c r="G235" s="94"/>
      <c r="H235" s="94"/>
      <c r="I235" s="94"/>
      <c r="J235" s="94"/>
      <c r="K235" s="94"/>
      <c r="L235" s="286"/>
      <c r="M235" s="192">
        <v>53</v>
      </c>
      <c r="N235" s="71" t="s">
        <v>100</v>
      </c>
      <c r="O235" s="106" t="s">
        <v>115</v>
      </c>
      <c r="P235" s="971" t="s">
        <v>411</v>
      </c>
      <c r="Q235" s="971"/>
      <c r="R235" s="971"/>
      <c r="S235" s="971"/>
      <c r="T235" s="972"/>
    </row>
    <row r="236" spans="1:20" ht="18" customHeight="1">
      <c r="A236" s="190"/>
      <c r="B236" s="191"/>
      <c r="C236" s="354"/>
      <c r="D236" s="108"/>
      <c r="E236" s="94"/>
      <c r="F236" s="94"/>
      <c r="G236" s="94"/>
      <c r="H236" s="94"/>
      <c r="I236" s="94"/>
      <c r="J236" s="94"/>
      <c r="K236" s="94"/>
      <c r="L236" s="105"/>
      <c r="M236" s="71"/>
      <c r="N236" s="71"/>
      <c r="O236" s="106"/>
      <c r="P236" s="971" t="s">
        <v>412</v>
      </c>
      <c r="Q236" s="971"/>
      <c r="R236" s="971"/>
      <c r="S236" s="971"/>
      <c r="T236" s="972"/>
    </row>
    <row r="237" spans="1:20" ht="18" customHeight="1">
      <c r="A237" s="334"/>
      <c r="B237" s="335"/>
      <c r="C237" s="355"/>
      <c r="D237" s="270"/>
      <c r="E237" s="356"/>
      <c r="F237" s="356"/>
      <c r="G237" s="356"/>
      <c r="H237" s="356"/>
      <c r="I237" s="356"/>
      <c r="J237" s="356"/>
      <c r="K237" s="356"/>
      <c r="L237" s="357"/>
      <c r="M237" s="358"/>
      <c r="N237" s="359"/>
      <c r="O237" s="360"/>
      <c r="P237" s="868"/>
      <c r="Q237" s="868"/>
      <c r="R237" s="868"/>
      <c r="S237" s="868"/>
      <c r="T237" s="869"/>
    </row>
    <row r="238" spans="1:20" ht="18" customHeight="1">
      <c r="A238" s="882" t="s">
        <v>413</v>
      </c>
      <c r="B238" s="883"/>
      <c r="C238" s="102"/>
      <c r="D238" s="309">
        <v>1</v>
      </c>
      <c r="E238" s="310" t="s">
        <v>414</v>
      </c>
      <c r="F238" s="344"/>
      <c r="G238" s="344"/>
      <c r="H238" s="344"/>
      <c r="I238" s="344"/>
      <c r="J238" s="344"/>
      <c r="K238" s="344"/>
      <c r="L238" s="345"/>
      <c r="M238" s="312" t="s">
        <v>155</v>
      </c>
      <c r="N238" s="312" t="s">
        <v>155</v>
      </c>
      <c r="O238" s="217"/>
      <c r="P238" s="973"/>
      <c r="Q238" s="973"/>
      <c r="R238" s="973"/>
      <c r="S238" s="973"/>
      <c r="T238" s="974"/>
    </row>
    <row r="239" spans="1:20" ht="18" customHeight="1">
      <c r="A239" s="190"/>
      <c r="B239" s="191"/>
      <c r="C239" s="99"/>
      <c r="D239" s="108">
        <v>2</v>
      </c>
      <c r="E239" s="94" t="s">
        <v>415</v>
      </c>
      <c r="F239" s="178"/>
      <c r="G239" s="178"/>
      <c r="H239" s="178"/>
      <c r="I239" s="178"/>
      <c r="J239" s="178"/>
      <c r="K239" s="178"/>
      <c r="L239" s="219"/>
      <c r="M239" s="71" t="s">
        <v>155</v>
      </c>
      <c r="N239" s="71" t="s">
        <v>155</v>
      </c>
      <c r="O239" s="106"/>
      <c r="P239" s="866"/>
      <c r="Q239" s="866"/>
      <c r="R239" s="866"/>
      <c r="S239" s="866"/>
      <c r="T239" s="867"/>
    </row>
    <row r="240" spans="1:20" ht="18" customHeight="1">
      <c r="A240" s="190"/>
      <c r="B240" s="191"/>
      <c r="C240" s="102"/>
      <c r="D240" s="108">
        <v>3</v>
      </c>
      <c r="E240" s="94" t="s">
        <v>416</v>
      </c>
      <c r="F240" s="178"/>
      <c r="G240" s="178"/>
      <c r="H240" s="178"/>
      <c r="I240" s="178"/>
      <c r="J240" s="178"/>
      <c r="K240" s="178"/>
      <c r="L240" s="219"/>
      <c r="M240" s="71" t="s">
        <v>155</v>
      </c>
      <c r="N240" s="71" t="s">
        <v>155</v>
      </c>
      <c r="O240" s="106"/>
      <c r="P240" s="866"/>
      <c r="Q240" s="866"/>
      <c r="R240" s="866"/>
      <c r="S240" s="866"/>
      <c r="T240" s="867"/>
    </row>
    <row r="241" spans="1:20" ht="18" customHeight="1">
      <c r="A241" s="190"/>
      <c r="B241" s="191"/>
      <c r="C241" s="102"/>
      <c r="D241" s="108">
        <v>4</v>
      </c>
      <c r="E241" s="94" t="s">
        <v>417</v>
      </c>
      <c r="F241" s="94"/>
      <c r="G241" s="94"/>
      <c r="H241" s="94"/>
      <c r="I241" s="94"/>
      <c r="J241" s="94"/>
      <c r="K241" s="94"/>
      <c r="L241" s="105"/>
      <c r="M241" s="71" t="s">
        <v>155</v>
      </c>
      <c r="N241" s="71" t="s">
        <v>155</v>
      </c>
      <c r="O241" s="106"/>
      <c r="P241" s="866"/>
      <c r="Q241" s="866"/>
      <c r="R241" s="866"/>
      <c r="S241" s="866"/>
      <c r="T241" s="867"/>
    </row>
    <row r="242" spans="1:20" ht="18" customHeight="1">
      <c r="A242" s="190"/>
      <c r="B242" s="191"/>
      <c r="C242" s="284"/>
      <c r="D242" s="270"/>
      <c r="E242" s="82"/>
      <c r="F242" s="82"/>
      <c r="G242" s="82"/>
      <c r="H242" s="82"/>
      <c r="I242" s="82"/>
      <c r="J242" s="82"/>
      <c r="K242" s="82"/>
      <c r="L242" s="282"/>
      <c r="M242" s="85"/>
      <c r="N242" s="85"/>
      <c r="O242" s="288"/>
      <c r="P242" s="868"/>
      <c r="Q242" s="868"/>
      <c r="R242" s="868"/>
      <c r="S242" s="868"/>
      <c r="T242" s="869"/>
    </row>
    <row r="243" spans="1:20" ht="18" customHeight="1">
      <c r="A243" s="882" t="s">
        <v>418</v>
      </c>
      <c r="B243" s="883"/>
      <c r="C243" s="308" t="s">
        <v>256</v>
      </c>
      <c r="D243" s="309">
        <v>1</v>
      </c>
      <c r="E243" s="310" t="s">
        <v>419</v>
      </c>
      <c r="F243" s="310"/>
      <c r="G243" s="310"/>
      <c r="H243" s="310"/>
      <c r="I243" s="310"/>
      <c r="J243" s="310"/>
      <c r="K243" s="310"/>
      <c r="L243" s="311"/>
      <c r="M243" s="312" t="s">
        <v>155</v>
      </c>
      <c r="N243" s="312" t="s">
        <v>155</v>
      </c>
      <c r="O243" s="217"/>
      <c r="P243" s="973"/>
      <c r="Q243" s="973"/>
      <c r="R243" s="973"/>
      <c r="S243" s="973"/>
      <c r="T243" s="974"/>
    </row>
    <row r="244" spans="1:20" ht="18" customHeight="1">
      <c r="A244" s="190"/>
      <c r="B244" s="191"/>
      <c r="C244" s="99"/>
      <c r="D244" s="108">
        <v>2</v>
      </c>
      <c r="E244" s="94" t="s">
        <v>206</v>
      </c>
      <c r="F244" s="94"/>
      <c r="G244" s="94"/>
      <c r="H244" s="94"/>
      <c r="I244" s="94"/>
      <c r="J244" s="94"/>
      <c r="K244" s="94"/>
      <c r="L244" s="286"/>
      <c r="M244" s="192" t="s">
        <v>155</v>
      </c>
      <c r="N244" s="92" t="s">
        <v>155</v>
      </c>
      <c r="O244" s="109"/>
      <c r="P244" s="866"/>
      <c r="Q244" s="866"/>
      <c r="R244" s="866"/>
      <c r="S244" s="866"/>
      <c r="T244" s="867"/>
    </row>
    <row r="245" spans="1:20" ht="18" customHeight="1">
      <c r="A245" s="190"/>
      <c r="B245" s="191"/>
      <c r="C245" s="99"/>
      <c r="D245" s="108">
        <v>3</v>
      </c>
      <c r="E245" s="94" t="s">
        <v>420</v>
      </c>
      <c r="F245" s="94"/>
      <c r="G245" s="94"/>
      <c r="H245" s="94"/>
      <c r="I245" s="94"/>
      <c r="J245" s="94"/>
      <c r="K245" s="94"/>
      <c r="L245" s="105"/>
      <c r="M245" s="71" t="s">
        <v>155</v>
      </c>
      <c r="N245" s="71" t="s">
        <v>155</v>
      </c>
      <c r="O245" s="106"/>
      <c r="P245" s="866"/>
      <c r="Q245" s="866"/>
      <c r="R245" s="866"/>
      <c r="S245" s="866"/>
      <c r="T245" s="867"/>
    </row>
    <row r="246" spans="1:20" ht="18" customHeight="1">
      <c r="A246" s="334"/>
      <c r="B246" s="335"/>
      <c r="C246" s="287"/>
      <c r="D246" s="270"/>
      <c r="E246" s="82"/>
      <c r="F246" s="82"/>
      <c r="G246" s="82"/>
      <c r="H246" s="82"/>
      <c r="I246" s="82"/>
      <c r="J246" s="82"/>
      <c r="K246" s="82"/>
      <c r="L246" s="282"/>
      <c r="M246" s="85"/>
      <c r="N246" s="85"/>
      <c r="O246" s="288"/>
      <c r="P246" s="868"/>
      <c r="Q246" s="868"/>
      <c r="R246" s="868"/>
      <c r="S246" s="868"/>
      <c r="T246" s="869"/>
    </row>
    <row r="247" spans="1:20" ht="18" customHeight="1">
      <c r="A247" s="882" t="s">
        <v>421</v>
      </c>
      <c r="B247" s="883"/>
      <c r="C247" s="308" t="s">
        <v>299</v>
      </c>
      <c r="D247" s="309">
        <v>1</v>
      </c>
      <c r="E247" s="310" t="s">
        <v>422</v>
      </c>
      <c r="F247" s="310"/>
      <c r="G247" s="310"/>
      <c r="H247" s="310"/>
      <c r="I247" s="310"/>
      <c r="J247" s="310"/>
      <c r="K247" s="310"/>
      <c r="L247" s="311"/>
      <c r="M247" s="312" t="s">
        <v>100</v>
      </c>
      <c r="N247" s="312" t="s">
        <v>100</v>
      </c>
      <c r="O247" s="217" t="s">
        <v>115</v>
      </c>
      <c r="P247" s="981" t="s">
        <v>251</v>
      </c>
      <c r="Q247" s="981"/>
      <c r="R247" s="981"/>
      <c r="S247" s="981"/>
      <c r="T247" s="982"/>
    </row>
    <row r="248" spans="1:20" ht="18" customHeight="1">
      <c r="A248" s="886" t="s">
        <v>423</v>
      </c>
      <c r="B248" s="887"/>
      <c r="C248" s="99"/>
      <c r="D248" s="108">
        <v>2</v>
      </c>
      <c r="E248" s="94" t="s">
        <v>337</v>
      </c>
      <c r="F248" s="94"/>
      <c r="G248" s="94"/>
      <c r="H248" s="94"/>
      <c r="I248" s="94"/>
      <c r="J248" s="94"/>
      <c r="K248" s="94"/>
      <c r="L248" s="105"/>
      <c r="M248" s="71" t="s">
        <v>100</v>
      </c>
      <c r="N248" s="71" t="s">
        <v>100</v>
      </c>
      <c r="O248" s="106" t="s">
        <v>115</v>
      </c>
      <c r="P248" s="890" t="s">
        <v>424</v>
      </c>
      <c r="Q248" s="890"/>
      <c r="R248" s="890"/>
      <c r="S248" s="890"/>
      <c r="T248" s="891"/>
    </row>
    <row r="249" spans="1:20" ht="18" customHeight="1">
      <c r="A249" s="190"/>
      <c r="B249" s="191"/>
      <c r="C249" s="99"/>
      <c r="D249" s="108">
        <v>3</v>
      </c>
      <c r="E249" s="94" t="s">
        <v>425</v>
      </c>
      <c r="F249" s="94"/>
      <c r="G249" s="94"/>
      <c r="H249" s="94"/>
      <c r="I249" s="94"/>
      <c r="J249" s="94"/>
      <c r="K249" s="94"/>
      <c r="L249" s="105"/>
      <c r="M249" s="192">
        <v>65</v>
      </c>
      <c r="N249" s="71" t="s">
        <v>100</v>
      </c>
      <c r="O249" s="106" t="s">
        <v>115</v>
      </c>
      <c r="P249" s="890" t="s">
        <v>426</v>
      </c>
      <c r="Q249" s="890"/>
      <c r="R249" s="890"/>
      <c r="S249" s="890"/>
      <c r="T249" s="891"/>
    </row>
    <row r="250" spans="1:20" ht="18" customHeight="1">
      <c r="A250" s="190"/>
      <c r="B250" s="191"/>
      <c r="C250" s="99"/>
      <c r="D250" s="108">
        <v>4</v>
      </c>
      <c r="E250" s="94" t="s">
        <v>427</v>
      </c>
      <c r="F250" s="94"/>
      <c r="G250" s="94"/>
      <c r="H250" s="94"/>
      <c r="I250" s="94"/>
      <c r="J250" s="94"/>
      <c r="K250" s="94"/>
      <c r="L250" s="105"/>
      <c r="M250" s="71" t="s">
        <v>100</v>
      </c>
      <c r="N250" s="71" t="s">
        <v>428</v>
      </c>
      <c r="O250" s="106" t="s">
        <v>115</v>
      </c>
      <c r="P250" s="890" t="s">
        <v>429</v>
      </c>
      <c r="Q250" s="890"/>
      <c r="R250" s="890"/>
      <c r="S250" s="890"/>
      <c r="T250" s="891"/>
    </row>
    <row r="251" spans="1:20" ht="18" customHeight="1">
      <c r="A251" s="190"/>
      <c r="B251" s="191"/>
      <c r="C251" s="99"/>
      <c r="D251" s="108">
        <v>5</v>
      </c>
      <c r="E251" s="94" t="s">
        <v>430</v>
      </c>
      <c r="F251" s="94"/>
      <c r="G251" s="94"/>
      <c r="H251" s="94"/>
      <c r="I251" s="94"/>
      <c r="J251" s="94"/>
      <c r="K251" s="94"/>
      <c r="L251" s="105"/>
      <c r="M251" s="71" t="s">
        <v>100</v>
      </c>
      <c r="N251" s="71" t="s">
        <v>431</v>
      </c>
      <c r="O251" s="106"/>
      <c r="P251" s="890"/>
      <c r="Q251" s="890"/>
      <c r="R251" s="890"/>
      <c r="S251" s="890"/>
      <c r="T251" s="891"/>
    </row>
    <row r="252" spans="1:20" ht="18" customHeight="1">
      <c r="A252" s="190"/>
      <c r="B252" s="191"/>
      <c r="C252" s="99"/>
      <c r="D252" s="108">
        <v>6</v>
      </c>
      <c r="E252" s="94" t="s">
        <v>432</v>
      </c>
      <c r="F252" s="94"/>
      <c r="G252" s="94"/>
      <c r="H252" s="94"/>
      <c r="I252" s="94"/>
      <c r="J252" s="94"/>
      <c r="K252" s="94"/>
      <c r="L252" s="105"/>
      <c r="M252" s="71" t="s">
        <v>1483</v>
      </c>
      <c r="N252" s="71" t="s">
        <v>431</v>
      </c>
      <c r="O252" s="106"/>
      <c r="P252" s="890"/>
      <c r="Q252" s="890"/>
      <c r="R252" s="890"/>
      <c r="S252" s="890"/>
      <c r="T252" s="891"/>
    </row>
    <row r="253" spans="1:20" ht="18" customHeight="1">
      <c r="A253" s="190"/>
      <c r="B253" s="191"/>
      <c r="C253" s="99"/>
      <c r="D253" s="108">
        <v>7</v>
      </c>
      <c r="E253" s="94" t="s">
        <v>434</v>
      </c>
      <c r="F253" s="94"/>
      <c r="G253" s="94"/>
      <c r="H253" s="94"/>
      <c r="I253" s="94"/>
      <c r="J253" s="94"/>
      <c r="K253" s="94"/>
      <c r="L253" s="105"/>
      <c r="M253" s="71" t="s">
        <v>100</v>
      </c>
      <c r="N253" s="71" t="s">
        <v>100</v>
      </c>
      <c r="O253" s="106"/>
      <c r="P253" s="890"/>
      <c r="Q253" s="890"/>
      <c r="R253" s="890"/>
      <c r="S253" s="890"/>
      <c r="T253" s="891"/>
    </row>
    <row r="254" spans="1:20" ht="18" customHeight="1">
      <c r="A254" s="190"/>
      <c r="B254" s="191"/>
      <c r="C254" s="99"/>
      <c r="D254" s="108">
        <v>8</v>
      </c>
      <c r="E254" s="94" t="s">
        <v>435</v>
      </c>
      <c r="F254" s="94"/>
      <c r="G254" s="94"/>
      <c r="H254" s="94"/>
      <c r="I254" s="94"/>
      <c r="J254" s="94"/>
      <c r="K254" s="94"/>
      <c r="L254" s="105"/>
      <c r="M254" s="71" t="s">
        <v>100</v>
      </c>
      <c r="N254" s="71" t="s">
        <v>100</v>
      </c>
      <c r="O254" s="106"/>
      <c r="P254" s="890"/>
      <c r="Q254" s="890"/>
      <c r="R254" s="890"/>
      <c r="S254" s="890"/>
      <c r="T254" s="891"/>
    </row>
    <row r="255" spans="1:20" ht="18" customHeight="1">
      <c r="A255" s="190"/>
      <c r="B255" s="191"/>
      <c r="C255" s="99"/>
      <c r="D255" s="108">
        <v>9</v>
      </c>
      <c r="E255" s="94" t="s">
        <v>436</v>
      </c>
      <c r="F255" s="94"/>
      <c r="G255" s="94"/>
      <c r="H255" s="94"/>
      <c r="I255" s="94"/>
      <c r="J255" s="94"/>
      <c r="K255" s="94"/>
      <c r="L255" s="105"/>
      <c r="M255" s="71" t="s">
        <v>100</v>
      </c>
      <c r="N255" s="71" t="s">
        <v>155</v>
      </c>
      <c r="O255" s="106"/>
      <c r="P255" s="890"/>
      <c r="Q255" s="890"/>
      <c r="R255" s="890"/>
      <c r="S255" s="890"/>
      <c r="T255" s="891"/>
    </row>
    <row r="256" spans="1:20" ht="18" customHeight="1">
      <c r="A256" s="886"/>
      <c r="B256" s="887"/>
      <c r="C256" s="258"/>
      <c r="D256" s="68">
        <v>10</v>
      </c>
      <c r="E256" s="69" t="s">
        <v>437</v>
      </c>
      <c r="F256" s="76"/>
      <c r="G256" s="76"/>
      <c r="H256" s="76"/>
      <c r="I256" s="76"/>
      <c r="J256" s="76"/>
      <c r="K256" s="76"/>
      <c r="L256" s="77"/>
      <c r="M256" s="78">
        <v>65</v>
      </c>
      <c r="N256" s="96" t="s">
        <v>155</v>
      </c>
      <c r="O256" s="119"/>
      <c r="P256" s="888"/>
      <c r="Q256" s="888"/>
      <c r="R256" s="888"/>
      <c r="S256" s="888"/>
      <c r="T256" s="889"/>
    </row>
    <row r="257" spans="1:20" ht="18" customHeight="1">
      <c r="A257" s="190"/>
      <c r="B257" s="191"/>
      <c r="C257" s="244"/>
      <c r="D257" s="81"/>
      <c r="E257" s="246"/>
      <c r="F257" s="246"/>
      <c r="G257" s="246"/>
      <c r="H257" s="246"/>
      <c r="I257" s="246"/>
      <c r="J257" s="246"/>
      <c r="K257" s="246"/>
      <c r="L257" s="247"/>
      <c r="M257" s="84"/>
      <c r="N257" s="248"/>
      <c r="O257" s="249"/>
      <c r="P257" s="965"/>
      <c r="Q257" s="965"/>
      <c r="R257" s="965"/>
      <c r="S257" s="965"/>
      <c r="T257" s="966"/>
    </row>
    <row r="258" spans="1:20" ht="18" customHeight="1">
      <c r="A258" s="882" t="s">
        <v>438</v>
      </c>
      <c r="B258" s="883"/>
      <c r="C258" s="255"/>
      <c r="D258" s="309">
        <v>1</v>
      </c>
      <c r="E258" s="341" t="s">
        <v>439</v>
      </c>
      <c r="F258" s="361"/>
      <c r="G258" s="361"/>
      <c r="H258" s="361"/>
      <c r="I258" s="361"/>
      <c r="J258" s="361"/>
      <c r="K258" s="361"/>
      <c r="L258" s="362"/>
      <c r="M258" s="363" t="s">
        <v>100</v>
      </c>
      <c r="N258" s="364" t="s">
        <v>100</v>
      </c>
      <c r="O258" s="365" t="s">
        <v>115</v>
      </c>
      <c r="P258" s="967" t="s">
        <v>440</v>
      </c>
      <c r="Q258" s="967"/>
      <c r="R258" s="967"/>
      <c r="S258" s="967"/>
      <c r="T258" s="968"/>
    </row>
    <row r="259" spans="1:20" ht="18" customHeight="1">
      <c r="A259" s="190"/>
      <c r="B259" s="191"/>
      <c r="C259" s="258"/>
      <c r="D259" s="68">
        <v>2</v>
      </c>
      <c r="E259" s="69" t="s">
        <v>441</v>
      </c>
      <c r="F259" s="76"/>
      <c r="G259" s="76"/>
      <c r="H259" s="76"/>
      <c r="I259" s="76"/>
      <c r="J259" s="76"/>
      <c r="K259" s="76"/>
      <c r="L259" s="77"/>
      <c r="M259" s="78">
        <v>34</v>
      </c>
      <c r="N259" s="96" t="s">
        <v>428</v>
      </c>
      <c r="O259" s="119" t="s">
        <v>115</v>
      </c>
      <c r="P259" s="896" t="s">
        <v>251</v>
      </c>
      <c r="Q259" s="896"/>
      <c r="R259" s="896"/>
      <c r="S259" s="896"/>
      <c r="T259" s="897"/>
    </row>
    <row r="260" spans="1:20" ht="18" customHeight="1">
      <c r="A260" s="190"/>
      <c r="B260" s="191"/>
      <c r="C260" s="102"/>
      <c r="D260" s="68">
        <v>3</v>
      </c>
      <c r="E260" s="69" t="s">
        <v>442</v>
      </c>
      <c r="F260" s="76"/>
      <c r="G260" s="76"/>
      <c r="H260" s="76"/>
      <c r="I260" s="76"/>
      <c r="J260" s="76"/>
      <c r="K260" s="76"/>
      <c r="L260" s="77"/>
      <c r="M260" s="78">
        <v>65</v>
      </c>
      <c r="N260" s="96" t="s">
        <v>100</v>
      </c>
      <c r="O260" s="119" t="s">
        <v>115</v>
      </c>
      <c r="P260" s="896" t="s">
        <v>443</v>
      </c>
      <c r="Q260" s="896"/>
      <c r="R260" s="896"/>
      <c r="S260" s="896"/>
      <c r="T260" s="897"/>
    </row>
    <row r="261" spans="1:20" ht="18" customHeight="1">
      <c r="A261" s="190"/>
      <c r="B261" s="191"/>
      <c r="C261" s="258"/>
      <c r="D261" s="68">
        <v>4</v>
      </c>
      <c r="E261" s="69" t="s">
        <v>444</v>
      </c>
      <c r="F261" s="76"/>
      <c r="G261" s="76"/>
      <c r="H261" s="76"/>
      <c r="I261" s="76"/>
      <c r="J261" s="76"/>
      <c r="K261" s="76"/>
      <c r="L261" s="77"/>
      <c r="M261" s="78">
        <v>34</v>
      </c>
      <c r="N261" s="71" t="s">
        <v>100</v>
      </c>
      <c r="O261" s="106"/>
      <c r="P261" s="896" t="s">
        <v>445</v>
      </c>
      <c r="Q261" s="896"/>
      <c r="R261" s="896"/>
      <c r="S261" s="896"/>
      <c r="T261" s="897"/>
    </row>
    <row r="262" spans="1:20" ht="18" customHeight="1">
      <c r="A262" s="190"/>
      <c r="B262" s="191"/>
      <c r="C262" s="102"/>
      <c r="D262" s="68">
        <v>5</v>
      </c>
      <c r="E262" s="69" t="s">
        <v>446</v>
      </c>
      <c r="F262" s="76"/>
      <c r="G262" s="76"/>
      <c r="H262" s="260"/>
      <c r="I262" s="260"/>
      <c r="J262" s="260"/>
      <c r="K262" s="260"/>
      <c r="L262" s="261"/>
      <c r="M262" s="78">
        <v>34</v>
      </c>
      <c r="N262" s="71" t="s">
        <v>100</v>
      </c>
      <c r="O262" s="106" t="s">
        <v>115</v>
      </c>
      <c r="P262" s="896" t="s">
        <v>447</v>
      </c>
      <c r="Q262" s="896"/>
      <c r="R262" s="896"/>
      <c r="S262" s="896"/>
      <c r="T262" s="897"/>
    </row>
    <row r="263" spans="1:20" ht="18" customHeight="1">
      <c r="A263" s="190"/>
      <c r="B263" s="191"/>
      <c r="C263" s="262"/>
      <c r="D263" s="68">
        <v>6</v>
      </c>
      <c r="E263" s="69" t="s">
        <v>448</v>
      </c>
      <c r="F263" s="69"/>
      <c r="G263" s="69"/>
      <c r="H263" s="69"/>
      <c r="I263" s="69"/>
      <c r="J263" s="69"/>
      <c r="K263" s="69"/>
      <c r="L263" s="263"/>
      <c r="M263" s="192" t="s">
        <v>433</v>
      </c>
      <c r="N263" s="71" t="s">
        <v>449</v>
      </c>
      <c r="O263" s="106"/>
      <c r="P263" s="896" t="s">
        <v>450</v>
      </c>
      <c r="Q263" s="896"/>
      <c r="R263" s="896"/>
      <c r="S263" s="896"/>
      <c r="T263" s="897"/>
    </row>
    <row r="264" spans="1:20" ht="18" customHeight="1">
      <c r="A264" s="190"/>
      <c r="B264" s="191"/>
      <c r="C264" s="262"/>
      <c r="D264" s="108">
        <v>7</v>
      </c>
      <c r="E264" s="69" t="s">
        <v>451</v>
      </c>
      <c r="F264" s="76"/>
      <c r="G264" s="76"/>
      <c r="H264" s="76"/>
      <c r="I264" s="76"/>
      <c r="J264" s="76"/>
      <c r="K264" s="76"/>
      <c r="L264" s="77"/>
      <c r="M264" s="100" t="s">
        <v>100</v>
      </c>
      <c r="N264" s="71" t="s">
        <v>100</v>
      </c>
      <c r="O264" s="106" t="s">
        <v>115</v>
      </c>
      <c r="P264" s="896" t="s">
        <v>452</v>
      </c>
      <c r="Q264" s="896"/>
      <c r="R264" s="896"/>
      <c r="S264" s="896"/>
      <c r="T264" s="897"/>
    </row>
    <row r="265" spans="1:20" ht="18" customHeight="1">
      <c r="A265" s="190"/>
      <c r="B265" s="191"/>
      <c r="C265" s="262"/>
      <c r="D265" s="108">
        <v>8</v>
      </c>
      <c r="E265" s="69" t="s">
        <v>453</v>
      </c>
      <c r="F265" s="264"/>
      <c r="G265" s="264"/>
      <c r="H265" s="265"/>
      <c r="I265" s="265"/>
      <c r="J265" s="265"/>
      <c r="K265" s="265"/>
      <c r="L265" s="266"/>
      <c r="M265" s="71" t="s">
        <v>100</v>
      </c>
      <c r="N265" s="71" t="s">
        <v>100</v>
      </c>
      <c r="O265" s="106" t="s">
        <v>115</v>
      </c>
      <c r="P265" s="896" t="s">
        <v>454</v>
      </c>
      <c r="Q265" s="896"/>
      <c r="R265" s="896"/>
      <c r="S265" s="896"/>
      <c r="T265" s="897"/>
    </row>
    <row r="266" spans="1:20" ht="18" customHeight="1">
      <c r="A266" s="190"/>
      <c r="B266" s="191"/>
      <c r="C266" s="296"/>
      <c r="D266" s="270"/>
      <c r="E266" s="297"/>
      <c r="F266" s="297"/>
      <c r="G266" s="297"/>
      <c r="H266" s="297"/>
      <c r="I266" s="297"/>
      <c r="J266" s="297"/>
      <c r="K266" s="297"/>
      <c r="L266" s="298"/>
      <c r="M266" s="85"/>
      <c r="N266" s="85"/>
      <c r="O266" s="288"/>
      <c r="P266" s="868"/>
      <c r="Q266" s="868"/>
      <c r="R266" s="868"/>
      <c r="S266" s="868"/>
      <c r="T266" s="869"/>
    </row>
    <row r="267" spans="1:20" ht="18" customHeight="1">
      <c r="A267" s="983" t="s">
        <v>455</v>
      </c>
      <c r="B267" s="984"/>
      <c r="C267" s="366"/>
      <c r="D267" s="309">
        <v>1</v>
      </c>
      <c r="E267" s="310" t="s">
        <v>456</v>
      </c>
      <c r="F267" s="310"/>
      <c r="G267" s="310"/>
      <c r="H267" s="310"/>
      <c r="I267" s="310"/>
      <c r="J267" s="310"/>
      <c r="K267" s="310"/>
      <c r="L267" s="311"/>
      <c r="M267" s="312" t="s">
        <v>100</v>
      </c>
      <c r="N267" s="312" t="s">
        <v>100</v>
      </c>
      <c r="O267" s="217"/>
      <c r="P267" s="973"/>
      <c r="Q267" s="973"/>
      <c r="R267" s="973"/>
      <c r="S267" s="973"/>
      <c r="T267" s="974"/>
    </row>
    <row r="268" spans="1:20" ht="18" customHeight="1">
      <c r="A268" s="886" t="s">
        <v>157</v>
      </c>
      <c r="B268" s="887"/>
      <c r="C268" s="367" t="s">
        <v>164</v>
      </c>
      <c r="D268" s="68">
        <v>2</v>
      </c>
      <c r="E268" s="69" t="s">
        <v>457</v>
      </c>
      <c r="F268" s="69"/>
      <c r="G268" s="69"/>
      <c r="H268" s="69"/>
      <c r="I268" s="69"/>
      <c r="J268" s="69"/>
      <c r="K268" s="69"/>
      <c r="L268" s="70"/>
      <c r="M268" s="78">
        <v>50</v>
      </c>
      <c r="N268" s="96" t="s">
        <v>100</v>
      </c>
      <c r="O268" s="119" t="s">
        <v>115</v>
      </c>
      <c r="P268" s="866" t="s">
        <v>166</v>
      </c>
      <c r="Q268" s="866"/>
      <c r="R268" s="866"/>
      <c r="S268" s="866"/>
      <c r="T268" s="867"/>
    </row>
    <row r="269" spans="1:20" ht="18" customHeight="1">
      <c r="A269" s="190"/>
      <c r="B269" s="191"/>
      <c r="C269" s="279"/>
      <c r="D269" s="108">
        <v>3</v>
      </c>
      <c r="E269" s="94" t="s">
        <v>458</v>
      </c>
      <c r="F269" s="94"/>
      <c r="G269" s="94"/>
      <c r="H269" s="94"/>
      <c r="I269" s="94"/>
      <c r="J269" s="94"/>
      <c r="K269" s="94"/>
      <c r="L269" s="286"/>
      <c r="M269" s="192" t="s">
        <v>100</v>
      </c>
      <c r="N269" s="71" t="s">
        <v>100</v>
      </c>
      <c r="O269" s="106"/>
      <c r="P269" s="866"/>
      <c r="Q269" s="866"/>
      <c r="R269" s="866"/>
      <c r="S269" s="866"/>
      <c r="T269" s="867"/>
    </row>
    <row r="270" spans="1:20" ht="18" customHeight="1">
      <c r="A270" s="190"/>
      <c r="B270" s="191"/>
      <c r="C270" s="99"/>
      <c r="D270" s="68">
        <v>4</v>
      </c>
      <c r="E270" s="94" t="s">
        <v>459</v>
      </c>
      <c r="F270" s="94"/>
      <c r="G270" s="94"/>
      <c r="H270" s="94"/>
      <c r="I270" s="94"/>
      <c r="J270" s="94"/>
      <c r="K270" s="94"/>
      <c r="L270" s="105"/>
      <c r="M270" s="71" t="s">
        <v>170</v>
      </c>
      <c r="N270" s="71" t="s">
        <v>100</v>
      </c>
      <c r="O270" s="106"/>
      <c r="P270" s="866"/>
      <c r="Q270" s="866"/>
      <c r="R270" s="866"/>
      <c r="S270" s="866"/>
      <c r="T270" s="867"/>
    </row>
    <row r="271" spans="1:20" ht="18" customHeight="1">
      <c r="A271" s="190"/>
      <c r="B271" s="191"/>
      <c r="C271" s="99"/>
      <c r="D271" s="108">
        <v>5</v>
      </c>
      <c r="E271" s="94" t="s">
        <v>460</v>
      </c>
      <c r="F271" s="218"/>
      <c r="G271" s="218"/>
      <c r="H271" s="218"/>
      <c r="I271" s="218"/>
      <c r="J271" s="218"/>
      <c r="K271" s="197"/>
      <c r="L271" s="198"/>
      <c r="M271" s="192" t="s">
        <v>100</v>
      </c>
      <c r="N271" s="92" t="s">
        <v>100</v>
      </c>
      <c r="O271" s="109"/>
      <c r="P271" s="866"/>
      <c r="Q271" s="866"/>
      <c r="R271" s="866"/>
      <c r="S271" s="866"/>
      <c r="T271" s="867"/>
    </row>
    <row r="272" spans="1:20" ht="18" customHeight="1">
      <c r="A272" s="190"/>
      <c r="B272" s="191"/>
      <c r="C272" s="99"/>
      <c r="D272" s="68">
        <v>6</v>
      </c>
      <c r="E272" s="94" t="s">
        <v>461</v>
      </c>
      <c r="F272" s="94"/>
      <c r="G272" s="94"/>
      <c r="H272" s="94"/>
      <c r="I272" s="94"/>
      <c r="J272" s="94"/>
      <c r="K272" s="178"/>
      <c r="L272" s="219"/>
      <c r="M272" s="71" t="s">
        <v>100</v>
      </c>
      <c r="N272" s="71" t="s">
        <v>100</v>
      </c>
      <c r="O272" s="106"/>
      <c r="P272" s="866"/>
      <c r="Q272" s="866"/>
      <c r="R272" s="866"/>
      <c r="S272" s="866"/>
      <c r="T272" s="867"/>
    </row>
    <row r="273" spans="1:20" ht="18" customHeight="1">
      <c r="A273" s="190"/>
      <c r="B273" s="191"/>
      <c r="C273" s="99"/>
      <c r="D273" s="108">
        <v>7</v>
      </c>
      <c r="E273" s="94" t="s">
        <v>462</v>
      </c>
      <c r="F273" s="94"/>
      <c r="G273" s="94"/>
      <c r="H273" s="94"/>
      <c r="I273" s="94"/>
      <c r="J273" s="94"/>
      <c r="K273" s="178"/>
      <c r="L273" s="219"/>
      <c r="M273" s="71" t="s">
        <v>100</v>
      </c>
      <c r="N273" s="71" t="s">
        <v>100</v>
      </c>
      <c r="O273" s="106"/>
      <c r="P273" s="866"/>
      <c r="Q273" s="866"/>
      <c r="R273" s="866"/>
      <c r="S273" s="866"/>
      <c r="T273" s="867"/>
    </row>
    <row r="274" spans="1:20" ht="18" customHeight="1">
      <c r="A274" s="190"/>
      <c r="B274" s="191"/>
      <c r="C274" s="102"/>
      <c r="D274" s="68">
        <v>8</v>
      </c>
      <c r="E274" s="94" t="s">
        <v>463</v>
      </c>
      <c r="F274" s="94"/>
      <c r="G274" s="94"/>
      <c r="H274" s="94"/>
      <c r="I274" s="94"/>
      <c r="J274" s="94"/>
      <c r="K274" s="178"/>
      <c r="L274" s="219"/>
      <c r="M274" s="71" t="s">
        <v>100</v>
      </c>
      <c r="N274" s="71" t="s">
        <v>100</v>
      </c>
      <c r="O274" s="106"/>
      <c r="P274" s="866"/>
      <c r="Q274" s="866"/>
      <c r="R274" s="866"/>
      <c r="S274" s="866"/>
      <c r="T274" s="867"/>
    </row>
    <row r="275" spans="1:20" ht="18" customHeight="1">
      <c r="A275" s="190"/>
      <c r="B275" s="191"/>
      <c r="C275" s="278" t="s">
        <v>172</v>
      </c>
      <c r="D275" s="108">
        <v>9</v>
      </c>
      <c r="E275" s="94" t="s">
        <v>173</v>
      </c>
      <c r="F275" s="94"/>
      <c r="G275" s="94"/>
      <c r="H275" s="94"/>
      <c r="I275" s="94"/>
      <c r="J275" s="94"/>
      <c r="K275" s="94"/>
      <c r="L275" s="105"/>
      <c r="M275" s="71" t="s">
        <v>100</v>
      </c>
      <c r="N275" s="71" t="s">
        <v>100</v>
      </c>
      <c r="O275" s="106"/>
      <c r="P275" s="866"/>
      <c r="Q275" s="866"/>
      <c r="R275" s="866"/>
      <c r="S275" s="866"/>
      <c r="T275" s="867"/>
    </row>
    <row r="276" spans="1:20" ht="18" customHeight="1">
      <c r="A276" s="190"/>
      <c r="B276" s="191"/>
      <c r="C276" s="327"/>
      <c r="D276" s="68">
        <v>10</v>
      </c>
      <c r="E276" s="94" t="s">
        <v>464</v>
      </c>
      <c r="F276" s="94"/>
      <c r="G276" s="94"/>
      <c r="H276" s="94"/>
      <c r="I276" s="94"/>
      <c r="J276" s="94"/>
      <c r="K276" s="94"/>
      <c r="L276" s="105"/>
      <c r="M276" s="71" t="s">
        <v>100</v>
      </c>
      <c r="N276" s="71" t="s">
        <v>100</v>
      </c>
      <c r="O276" s="106"/>
      <c r="P276" s="866"/>
      <c r="Q276" s="866"/>
      <c r="R276" s="866"/>
      <c r="S276" s="866"/>
      <c r="T276" s="867"/>
    </row>
    <row r="277" spans="1:20" ht="18" customHeight="1">
      <c r="A277" s="190"/>
      <c r="B277" s="191"/>
      <c r="C277" s="99"/>
      <c r="D277" s="108">
        <v>11</v>
      </c>
      <c r="E277" s="94" t="s">
        <v>398</v>
      </c>
      <c r="F277" s="94"/>
      <c r="G277" s="94"/>
      <c r="H277" s="94"/>
      <c r="I277" s="94"/>
      <c r="J277" s="94"/>
      <c r="K277" s="94"/>
      <c r="L277" s="105"/>
      <c r="M277" s="78">
        <v>83</v>
      </c>
      <c r="N277" s="71" t="s">
        <v>465</v>
      </c>
      <c r="O277" s="106"/>
      <c r="P277" s="866"/>
      <c r="Q277" s="866"/>
      <c r="R277" s="866"/>
      <c r="S277" s="866"/>
      <c r="T277" s="867"/>
    </row>
    <row r="278" spans="1:20" ht="18" customHeight="1">
      <c r="A278" s="190"/>
      <c r="B278" s="191"/>
      <c r="C278" s="278" t="s">
        <v>172</v>
      </c>
      <c r="D278" s="68">
        <v>12</v>
      </c>
      <c r="E278" s="94" t="s">
        <v>178</v>
      </c>
      <c r="F278" s="94"/>
      <c r="G278" s="94"/>
      <c r="H278" s="94"/>
      <c r="I278" s="94"/>
      <c r="J278" s="94"/>
      <c r="K278" s="94"/>
      <c r="L278" s="286"/>
      <c r="M278" s="192" t="s">
        <v>100</v>
      </c>
      <c r="N278" s="92" t="s">
        <v>100</v>
      </c>
      <c r="O278" s="109"/>
      <c r="P278" s="866"/>
      <c r="Q278" s="866"/>
      <c r="R278" s="866"/>
      <c r="S278" s="866"/>
      <c r="T278" s="867"/>
    </row>
    <row r="279" spans="1:20" ht="18" customHeight="1">
      <c r="A279" s="190"/>
      <c r="B279" s="191"/>
      <c r="C279" s="99"/>
      <c r="D279" s="108">
        <v>13</v>
      </c>
      <c r="E279" s="94" t="s">
        <v>179</v>
      </c>
      <c r="F279" s="94"/>
      <c r="G279" s="94"/>
      <c r="H279" s="94"/>
      <c r="I279" s="94"/>
      <c r="J279" s="94"/>
      <c r="K279" s="94"/>
      <c r="L279" s="105"/>
      <c r="M279" s="71" t="s">
        <v>100</v>
      </c>
      <c r="N279" s="71" t="s">
        <v>100</v>
      </c>
      <c r="O279" s="106"/>
      <c r="P279" s="866"/>
      <c r="Q279" s="866"/>
      <c r="R279" s="866"/>
      <c r="S279" s="866"/>
      <c r="T279" s="867"/>
    </row>
    <row r="280" spans="1:20" ht="18" customHeight="1">
      <c r="A280" s="190"/>
      <c r="B280" s="191"/>
      <c r="C280" s="279" t="s">
        <v>185</v>
      </c>
      <c r="D280" s="68">
        <v>14</v>
      </c>
      <c r="E280" s="94" t="s">
        <v>466</v>
      </c>
      <c r="F280" s="94"/>
      <c r="G280" s="94"/>
      <c r="H280" s="94"/>
      <c r="I280" s="94"/>
      <c r="J280" s="94"/>
      <c r="K280" s="94"/>
      <c r="L280" s="105"/>
      <c r="M280" s="78">
        <v>84</v>
      </c>
      <c r="N280" s="71" t="s">
        <v>177</v>
      </c>
      <c r="O280" s="106"/>
      <c r="P280" s="866"/>
      <c r="Q280" s="866"/>
      <c r="R280" s="866"/>
      <c r="S280" s="866"/>
      <c r="T280" s="867"/>
    </row>
    <row r="281" spans="1:20" ht="18" customHeight="1">
      <c r="A281" s="190"/>
      <c r="B281" s="191"/>
      <c r="C281" s="99"/>
      <c r="D281" s="108">
        <v>15</v>
      </c>
      <c r="E281" s="94" t="s">
        <v>187</v>
      </c>
      <c r="F281" s="94"/>
      <c r="G281" s="94"/>
      <c r="H281" s="94"/>
      <c r="I281" s="94"/>
      <c r="J281" s="94"/>
      <c r="K281" s="94"/>
      <c r="L281" s="105"/>
      <c r="M281" s="71" t="s">
        <v>100</v>
      </c>
      <c r="N281" s="71" t="s">
        <v>100</v>
      </c>
      <c r="O281" s="106"/>
      <c r="P281" s="890"/>
      <c r="Q281" s="890"/>
      <c r="R281" s="890"/>
      <c r="S281" s="890"/>
      <c r="T281" s="891"/>
    </row>
    <row r="282" spans="1:20" ht="18" customHeight="1">
      <c r="A282" s="190"/>
      <c r="B282" s="191"/>
      <c r="C282" s="99"/>
      <c r="D282" s="68">
        <v>16</v>
      </c>
      <c r="E282" s="94" t="s">
        <v>467</v>
      </c>
      <c r="F282" s="94"/>
      <c r="G282" s="94"/>
      <c r="H282" s="94"/>
      <c r="I282" s="94"/>
      <c r="J282" s="94"/>
      <c r="K282" s="94"/>
      <c r="L282" s="105"/>
      <c r="M282" s="71" t="s">
        <v>100</v>
      </c>
      <c r="N282" s="71" t="s">
        <v>100</v>
      </c>
      <c r="O282" s="106"/>
      <c r="P282" s="890"/>
      <c r="Q282" s="890"/>
      <c r="R282" s="890"/>
      <c r="S282" s="890"/>
      <c r="T282" s="891"/>
    </row>
    <row r="283" spans="1:20" ht="18" customHeight="1">
      <c r="A283" s="190"/>
      <c r="B283" s="191"/>
      <c r="C283" s="99"/>
      <c r="D283" s="108">
        <v>17</v>
      </c>
      <c r="E283" s="94" t="s">
        <v>181</v>
      </c>
      <c r="F283" s="94"/>
      <c r="G283" s="94"/>
      <c r="H283" s="94"/>
      <c r="I283" s="94"/>
      <c r="J283" s="94"/>
      <c r="K283" s="94"/>
      <c r="L283" s="105"/>
      <c r="M283" s="71" t="s">
        <v>100</v>
      </c>
      <c r="N283" s="71" t="s">
        <v>100</v>
      </c>
      <c r="O283" s="106"/>
      <c r="P283" s="866"/>
      <c r="Q283" s="866"/>
      <c r="R283" s="866"/>
      <c r="S283" s="866"/>
      <c r="T283" s="867"/>
    </row>
    <row r="284" spans="1:20" ht="18" customHeight="1">
      <c r="A284" s="190"/>
      <c r="B284" s="191"/>
      <c r="C284" s="99"/>
      <c r="D284" s="68">
        <v>18</v>
      </c>
      <c r="E284" s="94" t="s">
        <v>182</v>
      </c>
      <c r="F284" s="94"/>
      <c r="G284" s="94"/>
      <c r="H284" s="94"/>
      <c r="I284" s="94"/>
      <c r="J284" s="94"/>
      <c r="K284" s="94"/>
      <c r="L284" s="105"/>
      <c r="M284" s="71" t="s">
        <v>176</v>
      </c>
      <c r="N284" s="71" t="s">
        <v>100</v>
      </c>
      <c r="O284" s="106"/>
      <c r="P284" s="866"/>
      <c r="Q284" s="866"/>
      <c r="R284" s="866"/>
      <c r="S284" s="866"/>
      <c r="T284" s="867"/>
    </row>
    <row r="285" spans="1:20" ht="18" customHeight="1">
      <c r="A285" s="190"/>
      <c r="B285" s="191"/>
      <c r="C285" s="99"/>
      <c r="D285" s="108">
        <v>19</v>
      </c>
      <c r="E285" s="290" t="s">
        <v>183</v>
      </c>
      <c r="F285" s="290"/>
      <c r="G285" s="290"/>
      <c r="H285" s="290"/>
      <c r="I285" s="290"/>
      <c r="J285" s="290"/>
      <c r="K285" s="291"/>
      <c r="L285" s="292"/>
      <c r="M285" s="71" t="s">
        <v>100</v>
      </c>
      <c r="N285" s="71" t="s">
        <v>100</v>
      </c>
      <c r="O285" s="106"/>
      <c r="P285" s="866"/>
      <c r="Q285" s="866"/>
      <c r="R285" s="866"/>
      <c r="S285" s="866"/>
      <c r="T285" s="867"/>
    </row>
    <row r="286" spans="1:20" ht="18" customHeight="1">
      <c r="A286" s="190"/>
      <c r="B286" s="191"/>
      <c r="C286" s="99"/>
      <c r="D286" s="108">
        <v>20</v>
      </c>
      <c r="E286" s="290" t="s">
        <v>184</v>
      </c>
      <c r="F286" s="290"/>
      <c r="G286" s="290"/>
      <c r="H286" s="290"/>
      <c r="I286" s="290"/>
      <c r="J286" s="290"/>
      <c r="K286" s="291"/>
      <c r="L286" s="292"/>
      <c r="M286" s="71" t="s">
        <v>100</v>
      </c>
      <c r="N286" s="71" t="s">
        <v>100</v>
      </c>
      <c r="O286" s="106"/>
      <c r="P286" s="866"/>
      <c r="Q286" s="866"/>
      <c r="R286" s="866"/>
      <c r="S286" s="866"/>
      <c r="T286" s="867"/>
    </row>
    <row r="287" spans="1:20" ht="18" customHeight="1" thickBot="1">
      <c r="A287" s="233"/>
      <c r="B287" s="234"/>
      <c r="C287" s="533"/>
      <c r="D287" s="180"/>
      <c r="E287" s="291"/>
      <c r="F287" s="291"/>
      <c r="G287" s="291"/>
      <c r="H287" s="291"/>
      <c r="I287" s="291"/>
      <c r="J287" s="291"/>
      <c r="K287" s="291"/>
      <c r="L287" s="292"/>
      <c r="M287" s="314"/>
      <c r="N287" s="314"/>
      <c r="O287" s="315"/>
      <c r="P287" s="866"/>
      <c r="Q287" s="866"/>
      <c r="R287" s="866"/>
      <c r="S287" s="866"/>
      <c r="T287" s="867"/>
    </row>
    <row r="288" spans="1:20" ht="18" customHeight="1">
      <c r="A288" s="985" t="s">
        <v>455</v>
      </c>
      <c r="B288" s="986"/>
      <c r="C288" s="278"/>
      <c r="D288" s="58">
        <v>1</v>
      </c>
      <c r="E288" s="59" t="s">
        <v>468</v>
      </c>
      <c r="F288" s="60"/>
      <c r="G288" s="60"/>
      <c r="H288" s="293"/>
      <c r="I288" s="293"/>
      <c r="J288" s="293"/>
      <c r="K288" s="293"/>
      <c r="L288" s="61"/>
      <c r="M288" s="62" t="s">
        <v>100</v>
      </c>
      <c r="N288" s="63" t="s">
        <v>100</v>
      </c>
      <c r="O288" s="243"/>
      <c r="P288" s="987"/>
      <c r="Q288" s="987"/>
      <c r="R288" s="987"/>
      <c r="S288" s="987"/>
      <c r="T288" s="988"/>
    </row>
    <row r="289" spans="1:20" ht="18" customHeight="1">
      <c r="A289" s="985" t="s">
        <v>469</v>
      </c>
      <c r="B289" s="986"/>
      <c r="C289" s="368"/>
      <c r="D289" s="68">
        <v>2</v>
      </c>
      <c r="E289" s="69" t="s">
        <v>470</v>
      </c>
      <c r="F289" s="76"/>
      <c r="G289" s="76"/>
      <c r="H289" s="76"/>
      <c r="I289" s="76"/>
      <c r="J289" s="76"/>
      <c r="K289" s="76"/>
      <c r="L289" s="77"/>
      <c r="M289" s="78" t="s">
        <v>100</v>
      </c>
      <c r="N289" s="96" t="s">
        <v>100</v>
      </c>
      <c r="O289" s="119"/>
      <c r="P289" s="876"/>
      <c r="Q289" s="876"/>
      <c r="R289" s="876"/>
      <c r="S289" s="876"/>
      <c r="T289" s="877"/>
    </row>
    <row r="290" spans="1:20" ht="18" customHeight="1">
      <c r="A290" s="190"/>
      <c r="B290" s="191"/>
      <c r="C290" s="258"/>
      <c r="D290" s="68">
        <v>3</v>
      </c>
      <c r="E290" s="69" t="s">
        <v>471</v>
      </c>
      <c r="F290" s="76"/>
      <c r="G290" s="76"/>
      <c r="H290" s="76"/>
      <c r="I290" s="76"/>
      <c r="J290" s="76"/>
      <c r="K290" s="76"/>
      <c r="L290" s="77"/>
      <c r="M290" s="78" t="s">
        <v>321</v>
      </c>
      <c r="N290" s="96" t="s">
        <v>100</v>
      </c>
      <c r="O290" s="119"/>
      <c r="P290" s="876"/>
      <c r="Q290" s="876"/>
      <c r="R290" s="876"/>
      <c r="S290" s="876"/>
      <c r="T290" s="877"/>
    </row>
    <row r="291" spans="1:20" ht="18" customHeight="1">
      <c r="A291" s="190"/>
      <c r="B291" s="191"/>
      <c r="C291" s="258"/>
      <c r="D291" s="68">
        <v>4</v>
      </c>
      <c r="E291" s="69" t="s">
        <v>472</v>
      </c>
      <c r="F291" s="76"/>
      <c r="G291" s="76"/>
      <c r="H291" s="76"/>
      <c r="I291" s="76"/>
      <c r="J291" s="76"/>
      <c r="K291" s="76"/>
      <c r="L291" s="77"/>
      <c r="M291" s="78" t="s">
        <v>100</v>
      </c>
      <c r="N291" s="96" t="s">
        <v>100</v>
      </c>
      <c r="O291" s="119"/>
      <c r="P291" s="876"/>
      <c r="Q291" s="876"/>
      <c r="R291" s="876"/>
      <c r="S291" s="876"/>
      <c r="T291" s="877"/>
    </row>
    <row r="292" spans="1:20" ht="18" customHeight="1">
      <c r="A292" s="190"/>
      <c r="B292" s="191"/>
      <c r="C292" s="258"/>
      <c r="D292" s="68">
        <v>5</v>
      </c>
      <c r="E292" s="69" t="s">
        <v>473</v>
      </c>
      <c r="F292" s="76"/>
      <c r="G292" s="76"/>
      <c r="H292" s="76"/>
      <c r="I292" s="76"/>
      <c r="J292" s="76"/>
      <c r="K292" s="76"/>
      <c r="L292" s="77"/>
      <c r="M292" s="78" t="s">
        <v>235</v>
      </c>
      <c r="N292" s="96" t="s">
        <v>474</v>
      </c>
      <c r="O292" s="119"/>
      <c r="P292" s="876"/>
      <c r="Q292" s="876"/>
      <c r="R292" s="876"/>
      <c r="S292" s="876"/>
      <c r="T292" s="877"/>
    </row>
    <row r="293" spans="1:20" ht="18" customHeight="1">
      <c r="A293" s="190"/>
      <c r="B293" s="191"/>
      <c r="C293" s="102"/>
      <c r="D293" s="68">
        <v>6</v>
      </c>
      <c r="E293" s="69" t="s">
        <v>238</v>
      </c>
      <c r="F293" s="76"/>
      <c r="G293" s="76"/>
      <c r="H293" s="76"/>
      <c r="I293" s="76"/>
      <c r="J293" s="76"/>
      <c r="K293" s="76"/>
      <c r="L293" s="77"/>
      <c r="M293" s="78" t="s">
        <v>239</v>
      </c>
      <c r="N293" s="96" t="s">
        <v>474</v>
      </c>
      <c r="O293" s="119"/>
      <c r="P293" s="876"/>
      <c r="Q293" s="876"/>
      <c r="R293" s="876"/>
      <c r="S293" s="876"/>
      <c r="T293" s="877"/>
    </row>
    <row r="294" spans="1:20" ht="18" customHeight="1">
      <c r="A294" s="190"/>
      <c r="B294" s="191"/>
      <c r="C294" s="258"/>
      <c r="D294" s="68">
        <v>7</v>
      </c>
      <c r="E294" s="69" t="s">
        <v>325</v>
      </c>
      <c r="F294" s="76"/>
      <c r="G294" s="76"/>
      <c r="H294" s="76"/>
      <c r="I294" s="76"/>
      <c r="J294" s="76"/>
      <c r="K294" s="76"/>
      <c r="L294" s="77"/>
      <c r="M294" s="192">
        <v>32</v>
      </c>
      <c r="N294" s="71" t="s">
        <v>474</v>
      </c>
      <c r="O294" s="106"/>
      <c r="P294" s="876"/>
      <c r="Q294" s="876"/>
      <c r="R294" s="876"/>
      <c r="S294" s="876"/>
      <c r="T294" s="877"/>
    </row>
    <row r="295" spans="1:20" ht="18" customHeight="1">
      <c r="A295" s="190"/>
      <c r="B295" s="191"/>
      <c r="C295" s="102"/>
      <c r="D295" s="68"/>
      <c r="E295" s="69" t="s">
        <v>326</v>
      </c>
      <c r="F295" s="76"/>
      <c r="G295" s="76"/>
      <c r="H295" s="76"/>
      <c r="I295" s="76"/>
      <c r="J295" s="260"/>
      <c r="K295" s="260"/>
      <c r="L295" s="261"/>
      <c r="M295" s="71"/>
      <c r="N295" s="71"/>
      <c r="O295" s="106"/>
      <c r="P295" s="876"/>
      <c r="Q295" s="876"/>
      <c r="R295" s="876"/>
      <c r="S295" s="876"/>
      <c r="T295" s="877"/>
    </row>
    <row r="296" spans="1:20" ht="18" customHeight="1">
      <c r="A296" s="190"/>
      <c r="B296" s="191"/>
      <c r="C296" s="262"/>
      <c r="D296" s="68">
        <v>8</v>
      </c>
      <c r="E296" s="69" t="s">
        <v>243</v>
      </c>
      <c r="F296" s="69"/>
      <c r="G296" s="69"/>
      <c r="H296" s="69"/>
      <c r="I296" s="69"/>
      <c r="J296" s="69"/>
      <c r="K296" s="69"/>
      <c r="L296" s="263"/>
      <c r="M296" s="192" t="s">
        <v>100</v>
      </c>
      <c r="N296" s="71" t="s">
        <v>100</v>
      </c>
      <c r="O296" s="106"/>
      <c r="P296" s="876"/>
      <c r="Q296" s="876"/>
      <c r="R296" s="876"/>
      <c r="S296" s="876"/>
      <c r="T296" s="877"/>
    </row>
    <row r="297" spans="1:20" ht="18" customHeight="1">
      <c r="A297" s="190"/>
      <c r="B297" s="191"/>
      <c r="C297" s="262"/>
      <c r="D297" s="108">
        <v>9</v>
      </c>
      <c r="E297" s="69" t="s">
        <v>475</v>
      </c>
      <c r="F297" s="76"/>
      <c r="G297" s="76"/>
      <c r="H297" s="76"/>
      <c r="I297" s="76"/>
      <c r="J297" s="76"/>
      <c r="K297" s="76"/>
      <c r="L297" s="77"/>
      <c r="M297" s="100"/>
      <c r="N297" s="71"/>
      <c r="O297" s="106"/>
      <c r="P297" s="876"/>
      <c r="Q297" s="876"/>
      <c r="R297" s="876"/>
      <c r="S297" s="876"/>
      <c r="T297" s="877"/>
    </row>
    <row r="298" spans="1:20" ht="18" customHeight="1">
      <c r="A298" s="190"/>
      <c r="B298" s="191"/>
      <c r="C298" s="262"/>
      <c r="D298" s="108">
        <v>10</v>
      </c>
      <c r="E298" s="69" t="s">
        <v>244</v>
      </c>
      <c r="F298" s="264"/>
      <c r="G298" s="264"/>
      <c r="H298" s="264"/>
      <c r="I298" s="264"/>
      <c r="J298" s="265"/>
      <c r="K298" s="265"/>
      <c r="L298" s="266"/>
      <c r="M298" s="71" t="s">
        <v>100</v>
      </c>
      <c r="N298" s="71" t="s">
        <v>100</v>
      </c>
      <c r="O298" s="106"/>
      <c r="P298" s="876"/>
      <c r="Q298" s="876"/>
      <c r="R298" s="876"/>
      <c r="S298" s="876"/>
      <c r="T298" s="877"/>
    </row>
    <row r="299" spans="1:20" ht="18" customHeight="1">
      <c r="A299" s="190"/>
      <c r="B299" s="191"/>
      <c r="C299" s="262"/>
      <c r="D299" s="108">
        <v>11</v>
      </c>
      <c r="E299" s="94" t="s">
        <v>476</v>
      </c>
      <c r="F299" s="94"/>
      <c r="G299" s="94"/>
      <c r="H299" s="94"/>
      <c r="I299" s="94"/>
      <c r="J299" s="267"/>
      <c r="K299" s="267"/>
      <c r="L299" s="268"/>
      <c r="M299" s="71" t="s">
        <v>100</v>
      </c>
      <c r="N299" s="71" t="s">
        <v>100</v>
      </c>
      <c r="O299" s="106"/>
      <c r="P299" s="876"/>
      <c r="Q299" s="876"/>
      <c r="R299" s="876"/>
      <c r="S299" s="876"/>
      <c r="T299" s="877"/>
    </row>
    <row r="300" spans="1:20" ht="18" customHeight="1">
      <c r="A300" s="190"/>
      <c r="B300" s="191"/>
      <c r="C300" s="262"/>
      <c r="D300" s="68">
        <v>12</v>
      </c>
      <c r="E300" s="94" t="s">
        <v>247</v>
      </c>
      <c r="F300" s="94"/>
      <c r="G300" s="94"/>
      <c r="H300" s="94"/>
      <c r="I300" s="94"/>
      <c r="J300" s="94"/>
      <c r="K300" s="94"/>
      <c r="L300" s="105"/>
      <c r="M300" s="71" t="s">
        <v>477</v>
      </c>
      <c r="N300" s="71" t="s">
        <v>478</v>
      </c>
      <c r="O300" s="106" t="s">
        <v>115</v>
      </c>
      <c r="P300" s="888" t="s">
        <v>479</v>
      </c>
      <c r="Q300" s="888"/>
      <c r="R300" s="888"/>
      <c r="S300" s="888"/>
      <c r="T300" s="889"/>
    </row>
    <row r="301" spans="1:20" ht="18" customHeight="1">
      <c r="A301" s="190"/>
      <c r="B301" s="191"/>
      <c r="C301" s="323"/>
      <c r="D301" s="108">
        <v>13</v>
      </c>
      <c r="E301" s="69" t="s">
        <v>480</v>
      </c>
      <c r="F301" s="69"/>
      <c r="G301" s="69"/>
      <c r="H301" s="69"/>
      <c r="I301" s="69"/>
      <c r="J301" s="69"/>
      <c r="K301" s="69"/>
      <c r="L301" s="70"/>
      <c r="M301" s="78" t="s">
        <v>100</v>
      </c>
      <c r="N301" s="96" t="s">
        <v>100</v>
      </c>
      <c r="O301" s="119"/>
      <c r="P301" s="876"/>
      <c r="Q301" s="876"/>
      <c r="R301" s="876"/>
      <c r="S301" s="876"/>
      <c r="T301" s="877"/>
    </row>
    <row r="302" spans="1:20" ht="18" customHeight="1">
      <c r="A302" s="190"/>
      <c r="B302" s="191"/>
      <c r="C302" s="99"/>
      <c r="D302" s="108">
        <v>14</v>
      </c>
      <c r="E302" s="94" t="s">
        <v>481</v>
      </c>
      <c r="F302" s="94"/>
      <c r="G302" s="94"/>
      <c r="H302" s="94"/>
      <c r="I302" s="94"/>
      <c r="J302" s="94"/>
      <c r="K302" s="94"/>
      <c r="L302" s="286"/>
      <c r="M302" s="192" t="s">
        <v>100</v>
      </c>
      <c r="N302" s="71" t="s">
        <v>100</v>
      </c>
      <c r="O302" s="106"/>
      <c r="P302" s="876"/>
      <c r="Q302" s="876"/>
      <c r="R302" s="876"/>
      <c r="S302" s="876"/>
      <c r="T302" s="877"/>
    </row>
    <row r="303" spans="1:20" ht="18" customHeight="1">
      <c r="A303" s="190"/>
      <c r="B303" s="191"/>
      <c r="C303" s="99"/>
      <c r="D303" s="108">
        <v>15</v>
      </c>
      <c r="E303" s="94" t="s">
        <v>482</v>
      </c>
      <c r="F303" s="94"/>
      <c r="G303" s="94"/>
      <c r="H303" s="94"/>
      <c r="I303" s="94"/>
      <c r="J303" s="94"/>
      <c r="K303" s="94"/>
      <c r="L303" s="105"/>
      <c r="M303" s="71" t="s">
        <v>100</v>
      </c>
      <c r="N303" s="71" t="s">
        <v>100</v>
      </c>
      <c r="O303" s="106"/>
      <c r="P303" s="876"/>
      <c r="Q303" s="876"/>
      <c r="R303" s="876"/>
      <c r="S303" s="876"/>
      <c r="T303" s="877"/>
    </row>
    <row r="304" spans="1:20" ht="18" customHeight="1">
      <c r="A304" s="190"/>
      <c r="B304" s="191"/>
      <c r="C304" s="99"/>
      <c r="D304" s="108">
        <v>16</v>
      </c>
      <c r="E304" s="94" t="s">
        <v>483</v>
      </c>
      <c r="F304" s="218"/>
      <c r="G304" s="218"/>
      <c r="H304" s="218"/>
      <c r="I304" s="218"/>
      <c r="J304" s="197"/>
      <c r="K304" s="197"/>
      <c r="L304" s="198"/>
      <c r="M304" s="192">
        <v>34</v>
      </c>
      <c r="N304" s="92" t="s">
        <v>100</v>
      </c>
      <c r="O304" s="109"/>
      <c r="P304" s="876"/>
      <c r="Q304" s="876"/>
      <c r="R304" s="876"/>
      <c r="S304" s="876"/>
      <c r="T304" s="877"/>
    </row>
    <row r="305" spans="1:20" ht="18" customHeight="1">
      <c r="A305" s="190"/>
      <c r="B305" s="191"/>
      <c r="C305" s="99"/>
      <c r="D305" s="108">
        <v>17</v>
      </c>
      <c r="E305" s="94" t="s">
        <v>484</v>
      </c>
      <c r="F305" s="94"/>
      <c r="G305" s="94"/>
      <c r="H305" s="94"/>
      <c r="I305" s="94"/>
      <c r="J305" s="178"/>
      <c r="K305" s="178"/>
      <c r="L305" s="219"/>
      <c r="M305" s="192">
        <v>34</v>
      </c>
      <c r="N305" s="71" t="s">
        <v>100</v>
      </c>
      <c r="O305" s="106"/>
      <c r="P305" s="876"/>
      <c r="Q305" s="876"/>
      <c r="R305" s="876"/>
      <c r="S305" s="876"/>
      <c r="T305" s="877"/>
    </row>
    <row r="306" spans="1:20" ht="18" customHeight="1">
      <c r="A306" s="190"/>
      <c r="B306" s="191"/>
      <c r="C306" s="99"/>
      <c r="D306" s="108">
        <v>18</v>
      </c>
      <c r="E306" s="94" t="s">
        <v>372</v>
      </c>
      <c r="F306" s="94"/>
      <c r="G306" s="94"/>
      <c r="H306" s="94"/>
      <c r="I306" s="94"/>
      <c r="J306" s="178"/>
      <c r="K306" s="178"/>
      <c r="L306" s="219"/>
      <c r="M306" s="71" t="s">
        <v>100</v>
      </c>
      <c r="N306" s="71" t="s">
        <v>100</v>
      </c>
      <c r="O306" s="106"/>
      <c r="P306" s="876"/>
      <c r="Q306" s="876"/>
      <c r="R306" s="876"/>
      <c r="S306" s="876"/>
      <c r="T306" s="877"/>
    </row>
    <row r="307" spans="1:20" ht="18" customHeight="1">
      <c r="A307" s="190"/>
      <c r="B307" s="191"/>
      <c r="C307" s="102"/>
      <c r="D307" s="108">
        <v>19</v>
      </c>
      <c r="E307" s="94" t="s">
        <v>485</v>
      </c>
      <c r="F307" s="94"/>
      <c r="G307" s="94"/>
      <c r="H307" s="94"/>
      <c r="I307" s="94"/>
      <c r="J307" s="178"/>
      <c r="K307" s="178"/>
      <c r="L307" s="219"/>
      <c r="M307" s="71" t="s">
        <v>100</v>
      </c>
      <c r="N307" s="71" t="s">
        <v>100</v>
      </c>
      <c r="O307" s="106"/>
      <c r="P307" s="876"/>
      <c r="Q307" s="876"/>
      <c r="R307" s="876"/>
      <c r="S307" s="876"/>
      <c r="T307" s="877"/>
    </row>
    <row r="308" spans="1:20" ht="18" customHeight="1">
      <c r="A308" s="190"/>
      <c r="B308" s="191"/>
      <c r="C308" s="102"/>
      <c r="D308" s="108">
        <v>20</v>
      </c>
      <c r="E308" s="94" t="s">
        <v>486</v>
      </c>
      <c r="F308" s="94"/>
      <c r="G308" s="94"/>
      <c r="H308" s="94"/>
      <c r="I308" s="94"/>
      <c r="J308" s="94"/>
      <c r="K308" s="94"/>
      <c r="L308" s="105"/>
      <c r="M308" s="71" t="s">
        <v>100</v>
      </c>
      <c r="N308" s="71" t="s">
        <v>100</v>
      </c>
      <c r="O308" s="106"/>
      <c r="P308" s="876"/>
      <c r="Q308" s="876"/>
      <c r="R308" s="876"/>
      <c r="S308" s="876"/>
      <c r="T308" s="877"/>
    </row>
    <row r="309" spans="1:20" ht="18" customHeight="1">
      <c r="A309" s="190"/>
      <c r="B309" s="191"/>
      <c r="C309" s="327"/>
      <c r="D309" s="108">
        <v>21</v>
      </c>
      <c r="E309" s="94" t="s">
        <v>487</v>
      </c>
      <c r="F309" s="94"/>
      <c r="G309" s="94"/>
      <c r="H309" s="94"/>
      <c r="I309" s="94"/>
      <c r="J309" s="94"/>
      <c r="K309" s="94"/>
      <c r="L309" s="105"/>
      <c r="M309" s="71" t="s">
        <v>100</v>
      </c>
      <c r="N309" s="71" t="s">
        <v>100</v>
      </c>
      <c r="O309" s="106"/>
      <c r="P309" s="876"/>
      <c r="Q309" s="876"/>
      <c r="R309" s="876"/>
      <c r="S309" s="876"/>
      <c r="T309" s="877"/>
    </row>
    <row r="310" spans="1:20" ht="18" customHeight="1">
      <c r="A310" s="190"/>
      <c r="B310" s="191"/>
      <c r="C310" s="279" t="s">
        <v>256</v>
      </c>
      <c r="D310" s="108">
        <v>22</v>
      </c>
      <c r="E310" s="94" t="s">
        <v>488</v>
      </c>
      <c r="F310" s="94"/>
      <c r="G310" s="94"/>
      <c r="H310" s="94"/>
      <c r="I310" s="94"/>
      <c r="J310" s="94"/>
      <c r="K310" s="94"/>
      <c r="L310" s="105"/>
      <c r="M310" s="71" t="s">
        <v>100</v>
      </c>
      <c r="N310" s="71" t="s">
        <v>100</v>
      </c>
      <c r="O310" s="106"/>
      <c r="P310" s="876"/>
      <c r="Q310" s="876"/>
      <c r="R310" s="876"/>
      <c r="S310" s="876"/>
      <c r="T310" s="877"/>
    </row>
    <row r="311" spans="1:20" ht="18" customHeight="1">
      <c r="A311" s="190"/>
      <c r="B311" s="191"/>
      <c r="C311" s="99"/>
      <c r="D311" s="108">
        <v>23</v>
      </c>
      <c r="E311" s="94" t="s">
        <v>258</v>
      </c>
      <c r="F311" s="94"/>
      <c r="G311" s="94"/>
      <c r="H311" s="94"/>
      <c r="I311" s="94"/>
      <c r="J311" s="94"/>
      <c r="K311" s="94"/>
      <c r="L311" s="286"/>
      <c r="M311" s="192" t="s">
        <v>100</v>
      </c>
      <c r="N311" s="92" t="s">
        <v>100</v>
      </c>
      <c r="O311" s="109"/>
      <c r="P311" s="876"/>
      <c r="Q311" s="876"/>
      <c r="R311" s="876"/>
      <c r="S311" s="876"/>
      <c r="T311" s="877"/>
    </row>
    <row r="312" spans="1:20" ht="18" customHeight="1">
      <c r="A312" s="190"/>
      <c r="B312" s="191"/>
      <c r="C312" s="99"/>
      <c r="D312" s="108">
        <v>24</v>
      </c>
      <c r="E312" s="94" t="s">
        <v>489</v>
      </c>
      <c r="F312" s="94"/>
      <c r="G312" s="94"/>
      <c r="H312" s="94"/>
      <c r="I312" s="94"/>
      <c r="J312" s="94"/>
      <c r="K312" s="94"/>
      <c r="L312" s="105"/>
      <c r="M312" s="71" t="s">
        <v>100</v>
      </c>
      <c r="N312" s="71" t="s">
        <v>490</v>
      </c>
      <c r="O312" s="106"/>
      <c r="P312" s="876"/>
      <c r="Q312" s="876"/>
      <c r="R312" s="876"/>
      <c r="S312" s="876"/>
      <c r="T312" s="877"/>
    </row>
    <row r="313" spans="1:20" ht="18" customHeight="1">
      <c r="A313" s="190"/>
      <c r="B313" s="191"/>
      <c r="C313" s="279" t="s">
        <v>256</v>
      </c>
      <c r="D313" s="108">
        <v>25</v>
      </c>
      <c r="E313" s="94" t="s">
        <v>491</v>
      </c>
      <c r="F313" s="94"/>
      <c r="G313" s="94"/>
      <c r="H313" s="94"/>
      <c r="I313" s="94"/>
      <c r="J313" s="94"/>
      <c r="K313" s="94"/>
      <c r="L313" s="105"/>
      <c r="M313" s="71" t="s">
        <v>100</v>
      </c>
      <c r="N313" s="71" t="s">
        <v>490</v>
      </c>
      <c r="O313" s="106"/>
      <c r="P313" s="876"/>
      <c r="Q313" s="876"/>
      <c r="R313" s="876"/>
      <c r="S313" s="876"/>
      <c r="T313" s="877"/>
    </row>
    <row r="314" spans="1:20" ht="18" customHeight="1">
      <c r="A314" s="190"/>
      <c r="B314" s="191"/>
      <c r="C314" s="99"/>
      <c r="D314" s="108">
        <v>26</v>
      </c>
      <c r="E314" s="94" t="s">
        <v>492</v>
      </c>
      <c r="F314" s="94"/>
      <c r="G314" s="94"/>
      <c r="H314" s="94"/>
      <c r="I314" s="94"/>
      <c r="J314" s="94"/>
      <c r="K314" s="94"/>
      <c r="L314" s="105"/>
      <c r="M314" s="71" t="s">
        <v>100</v>
      </c>
      <c r="N314" s="71" t="s">
        <v>100</v>
      </c>
      <c r="O314" s="106"/>
      <c r="P314" s="876"/>
      <c r="Q314" s="876"/>
      <c r="R314" s="876"/>
      <c r="S314" s="876"/>
      <c r="T314" s="877"/>
    </row>
    <row r="315" spans="1:20" ht="18" customHeight="1">
      <c r="A315" s="190"/>
      <c r="B315" s="191"/>
      <c r="C315" s="99"/>
      <c r="D315" s="108">
        <v>27</v>
      </c>
      <c r="E315" s="94" t="s">
        <v>493</v>
      </c>
      <c r="F315" s="94"/>
      <c r="G315" s="94"/>
      <c r="H315" s="94"/>
      <c r="I315" s="94"/>
      <c r="J315" s="94"/>
      <c r="K315" s="94"/>
      <c r="L315" s="105"/>
      <c r="M315" s="192">
        <v>65</v>
      </c>
      <c r="N315" s="71" t="s">
        <v>100</v>
      </c>
      <c r="O315" s="106"/>
      <c r="P315" s="876"/>
      <c r="Q315" s="876"/>
      <c r="R315" s="876"/>
      <c r="S315" s="876"/>
      <c r="T315" s="877"/>
    </row>
    <row r="316" spans="1:20" ht="18" customHeight="1">
      <c r="A316" s="190"/>
      <c r="B316" s="191"/>
      <c r="C316" s="99"/>
      <c r="D316" s="108">
        <v>28</v>
      </c>
      <c r="E316" s="94" t="s">
        <v>494</v>
      </c>
      <c r="F316" s="94"/>
      <c r="G316" s="94"/>
      <c r="H316" s="94"/>
      <c r="I316" s="94"/>
      <c r="J316" s="94"/>
      <c r="K316" s="94"/>
      <c r="L316" s="105"/>
      <c r="M316" s="192">
        <v>34</v>
      </c>
      <c r="N316" s="71" t="s">
        <v>495</v>
      </c>
      <c r="O316" s="106"/>
      <c r="P316" s="876"/>
      <c r="Q316" s="876"/>
      <c r="R316" s="876"/>
      <c r="S316" s="876"/>
      <c r="T316" s="877"/>
    </row>
    <row r="317" spans="1:20" ht="18" customHeight="1">
      <c r="A317" s="190"/>
      <c r="B317" s="191"/>
      <c r="C317" s="99"/>
      <c r="D317" s="108">
        <v>29</v>
      </c>
      <c r="E317" s="94" t="s">
        <v>496</v>
      </c>
      <c r="F317" s="94"/>
      <c r="G317" s="94"/>
      <c r="H317" s="94"/>
      <c r="I317" s="94"/>
      <c r="J317" s="94"/>
      <c r="K317" s="94"/>
      <c r="L317" s="105"/>
      <c r="M317" s="192">
        <v>34</v>
      </c>
      <c r="N317" s="71" t="s">
        <v>497</v>
      </c>
      <c r="O317" s="106"/>
      <c r="P317" s="876"/>
      <c r="Q317" s="876"/>
      <c r="R317" s="876"/>
      <c r="S317" s="876"/>
      <c r="T317" s="877"/>
    </row>
    <row r="318" spans="1:20" ht="18" customHeight="1">
      <c r="A318" s="190"/>
      <c r="B318" s="191"/>
      <c r="C318" s="99"/>
      <c r="D318" s="68">
        <v>30</v>
      </c>
      <c r="E318" s="290" t="s">
        <v>498</v>
      </c>
      <c r="F318" s="290"/>
      <c r="G318" s="290"/>
      <c r="H318" s="290"/>
      <c r="I318" s="290"/>
      <c r="J318" s="291"/>
      <c r="K318" s="291"/>
      <c r="L318" s="292"/>
      <c r="M318" s="192">
        <v>34</v>
      </c>
      <c r="N318" s="71" t="s">
        <v>100</v>
      </c>
      <c r="O318" s="106"/>
      <c r="P318" s="876"/>
      <c r="Q318" s="876"/>
      <c r="R318" s="876"/>
      <c r="S318" s="876"/>
      <c r="T318" s="877"/>
    </row>
    <row r="319" spans="1:20" ht="18" customHeight="1">
      <c r="A319" s="190"/>
      <c r="B319" s="191"/>
      <c r="C319" s="279" t="s">
        <v>299</v>
      </c>
      <c r="D319" s="108">
        <v>31</v>
      </c>
      <c r="E319" s="290" t="s">
        <v>499</v>
      </c>
      <c r="F319" s="290"/>
      <c r="G319" s="291"/>
      <c r="H319" s="291"/>
      <c r="I319" s="291"/>
      <c r="J319" s="291"/>
      <c r="K319" s="291"/>
      <c r="L319" s="292"/>
      <c r="M319" s="71" t="s">
        <v>155</v>
      </c>
      <c r="N319" s="71" t="s">
        <v>155</v>
      </c>
      <c r="O319" s="106"/>
      <c r="P319" s="876"/>
      <c r="Q319" s="876"/>
      <c r="R319" s="876"/>
      <c r="S319" s="876"/>
      <c r="T319" s="877"/>
    </row>
    <row r="320" spans="1:20" ht="18" customHeight="1">
      <c r="A320" s="190"/>
      <c r="B320" s="191"/>
      <c r="C320" s="279"/>
      <c r="D320" s="108">
        <v>32</v>
      </c>
      <c r="E320" s="290" t="s">
        <v>337</v>
      </c>
      <c r="F320" s="290"/>
      <c r="G320" s="291"/>
      <c r="H320" s="291"/>
      <c r="I320" s="291"/>
      <c r="J320" s="291"/>
      <c r="K320" s="291"/>
      <c r="L320" s="292"/>
      <c r="M320" s="71" t="s">
        <v>155</v>
      </c>
      <c r="N320" s="71" t="s">
        <v>155</v>
      </c>
      <c r="O320" s="106"/>
      <c r="P320" s="876"/>
      <c r="Q320" s="876"/>
      <c r="R320" s="876"/>
      <c r="S320" s="876"/>
      <c r="T320" s="877"/>
    </row>
    <row r="321" spans="1:20" ht="18" customHeight="1">
      <c r="A321" s="190"/>
      <c r="B321" s="191"/>
      <c r="C321" s="279"/>
      <c r="D321" s="108">
        <v>33</v>
      </c>
      <c r="E321" s="290" t="s">
        <v>500</v>
      </c>
      <c r="F321" s="290"/>
      <c r="G321" s="291"/>
      <c r="H321" s="291"/>
      <c r="I321" s="291"/>
      <c r="J321" s="291"/>
      <c r="K321" s="291"/>
      <c r="L321" s="292"/>
      <c r="M321" s="71" t="s">
        <v>155</v>
      </c>
      <c r="N321" s="71" t="s">
        <v>155</v>
      </c>
      <c r="O321" s="106"/>
      <c r="P321" s="876"/>
      <c r="Q321" s="876"/>
      <c r="R321" s="876"/>
      <c r="S321" s="876"/>
      <c r="T321" s="877"/>
    </row>
    <row r="322" spans="1:20" ht="18" customHeight="1">
      <c r="A322" s="985" t="s">
        <v>469</v>
      </c>
      <c r="B322" s="986"/>
      <c r="C322" s="368"/>
      <c r="D322" s="68">
        <v>34</v>
      </c>
      <c r="E322" s="69" t="s">
        <v>501</v>
      </c>
      <c r="F322" s="76"/>
      <c r="G322" s="76"/>
      <c r="H322" s="76"/>
      <c r="I322" s="76"/>
      <c r="J322" s="76"/>
      <c r="K322" s="76"/>
      <c r="L322" s="77"/>
      <c r="M322" s="78" t="s">
        <v>100</v>
      </c>
      <c r="N322" s="96" t="s">
        <v>100</v>
      </c>
      <c r="O322" s="119" t="s">
        <v>115</v>
      </c>
      <c r="P322" s="370" t="s">
        <v>251</v>
      </c>
      <c r="Q322" s="371"/>
      <c r="R322" s="371"/>
      <c r="S322" s="371"/>
      <c r="T322" s="372"/>
    </row>
    <row r="323" spans="1:20" ht="18" customHeight="1">
      <c r="A323" s="190"/>
      <c r="B323" s="191"/>
      <c r="C323" s="258"/>
      <c r="D323" s="68">
        <v>35</v>
      </c>
      <c r="E323" s="69" t="s">
        <v>502</v>
      </c>
      <c r="F323" s="76"/>
      <c r="G323" s="76"/>
      <c r="H323" s="76"/>
      <c r="I323" s="76"/>
      <c r="J323" s="76"/>
      <c r="K323" s="76"/>
      <c r="L323" s="77"/>
      <c r="M323" s="78" t="s">
        <v>433</v>
      </c>
      <c r="N323" s="96" t="s">
        <v>503</v>
      </c>
      <c r="O323" s="119" t="s">
        <v>115</v>
      </c>
      <c r="P323" s="370" t="s">
        <v>504</v>
      </c>
      <c r="Q323" s="371"/>
      <c r="R323" s="371"/>
      <c r="S323" s="371"/>
      <c r="T323" s="372"/>
    </row>
    <row r="324" spans="1:20" ht="18" customHeight="1">
      <c r="A324" s="190"/>
      <c r="B324" s="191"/>
      <c r="C324" s="258"/>
      <c r="D324" s="68">
        <v>36</v>
      </c>
      <c r="E324" s="69" t="s">
        <v>505</v>
      </c>
      <c r="F324" s="76"/>
      <c r="G324" s="76"/>
      <c r="H324" s="76"/>
      <c r="I324" s="76"/>
      <c r="J324" s="76"/>
      <c r="K324" s="76"/>
      <c r="L324" s="77"/>
      <c r="M324" s="78" t="s">
        <v>192</v>
      </c>
      <c r="N324" s="96" t="s">
        <v>192</v>
      </c>
      <c r="O324" s="119" t="s">
        <v>115</v>
      </c>
      <c r="P324" s="370" t="s">
        <v>447</v>
      </c>
      <c r="Q324" s="371"/>
      <c r="R324" s="371"/>
      <c r="S324" s="371"/>
      <c r="T324" s="372"/>
    </row>
    <row r="325" spans="1:20" ht="18" customHeight="1">
      <c r="A325" s="190"/>
      <c r="B325" s="191"/>
      <c r="C325" s="258"/>
      <c r="D325" s="68">
        <v>37</v>
      </c>
      <c r="E325" s="69" t="s">
        <v>506</v>
      </c>
      <c r="F325" s="76"/>
      <c r="G325" s="76"/>
      <c r="H325" s="76"/>
      <c r="I325" s="76"/>
      <c r="J325" s="76"/>
      <c r="K325" s="76"/>
      <c r="L325" s="77"/>
      <c r="M325" s="78" t="s">
        <v>192</v>
      </c>
      <c r="N325" s="96" t="s">
        <v>192</v>
      </c>
      <c r="O325" s="119"/>
      <c r="P325" s="370" t="s">
        <v>507</v>
      </c>
      <c r="Q325" s="371"/>
      <c r="R325" s="371"/>
      <c r="S325" s="371"/>
      <c r="T325" s="372"/>
    </row>
    <row r="326" spans="1:20" ht="18" customHeight="1">
      <c r="A326" s="190"/>
      <c r="B326" s="191"/>
      <c r="C326" s="281"/>
      <c r="D326" s="81">
        <v>38</v>
      </c>
      <c r="E326" s="245" t="s">
        <v>484</v>
      </c>
      <c r="F326" s="246"/>
      <c r="G326" s="246"/>
      <c r="H326" s="246"/>
      <c r="I326" s="246"/>
      <c r="J326" s="246"/>
      <c r="K326" s="246"/>
      <c r="L326" s="247"/>
      <c r="M326" s="84">
        <v>34</v>
      </c>
      <c r="N326" s="248" t="s">
        <v>192</v>
      </c>
      <c r="O326" s="249"/>
      <c r="P326" s="370" t="s">
        <v>508</v>
      </c>
      <c r="Q326" s="371"/>
      <c r="R326" s="371"/>
      <c r="S326" s="371"/>
      <c r="T326" s="372"/>
    </row>
    <row r="327" spans="1:20" ht="18" customHeight="1">
      <c r="A327" s="190"/>
      <c r="B327" s="191"/>
      <c r="C327" s="373"/>
      <c r="D327" s="208"/>
      <c r="E327" s="374"/>
      <c r="F327" s="374"/>
      <c r="G327" s="374"/>
      <c r="H327" s="374"/>
      <c r="I327" s="374"/>
      <c r="J327" s="374"/>
      <c r="K327" s="374"/>
      <c r="L327" s="251"/>
      <c r="M327" s="276"/>
      <c r="N327" s="276"/>
      <c r="O327" s="289"/>
      <c r="P327" s="375" t="s">
        <v>509</v>
      </c>
      <c r="Q327" s="376"/>
      <c r="R327" s="376"/>
      <c r="S327" s="376"/>
      <c r="T327" s="377"/>
    </row>
    <row r="328" spans="1:20" ht="18" customHeight="1">
      <c r="A328" s="983" t="s">
        <v>455</v>
      </c>
      <c r="B328" s="984"/>
      <c r="C328" s="278"/>
      <c r="D328" s="108">
        <v>1</v>
      </c>
      <c r="E328" s="256" t="s">
        <v>460</v>
      </c>
      <c r="F328" s="256"/>
      <c r="G328" s="378"/>
      <c r="H328" s="378"/>
      <c r="I328" s="378"/>
      <c r="J328" s="378"/>
      <c r="K328" s="378"/>
      <c r="L328" s="261"/>
      <c r="M328" s="71" t="s">
        <v>100</v>
      </c>
      <c r="N328" s="71" t="s">
        <v>100</v>
      </c>
      <c r="O328" s="315"/>
      <c r="P328" s="379"/>
      <c r="Q328" s="379"/>
      <c r="R328" s="379"/>
      <c r="S328" s="379"/>
      <c r="T328" s="380"/>
    </row>
    <row r="329" spans="1:20" ht="18" customHeight="1">
      <c r="A329" s="985" t="s">
        <v>510</v>
      </c>
      <c r="B329" s="986"/>
      <c r="C329" s="302"/>
      <c r="D329" s="68">
        <v>2</v>
      </c>
      <c r="E329" s="69" t="s">
        <v>456</v>
      </c>
      <c r="F329" s="69"/>
      <c r="G329" s="69"/>
      <c r="H329" s="69"/>
      <c r="I329" s="69"/>
      <c r="J329" s="69"/>
      <c r="K329" s="69"/>
      <c r="L329" s="263"/>
      <c r="M329" s="192" t="s">
        <v>100</v>
      </c>
      <c r="N329" s="71" t="s">
        <v>100</v>
      </c>
      <c r="O329" s="106"/>
      <c r="P329" s="371"/>
      <c r="Q329" s="371"/>
      <c r="R329" s="371"/>
      <c r="S329" s="371"/>
      <c r="T329" s="372"/>
    </row>
    <row r="330" spans="1:20" ht="18" customHeight="1">
      <c r="A330" s="190"/>
      <c r="B330" s="191"/>
      <c r="C330" s="381" t="s">
        <v>164</v>
      </c>
      <c r="D330" s="108">
        <v>3</v>
      </c>
      <c r="E330" s="69" t="s">
        <v>457</v>
      </c>
      <c r="F330" s="69"/>
      <c r="G330" s="76"/>
      <c r="H330" s="76"/>
      <c r="I330" s="76"/>
      <c r="J330" s="76"/>
      <c r="K330" s="76"/>
      <c r="L330" s="77"/>
      <c r="M330" s="100">
        <v>50</v>
      </c>
      <c r="N330" s="71" t="s">
        <v>100</v>
      </c>
      <c r="O330" s="93" t="s">
        <v>511</v>
      </c>
      <c r="P330" s="866" t="s">
        <v>166</v>
      </c>
      <c r="Q330" s="866"/>
      <c r="R330" s="866"/>
      <c r="S330" s="866"/>
      <c r="T330" s="867"/>
    </row>
    <row r="331" spans="1:20" ht="18" customHeight="1">
      <c r="A331" s="190"/>
      <c r="B331" s="191"/>
      <c r="C331" s="262"/>
      <c r="D331" s="68">
        <v>4</v>
      </c>
      <c r="E331" s="69" t="s">
        <v>458</v>
      </c>
      <c r="F331" s="69"/>
      <c r="G331" s="265"/>
      <c r="H331" s="265"/>
      <c r="I331" s="265"/>
      <c r="J331" s="265"/>
      <c r="K331" s="265"/>
      <c r="L331" s="266"/>
      <c r="M331" s="71" t="s">
        <v>100</v>
      </c>
      <c r="N331" s="71" t="s">
        <v>100</v>
      </c>
      <c r="O331" s="106"/>
      <c r="P331" s="371"/>
      <c r="Q331" s="371"/>
      <c r="R331" s="371"/>
      <c r="S331" s="371"/>
      <c r="T331" s="372"/>
    </row>
    <row r="332" spans="1:20" ht="18" customHeight="1">
      <c r="A332" s="190"/>
      <c r="B332" s="191"/>
      <c r="C332" s="262"/>
      <c r="D332" s="108">
        <v>5</v>
      </c>
      <c r="E332" s="94" t="s">
        <v>459</v>
      </c>
      <c r="F332" s="94"/>
      <c r="G332" s="267"/>
      <c r="H332" s="267"/>
      <c r="I332" s="267"/>
      <c r="J332" s="267"/>
      <c r="K332" s="267"/>
      <c r="L332" s="268"/>
      <c r="M332" s="71" t="s">
        <v>170</v>
      </c>
      <c r="N332" s="71" t="s">
        <v>100</v>
      </c>
      <c r="O332" s="106"/>
      <c r="P332" s="371"/>
      <c r="Q332" s="371"/>
      <c r="R332" s="371"/>
      <c r="S332" s="371"/>
      <c r="T332" s="372"/>
    </row>
    <row r="333" spans="1:20" ht="18" customHeight="1">
      <c r="A333" s="190"/>
      <c r="B333" s="191"/>
      <c r="C333" s="262"/>
      <c r="D333" s="68">
        <v>6</v>
      </c>
      <c r="E333" s="94" t="s">
        <v>461</v>
      </c>
      <c r="F333" s="94"/>
      <c r="G333" s="94"/>
      <c r="H333" s="94"/>
      <c r="I333" s="94"/>
      <c r="J333" s="94"/>
      <c r="K333" s="94"/>
      <c r="L333" s="105"/>
      <c r="M333" s="71" t="s">
        <v>100</v>
      </c>
      <c r="N333" s="71" t="s">
        <v>100</v>
      </c>
      <c r="O333" s="106"/>
      <c r="P333" s="371"/>
      <c r="Q333" s="371"/>
      <c r="R333" s="371"/>
      <c r="S333" s="371"/>
      <c r="T333" s="372"/>
    </row>
    <row r="334" spans="1:20" ht="18" customHeight="1">
      <c r="A334" s="190"/>
      <c r="B334" s="191"/>
      <c r="C334" s="323"/>
      <c r="D334" s="108">
        <v>7</v>
      </c>
      <c r="E334" s="69" t="s">
        <v>512</v>
      </c>
      <c r="F334" s="69"/>
      <c r="G334" s="69"/>
      <c r="H334" s="69"/>
      <c r="I334" s="69"/>
      <c r="J334" s="69"/>
      <c r="K334" s="69"/>
      <c r="L334" s="70"/>
      <c r="M334" s="78" t="s">
        <v>100</v>
      </c>
      <c r="N334" s="96" t="s">
        <v>100</v>
      </c>
      <c r="O334" s="119"/>
      <c r="P334" s="371"/>
      <c r="Q334" s="371"/>
      <c r="R334" s="371"/>
      <c r="S334" s="371"/>
      <c r="T334" s="372"/>
    </row>
    <row r="335" spans="1:20" ht="18" customHeight="1">
      <c r="A335" s="190"/>
      <c r="B335" s="191"/>
      <c r="C335" s="99"/>
      <c r="D335" s="68">
        <v>8</v>
      </c>
      <c r="E335" s="94" t="s">
        <v>513</v>
      </c>
      <c r="F335" s="94"/>
      <c r="G335" s="94"/>
      <c r="H335" s="94"/>
      <c r="I335" s="94"/>
      <c r="J335" s="94"/>
      <c r="K335" s="94"/>
      <c r="L335" s="286"/>
      <c r="M335" s="192" t="s">
        <v>100</v>
      </c>
      <c r="N335" s="71" t="s">
        <v>100</v>
      </c>
      <c r="O335" s="106"/>
      <c r="P335" s="371"/>
      <c r="Q335" s="371"/>
      <c r="R335" s="371"/>
      <c r="S335" s="371"/>
      <c r="T335" s="372"/>
    </row>
    <row r="336" spans="1:20" ht="18" customHeight="1">
      <c r="A336" s="190"/>
      <c r="B336" s="191"/>
      <c r="C336" s="279" t="s">
        <v>172</v>
      </c>
      <c r="D336" s="108">
        <v>9</v>
      </c>
      <c r="E336" s="94" t="s">
        <v>514</v>
      </c>
      <c r="F336" s="94"/>
      <c r="G336" s="94"/>
      <c r="H336" s="94"/>
      <c r="I336" s="94"/>
      <c r="J336" s="94"/>
      <c r="K336" s="94"/>
      <c r="L336" s="105"/>
      <c r="M336" s="71" t="s">
        <v>100</v>
      </c>
      <c r="N336" s="71" t="s">
        <v>100</v>
      </c>
      <c r="O336" s="106"/>
      <c r="P336" s="371"/>
      <c r="Q336" s="371"/>
      <c r="R336" s="371"/>
      <c r="S336" s="371"/>
      <c r="T336" s="372"/>
    </row>
    <row r="337" spans="1:20" ht="18" customHeight="1">
      <c r="A337" s="190"/>
      <c r="B337" s="191"/>
      <c r="C337" s="99"/>
      <c r="D337" s="68">
        <v>10</v>
      </c>
      <c r="E337" s="94" t="s">
        <v>515</v>
      </c>
      <c r="F337" s="94"/>
      <c r="G337" s="197"/>
      <c r="H337" s="197"/>
      <c r="I337" s="197"/>
      <c r="J337" s="197"/>
      <c r="K337" s="197"/>
      <c r="L337" s="198"/>
      <c r="M337" s="192" t="s">
        <v>100</v>
      </c>
      <c r="N337" s="92" t="s">
        <v>100</v>
      </c>
      <c r="O337" s="109"/>
      <c r="P337" s="371"/>
      <c r="Q337" s="371"/>
      <c r="R337" s="371"/>
      <c r="S337" s="371"/>
      <c r="T337" s="372"/>
    </row>
    <row r="338" spans="1:20" ht="18" customHeight="1">
      <c r="A338" s="190"/>
      <c r="B338" s="191"/>
      <c r="C338" s="99"/>
      <c r="D338" s="108">
        <v>11</v>
      </c>
      <c r="E338" s="94" t="s">
        <v>464</v>
      </c>
      <c r="F338" s="94"/>
      <c r="G338" s="178"/>
      <c r="H338" s="178"/>
      <c r="I338" s="178"/>
      <c r="J338" s="178"/>
      <c r="K338" s="178"/>
      <c r="L338" s="219"/>
      <c r="M338" s="71" t="s">
        <v>100</v>
      </c>
      <c r="N338" s="71" t="s">
        <v>100</v>
      </c>
      <c r="O338" s="106"/>
      <c r="P338" s="371"/>
      <c r="Q338" s="371"/>
      <c r="R338" s="371"/>
      <c r="S338" s="371"/>
      <c r="T338" s="372"/>
    </row>
    <row r="339" spans="1:20" ht="18" customHeight="1">
      <c r="A339" s="190"/>
      <c r="B339" s="191"/>
      <c r="C339" s="99"/>
      <c r="D339" s="68">
        <v>12</v>
      </c>
      <c r="E339" s="94" t="s">
        <v>398</v>
      </c>
      <c r="F339" s="94"/>
      <c r="G339" s="178"/>
      <c r="H339" s="178"/>
      <c r="I339" s="178"/>
      <c r="J339" s="178"/>
      <c r="K339" s="178"/>
      <c r="L339" s="219"/>
      <c r="M339" s="100">
        <v>83</v>
      </c>
      <c r="N339" s="71" t="s">
        <v>465</v>
      </c>
      <c r="O339" s="106"/>
      <c r="P339" s="371"/>
      <c r="Q339" s="371"/>
      <c r="R339" s="371"/>
      <c r="S339" s="371"/>
      <c r="T339" s="372"/>
    </row>
    <row r="340" spans="1:20" ht="18" customHeight="1">
      <c r="A340" s="190"/>
      <c r="B340" s="191"/>
      <c r="C340" s="279" t="s">
        <v>172</v>
      </c>
      <c r="D340" s="108">
        <v>13</v>
      </c>
      <c r="E340" s="94" t="s">
        <v>178</v>
      </c>
      <c r="F340" s="94"/>
      <c r="G340" s="178"/>
      <c r="H340" s="178"/>
      <c r="I340" s="178"/>
      <c r="J340" s="178"/>
      <c r="K340" s="178"/>
      <c r="L340" s="219"/>
      <c r="M340" s="71" t="s">
        <v>100</v>
      </c>
      <c r="N340" s="71" t="s">
        <v>100</v>
      </c>
      <c r="O340" s="106"/>
      <c r="P340" s="371"/>
      <c r="Q340" s="371"/>
      <c r="R340" s="371"/>
      <c r="S340" s="371"/>
      <c r="T340" s="372"/>
    </row>
    <row r="341" spans="1:20" ht="18" customHeight="1">
      <c r="A341" s="190"/>
      <c r="B341" s="191"/>
      <c r="C341" s="102"/>
      <c r="D341" s="68">
        <v>14</v>
      </c>
      <c r="E341" s="94" t="s">
        <v>179</v>
      </c>
      <c r="F341" s="94"/>
      <c r="G341" s="94"/>
      <c r="H341" s="94"/>
      <c r="I341" s="94"/>
      <c r="J341" s="94"/>
      <c r="K341" s="94"/>
      <c r="L341" s="105"/>
      <c r="M341" s="71" t="s">
        <v>100</v>
      </c>
      <c r="N341" s="71" t="s">
        <v>100</v>
      </c>
      <c r="O341" s="106"/>
      <c r="P341" s="371"/>
      <c r="Q341" s="371"/>
      <c r="R341" s="371"/>
      <c r="S341" s="371"/>
      <c r="T341" s="372"/>
    </row>
    <row r="342" spans="1:20" ht="18" customHeight="1">
      <c r="A342" s="190"/>
      <c r="B342" s="191"/>
      <c r="C342" s="327"/>
      <c r="D342" s="108">
        <v>15</v>
      </c>
      <c r="E342" s="94" t="s">
        <v>180</v>
      </c>
      <c r="F342" s="94"/>
      <c r="G342" s="94"/>
      <c r="H342" s="94"/>
      <c r="I342" s="94"/>
      <c r="J342" s="94"/>
      <c r="K342" s="94"/>
      <c r="L342" s="105"/>
      <c r="M342" s="71" t="s">
        <v>100</v>
      </c>
      <c r="N342" s="71" t="s">
        <v>100</v>
      </c>
      <c r="O342" s="106"/>
      <c r="P342" s="371"/>
      <c r="Q342" s="371"/>
      <c r="R342" s="371"/>
      <c r="S342" s="371"/>
      <c r="T342" s="372"/>
    </row>
    <row r="343" spans="1:20" ht="18" customHeight="1">
      <c r="A343" s="190"/>
      <c r="B343" s="191"/>
      <c r="C343" s="99"/>
      <c r="D343" s="68">
        <v>16</v>
      </c>
      <c r="E343" s="94" t="s">
        <v>181</v>
      </c>
      <c r="F343" s="94"/>
      <c r="G343" s="94"/>
      <c r="H343" s="94"/>
      <c r="I343" s="94"/>
      <c r="J343" s="94"/>
      <c r="K343" s="94"/>
      <c r="L343" s="105"/>
      <c r="M343" s="71" t="s">
        <v>100</v>
      </c>
      <c r="N343" s="71" t="s">
        <v>100</v>
      </c>
      <c r="O343" s="106"/>
      <c r="P343" s="371"/>
      <c r="Q343" s="371"/>
      <c r="R343" s="371"/>
      <c r="S343" s="371"/>
      <c r="T343" s="372"/>
    </row>
    <row r="344" spans="1:20" ht="18" customHeight="1">
      <c r="A344" s="190"/>
      <c r="B344" s="191"/>
      <c r="C344" s="99"/>
      <c r="D344" s="108">
        <v>17</v>
      </c>
      <c r="E344" s="94" t="s">
        <v>182</v>
      </c>
      <c r="F344" s="94"/>
      <c r="G344" s="94"/>
      <c r="H344" s="94"/>
      <c r="I344" s="94"/>
      <c r="J344" s="94"/>
      <c r="K344" s="94"/>
      <c r="L344" s="286"/>
      <c r="M344" s="192" t="s">
        <v>176</v>
      </c>
      <c r="N344" s="92" t="s">
        <v>100</v>
      </c>
      <c r="O344" s="109"/>
      <c r="P344" s="371"/>
      <c r="Q344" s="371"/>
      <c r="R344" s="371"/>
      <c r="S344" s="371"/>
      <c r="T344" s="372"/>
    </row>
    <row r="345" spans="1:20" ht="18" customHeight="1">
      <c r="A345" s="190"/>
      <c r="B345" s="191"/>
      <c r="C345" s="99"/>
      <c r="D345" s="68">
        <v>18</v>
      </c>
      <c r="E345" s="94" t="s">
        <v>183</v>
      </c>
      <c r="F345" s="94"/>
      <c r="G345" s="94"/>
      <c r="H345" s="94"/>
      <c r="I345" s="94"/>
      <c r="J345" s="94"/>
      <c r="K345" s="94"/>
      <c r="L345" s="105"/>
      <c r="M345" s="71" t="s">
        <v>100</v>
      </c>
      <c r="N345" s="71" t="s">
        <v>100</v>
      </c>
      <c r="O345" s="106"/>
      <c r="P345" s="371"/>
      <c r="Q345" s="371"/>
      <c r="R345" s="371"/>
      <c r="S345" s="371"/>
      <c r="T345" s="372"/>
    </row>
    <row r="346" spans="1:20" ht="18" customHeight="1">
      <c r="A346" s="190"/>
      <c r="B346" s="191"/>
      <c r="C346" s="99"/>
      <c r="D346" s="108">
        <v>19</v>
      </c>
      <c r="E346" s="94" t="s">
        <v>184</v>
      </c>
      <c r="F346" s="94"/>
      <c r="G346" s="94"/>
      <c r="H346" s="94"/>
      <c r="I346" s="94"/>
      <c r="J346" s="94"/>
      <c r="K346" s="94"/>
      <c r="L346" s="105"/>
      <c r="M346" s="71" t="s">
        <v>100</v>
      </c>
      <c r="N346" s="71" t="s">
        <v>100</v>
      </c>
      <c r="O346" s="106"/>
      <c r="P346" s="371"/>
      <c r="Q346" s="371"/>
      <c r="R346" s="371"/>
      <c r="S346" s="371"/>
      <c r="T346" s="372"/>
    </row>
    <row r="347" spans="1:20" ht="18" customHeight="1">
      <c r="A347" s="190"/>
      <c r="B347" s="191"/>
      <c r="C347" s="287"/>
      <c r="D347" s="382"/>
      <c r="E347" s="383"/>
      <c r="F347" s="82"/>
      <c r="G347" s="82"/>
      <c r="H347" s="82"/>
      <c r="I347" s="82"/>
      <c r="J347" s="82"/>
      <c r="K347" s="82"/>
      <c r="L347" s="282"/>
      <c r="M347" s="85"/>
      <c r="N347" s="85"/>
      <c r="O347" s="288"/>
      <c r="P347" s="384"/>
      <c r="Q347" s="384"/>
      <c r="R347" s="384"/>
      <c r="S347" s="384"/>
      <c r="T347" s="385"/>
    </row>
    <row r="348" spans="1:20" ht="18" customHeight="1">
      <c r="A348" s="983" t="s">
        <v>455</v>
      </c>
      <c r="B348" s="984"/>
      <c r="C348" s="308"/>
      <c r="D348" s="309">
        <v>1</v>
      </c>
      <c r="E348" s="310" t="s">
        <v>516</v>
      </c>
      <c r="F348" s="310"/>
      <c r="G348" s="310"/>
      <c r="H348" s="310"/>
      <c r="I348" s="310"/>
      <c r="J348" s="310"/>
      <c r="K348" s="310"/>
      <c r="L348" s="311"/>
      <c r="M348" s="312" t="s">
        <v>321</v>
      </c>
      <c r="N348" s="312" t="s">
        <v>100</v>
      </c>
      <c r="O348" s="217"/>
      <c r="P348" s="379"/>
      <c r="Q348" s="379"/>
      <c r="R348" s="379"/>
      <c r="S348" s="379"/>
      <c r="T348" s="380"/>
    </row>
    <row r="349" spans="1:20" ht="18" customHeight="1">
      <c r="A349" s="985" t="s">
        <v>517</v>
      </c>
      <c r="B349" s="986"/>
      <c r="C349" s="99"/>
      <c r="D349" s="108">
        <v>2</v>
      </c>
      <c r="E349" s="94" t="s">
        <v>518</v>
      </c>
      <c r="F349" s="94"/>
      <c r="G349" s="94"/>
      <c r="H349" s="94"/>
      <c r="I349" s="94"/>
      <c r="J349" s="94"/>
      <c r="K349" s="94"/>
      <c r="L349" s="105"/>
      <c r="M349" s="71" t="s">
        <v>100</v>
      </c>
      <c r="N349" s="71" t="s">
        <v>100</v>
      </c>
      <c r="O349" s="106"/>
      <c r="P349" s="371"/>
      <c r="Q349" s="371"/>
      <c r="R349" s="371"/>
      <c r="S349" s="371"/>
      <c r="T349" s="372"/>
    </row>
    <row r="350" spans="1:20" ht="18" customHeight="1">
      <c r="A350" s="190"/>
      <c r="B350" s="191"/>
      <c r="C350" s="99"/>
      <c r="D350" s="108">
        <v>3</v>
      </c>
      <c r="E350" s="94" t="s">
        <v>468</v>
      </c>
      <c r="F350" s="94"/>
      <c r="G350" s="94"/>
      <c r="H350" s="94"/>
      <c r="I350" s="94"/>
      <c r="J350" s="94"/>
      <c r="K350" s="94"/>
      <c r="L350" s="105"/>
      <c r="M350" s="71" t="s">
        <v>100</v>
      </c>
      <c r="N350" s="71" t="s">
        <v>100</v>
      </c>
      <c r="O350" s="106"/>
      <c r="P350" s="371"/>
      <c r="Q350" s="371"/>
      <c r="R350" s="371"/>
      <c r="S350" s="371"/>
      <c r="T350" s="372"/>
    </row>
    <row r="351" spans="1:20" ht="18" customHeight="1">
      <c r="A351" s="190"/>
      <c r="B351" s="191"/>
      <c r="C351" s="99"/>
      <c r="D351" s="108">
        <v>4</v>
      </c>
      <c r="E351" s="290" t="s">
        <v>519</v>
      </c>
      <c r="F351" s="291"/>
      <c r="G351" s="291"/>
      <c r="H351" s="291"/>
      <c r="I351" s="291"/>
      <c r="J351" s="291"/>
      <c r="K351" s="291"/>
      <c r="L351" s="292"/>
      <c r="M351" s="71" t="s">
        <v>100</v>
      </c>
      <c r="N351" s="71" t="s">
        <v>100</v>
      </c>
      <c r="O351" s="315"/>
      <c r="P351" s="371"/>
      <c r="Q351" s="371"/>
      <c r="R351" s="371"/>
      <c r="S351" s="371"/>
      <c r="T351" s="372"/>
    </row>
    <row r="352" spans="1:20" ht="18" customHeight="1">
      <c r="A352" s="190"/>
      <c r="B352" s="191"/>
      <c r="C352" s="279"/>
      <c r="D352" s="108">
        <v>5</v>
      </c>
      <c r="E352" s="290" t="s">
        <v>520</v>
      </c>
      <c r="F352" s="291"/>
      <c r="G352" s="291"/>
      <c r="H352" s="291"/>
      <c r="I352" s="291"/>
      <c r="J352" s="291"/>
      <c r="K352" s="291"/>
      <c r="L352" s="292"/>
      <c r="M352" s="71" t="s">
        <v>477</v>
      </c>
      <c r="N352" s="71" t="s">
        <v>100</v>
      </c>
      <c r="O352" s="315"/>
      <c r="P352" s="371"/>
      <c r="Q352" s="371"/>
      <c r="R352" s="371"/>
      <c r="S352" s="371"/>
      <c r="T352" s="372"/>
    </row>
    <row r="353" spans="1:20" ht="18" customHeight="1">
      <c r="A353" s="190"/>
      <c r="B353" s="191"/>
      <c r="C353" s="279"/>
      <c r="D353" s="108">
        <v>6</v>
      </c>
      <c r="E353" s="290" t="s">
        <v>247</v>
      </c>
      <c r="F353" s="291"/>
      <c r="G353" s="291"/>
      <c r="H353" s="291"/>
      <c r="I353" s="291"/>
      <c r="J353" s="291"/>
      <c r="K353" s="291"/>
      <c r="L353" s="292"/>
      <c r="M353" s="71" t="s">
        <v>155</v>
      </c>
      <c r="N353" s="71" t="s">
        <v>100</v>
      </c>
      <c r="O353" s="315"/>
      <c r="P353" s="371"/>
      <c r="Q353" s="371"/>
      <c r="R353" s="371"/>
      <c r="S353" s="371"/>
      <c r="T353" s="372"/>
    </row>
    <row r="354" spans="1:20" ht="18" customHeight="1">
      <c r="A354" s="190"/>
      <c r="B354" s="191"/>
      <c r="C354" s="279"/>
      <c r="D354" s="108">
        <v>7</v>
      </c>
      <c r="E354" s="290" t="s">
        <v>521</v>
      </c>
      <c r="F354" s="291"/>
      <c r="G354" s="291"/>
      <c r="H354" s="291"/>
      <c r="I354" s="291"/>
      <c r="J354" s="291"/>
      <c r="K354" s="291"/>
      <c r="L354" s="292"/>
      <c r="M354" s="71" t="s">
        <v>155</v>
      </c>
      <c r="N354" s="71" t="s">
        <v>100</v>
      </c>
      <c r="O354" s="315"/>
      <c r="P354" s="371"/>
      <c r="Q354" s="371"/>
      <c r="R354" s="371"/>
      <c r="S354" s="371"/>
      <c r="T354" s="372"/>
    </row>
    <row r="355" spans="1:20" ht="18" customHeight="1">
      <c r="A355" s="985"/>
      <c r="B355" s="986"/>
      <c r="C355" s="67"/>
      <c r="D355" s="68">
        <v>8</v>
      </c>
      <c r="E355" s="69" t="s">
        <v>372</v>
      </c>
      <c r="F355" s="69"/>
      <c r="G355" s="69"/>
      <c r="H355" s="69"/>
      <c r="I355" s="69"/>
      <c r="J355" s="69"/>
      <c r="K355" s="69"/>
      <c r="L355" s="70"/>
      <c r="M355" s="71" t="s">
        <v>100</v>
      </c>
      <c r="N355" s="71" t="s">
        <v>100</v>
      </c>
      <c r="O355" s="106"/>
      <c r="P355" s="107"/>
      <c r="Q355" s="107"/>
      <c r="R355" s="107"/>
      <c r="S355" s="107"/>
      <c r="T355" s="74"/>
    </row>
    <row r="356" spans="1:20" ht="18" customHeight="1">
      <c r="A356" s="190"/>
      <c r="B356" s="191"/>
      <c r="C356" s="75"/>
      <c r="D356" s="68">
        <v>9</v>
      </c>
      <c r="E356" s="69" t="s">
        <v>522</v>
      </c>
      <c r="F356" s="69"/>
      <c r="G356" s="69"/>
      <c r="H356" s="76"/>
      <c r="I356" s="76"/>
      <c r="J356" s="76"/>
      <c r="K356" s="76"/>
      <c r="L356" s="77"/>
      <c r="M356" s="71" t="s">
        <v>100</v>
      </c>
      <c r="N356" s="71" t="s">
        <v>100</v>
      </c>
      <c r="O356" s="106"/>
      <c r="P356" s="107"/>
      <c r="Q356" s="107"/>
      <c r="R356" s="107"/>
      <c r="S356" s="107"/>
      <c r="T356" s="74"/>
    </row>
    <row r="357" spans="1:20" ht="18" customHeight="1">
      <c r="A357" s="190"/>
      <c r="B357" s="191"/>
      <c r="C357" s="176" t="s">
        <v>256</v>
      </c>
      <c r="D357" s="68">
        <v>10</v>
      </c>
      <c r="E357" s="69" t="s">
        <v>523</v>
      </c>
      <c r="F357" s="69"/>
      <c r="G357" s="69"/>
      <c r="H357" s="76"/>
      <c r="I357" s="76"/>
      <c r="J357" s="76"/>
      <c r="K357" s="76"/>
      <c r="L357" s="77"/>
      <c r="M357" s="78" t="s">
        <v>100</v>
      </c>
      <c r="N357" s="71" t="s">
        <v>100</v>
      </c>
      <c r="O357" s="106"/>
      <c r="P357" s="107"/>
      <c r="Q357" s="107"/>
      <c r="R357" s="107"/>
      <c r="S357" s="107"/>
      <c r="T357" s="74"/>
    </row>
    <row r="358" spans="1:20" ht="18" customHeight="1">
      <c r="A358" s="190"/>
      <c r="B358" s="191"/>
      <c r="C358" s="79"/>
      <c r="D358" s="68">
        <v>11</v>
      </c>
      <c r="E358" s="69" t="s">
        <v>524</v>
      </c>
      <c r="F358" s="69"/>
      <c r="G358" s="69"/>
      <c r="H358" s="76"/>
      <c r="I358" s="76"/>
      <c r="J358" s="76"/>
      <c r="K358" s="76"/>
      <c r="L358" s="77"/>
      <c r="M358" s="78" t="s">
        <v>100</v>
      </c>
      <c r="N358" s="71" t="s">
        <v>100</v>
      </c>
      <c r="O358" s="106"/>
      <c r="P358" s="107"/>
      <c r="Q358" s="107"/>
      <c r="R358" s="107"/>
      <c r="S358" s="107"/>
      <c r="T358" s="74"/>
    </row>
    <row r="359" spans="1:20" ht="18" customHeight="1">
      <c r="A359" s="190"/>
      <c r="B359" s="191"/>
      <c r="C359" s="75"/>
      <c r="D359" s="68">
        <v>12</v>
      </c>
      <c r="E359" s="94" t="s">
        <v>456</v>
      </c>
      <c r="F359" s="94"/>
      <c r="G359" s="94"/>
      <c r="H359" s="94"/>
      <c r="I359" s="94"/>
      <c r="J359" s="94"/>
      <c r="K359" s="94"/>
      <c r="L359" s="95"/>
      <c r="M359" s="78" t="s">
        <v>100</v>
      </c>
      <c r="N359" s="71" t="s">
        <v>100</v>
      </c>
      <c r="O359" s="106"/>
      <c r="P359" s="107"/>
      <c r="Q359" s="107"/>
      <c r="R359" s="107"/>
      <c r="S359" s="107"/>
      <c r="T359" s="74"/>
    </row>
    <row r="360" spans="1:20" ht="18" customHeight="1">
      <c r="A360" s="190"/>
      <c r="B360" s="191"/>
      <c r="C360" s="176" t="s">
        <v>299</v>
      </c>
      <c r="D360" s="68">
        <v>13</v>
      </c>
      <c r="E360" s="89" t="s">
        <v>525</v>
      </c>
      <c r="F360" s="89"/>
      <c r="G360" s="89"/>
      <c r="H360" s="89"/>
      <c r="I360" s="89"/>
      <c r="J360" s="89"/>
      <c r="K360" s="89"/>
      <c r="L360" s="95"/>
      <c r="M360" s="78" t="s">
        <v>100</v>
      </c>
      <c r="N360" s="71" t="s">
        <v>100</v>
      </c>
      <c r="O360" s="106"/>
      <c r="P360" s="107"/>
      <c r="Q360" s="107"/>
      <c r="R360" s="107"/>
      <c r="S360" s="107"/>
      <c r="T360" s="74"/>
    </row>
    <row r="361" spans="1:20" ht="18" customHeight="1">
      <c r="A361" s="190"/>
      <c r="B361" s="191"/>
      <c r="C361" s="75"/>
      <c r="D361" s="68">
        <v>14</v>
      </c>
      <c r="E361" s="94" t="s">
        <v>526</v>
      </c>
      <c r="F361" s="94"/>
      <c r="G361" s="94"/>
      <c r="H361" s="94"/>
      <c r="I361" s="94"/>
      <c r="J361" s="94"/>
      <c r="K361" s="94"/>
      <c r="L361" s="95"/>
      <c r="M361" s="78">
        <v>50</v>
      </c>
      <c r="N361" s="96" t="s">
        <v>100</v>
      </c>
      <c r="O361" s="119"/>
      <c r="P361" s="107"/>
      <c r="Q361" s="107"/>
      <c r="R361" s="107"/>
      <c r="S361" s="107"/>
      <c r="T361" s="74"/>
    </row>
    <row r="362" spans="1:20" ht="18" customHeight="1">
      <c r="A362" s="190"/>
      <c r="B362" s="191"/>
      <c r="C362" s="75"/>
      <c r="D362" s="68">
        <v>15</v>
      </c>
      <c r="E362" s="89" t="s">
        <v>169</v>
      </c>
      <c r="F362" s="89"/>
      <c r="G362" s="89"/>
      <c r="H362" s="89"/>
      <c r="I362" s="89"/>
      <c r="J362" s="89"/>
      <c r="K362" s="89"/>
      <c r="L362" s="95"/>
      <c r="M362" s="78" t="s">
        <v>170</v>
      </c>
      <c r="N362" s="96" t="s">
        <v>100</v>
      </c>
      <c r="O362" s="119"/>
      <c r="P362" s="107"/>
      <c r="Q362" s="107"/>
      <c r="R362" s="107"/>
      <c r="S362" s="107"/>
      <c r="T362" s="74"/>
    </row>
    <row r="363" spans="1:20" ht="18" customHeight="1">
      <c r="A363" s="190"/>
      <c r="B363" s="191"/>
      <c r="C363" s="99"/>
      <c r="D363" s="68">
        <v>16</v>
      </c>
      <c r="E363" s="94" t="s">
        <v>513</v>
      </c>
      <c r="F363" s="94"/>
      <c r="G363" s="94"/>
      <c r="H363" s="94"/>
      <c r="I363" s="94"/>
      <c r="J363" s="94"/>
      <c r="K363" s="94"/>
      <c r="L363" s="95"/>
      <c r="M363" s="100" t="s">
        <v>100</v>
      </c>
      <c r="N363" s="100" t="s">
        <v>100</v>
      </c>
      <c r="O363" s="110"/>
      <c r="P363" s="107"/>
      <c r="Q363" s="107"/>
      <c r="R363" s="107"/>
      <c r="S363" s="107"/>
      <c r="T363" s="74"/>
    </row>
    <row r="364" spans="1:20" ht="18" customHeight="1">
      <c r="A364" s="190"/>
      <c r="B364" s="191"/>
      <c r="C364" s="102"/>
      <c r="D364" s="68">
        <v>17</v>
      </c>
      <c r="E364" s="94" t="s">
        <v>489</v>
      </c>
      <c r="F364" s="94"/>
      <c r="G364" s="94"/>
      <c r="H364" s="94"/>
      <c r="I364" s="94"/>
      <c r="J364" s="94"/>
      <c r="K364" s="94"/>
      <c r="L364" s="95"/>
      <c r="M364" s="78" t="s">
        <v>100</v>
      </c>
      <c r="N364" s="96" t="s">
        <v>100</v>
      </c>
      <c r="O364" s="119"/>
      <c r="P364" s="107"/>
      <c r="Q364" s="107"/>
      <c r="R364" s="107"/>
      <c r="S364" s="107"/>
      <c r="T364" s="74"/>
    </row>
    <row r="365" spans="1:20" ht="18" customHeight="1">
      <c r="A365" s="190"/>
      <c r="B365" s="191"/>
      <c r="C365" s="176" t="s">
        <v>256</v>
      </c>
      <c r="D365" s="68">
        <v>18</v>
      </c>
      <c r="E365" s="94" t="s">
        <v>491</v>
      </c>
      <c r="F365" s="94"/>
      <c r="G365" s="94"/>
      <c r="H365" s="94"/>
      <c r="I365" s="94"/>
      <c r="J365" s="94"/>
      <c r="K365" s="94"/>
      <c r="L365" s="95"/>
      <c r="M365" s="100" t="s">
        <v>100</v>
      </c>
      <c r="N365" s="71" t="s">
        <v>100</v>
      </c>
      <c r="O365" s="106"/>
      <c r="P365" s="107"/>
      <c r="Q365" s="107"/>
      <c r="R365" s="107"/>
      <c r="S365" s="107"/>
      <c r="T365" s="74"/>
    </row>
    <row r="366" spans="1:20" ht="18" customHeight="1">
      <c r="A366" s="190"/>
      <c r="B366" s="191"/>
      <c r="C366" s="102"/>
      <c r="D366" s="68">
        <v>19</v>
      </c>
      <c r="E366" s="94" t="s">
        <v>527</v>
      </c>
      <c r="F366" s="94"/>
      <c r="G366" s="94"/>
      <c r="H366" s="94"/>
      <c r="I366" s="94"/>
      <c r="J366" s="94"/>
      <c r="K366" s="94"/>
      <c r="L366" s="95"/>
      <c r="M366" s="100" t="s">
        <v>100</v>
      </c>
      <c r="N366" s="71" t="s">
        <v>100</v>
      </c>
      <c r="O366" s="106"/>
      <c r="P366" s="107"/>
      <c r="Q366" s="107"/>
      <c r="R366" s="107"/>
      <c r="S366" s="107"/>
      <c r="T366" s="74"/>
    </row>
    <row r="367" spans="1:20" ht="18" customHeight="1">
      <c r="A367" s="190"/>
      <c r="B367" s="191"/>
      <c r="C367" s="99"/>
      <c r="D367" s="68">
        <v>20</v>
      </c>
      <c r="E367" s="94" t="s">
        <v>528</v>
      </c>
      <c r="F367" s="94"/>
      <c r="G367" s="94"/>
      <c r="H367" s="94"/>
      <c r="I367" s="94"/>
      <c r="J367" s="94"/>
      <c r="K367" s="94"/>
      <c r="L367" s="105"/>
      <c r="M367" s="100" t="s">
        <v>100</v>
      </c>
      <c r="N367" s="71" t="s">
        <v>100</v>
      </c>
      <c r="O367" s="106"/>
      <c r="P367" s="107"/>
      <c r="Q367" s="107"/>
      <c r="R367" s="107"/>
      <c r="S367" s="107"/>
      <c r="T367" s="74"/>
    </row>
    <row r="368" spans="1:20" ht="18" customHeight="1">
      <c r="A368" s="190"/>
      <c r="B368" s="191"/>
      <c r="C368" s="75"/>
      <c r="D368" s="68">
        <v>21</v>
      </c>
      <c r="E368" s="94" t="s">
        <v>181</v>
      </c>
      <c r="F368" s="94"/>
      <c r="G368" s="94"/>
      <c r="H368" s="94"/>
      <c r="I368" s="94"/>
      <c r="J368" s="94"/>
      <c r="K368" s="94"/>
      <c r="L368" s="95"/>
      <c r="M368" s="100" t="s">
        <v>100</v>
      </c>
      <c r="N368" s="71" t="s">
        <v>100</v>
      </c>
      <c r="O368" s="106"/>
      <c r="P368" s="107"/>
      <c r="Q368" s="107"/>
      <c r="R368" s="107"/>
      <c r="S368" s="107"/>
      <c r="T368" s="74"/>
    </row>
    <row r="369" spans="1:20" ht="18" customHeight="1">
      <c r="A369" s="190"/>
      <c r="B369" s="191"/>
      <c r="C369" s="75"/>
      <c r="D369" s="68">
        <v>22</v>
      </c>
      <c r="E369" s="94" t="s">
        <v>184</v>
      </c>
      <c r="F369" s="94"/>
      <c r="G369" s="94"/>
      <c r="H369" s="94"/>
      <c r="I369" s="94"/>
      <c r="J369" s="94"/>
      <c r="K369" s="94"/>
      <c r="L369" s="95"/>
      <c r="M369" s="100" t="s">
        <v>100</v>
      </c>
      <c r="N369" s="71" t="s">
        <v>100</v>
      </c>
      <c r="O369" s="106"/>
      <c r="P369" s="107"/>
      <c r="Q369" s="107"/>
      <c r="R369" s="107"/>
      <c r="S369" s="107"/>
      <c r="T369" s="74"/>
    </row>
    <row r="370" spans="1:20" ht="18" customHeight="1">
      <c r="A370" s="190"/>
      <c r="B370" s="191"/>
      <c r="C370" s="102"/>
      <c r="D370" s="68">
        <v>23</v>
      </c>
      <c r="E370" s="94" t="s">
        <v>398</v>
      </c>
      <c r="F370" s="94"/>
      <c r="G370" s="94"/>
      <c r="H370" s="94"/>
      <c r="I370" s="94"/>
      <c r="J370" s="94"/>
      <c r="K370" s="94"/>
      <c r="L370" s="95"/>
      <c r="M370" s="100">
        <v>84</v>
      </c>
      <c r="N370" s="92" t="s">
        <v>100</v>
      </c>
      <c r="O370" s="109"/>
      <c r="P370" s="107"/>
      <c r="Q370" s="107"/>
      <c r="R370" s="107"/>
      <c r="S370" s="107"/>
      <c r="T370" s="74"/>
    </row>
    <row r="371" spans="1:20" ht="18" customHeight="1">
      <c r="A371" s="190"/>
      <c r="B371" s="191"/>
      <c r="C371" s="279" t="s">
        <v>172</v>
      </c>
      <c r="D371" s="68">
        <v>24</v>
      </c>
      <c r="E371" s="94" t="s">
        <v>529</v>
      </c>
      <c r="F371" s="94"/>
      <c r="G371" s="94"/>
      <c r="H371" s="94"/>
      <c r="I371" s="94"/>
      <c r="J371" s="94"/>
      <c r="K371" s="94"/>
      <c r="L371" s="95"/>
      <c r="M371" s="100" t="s">
        <v>100</v>
      </c>
      <c r="N371" s="100" t="s">
        <v>100</v>
      </c>
      <c r="O371" s="110"/>
      <c r="P371" s="107"/>
      <c r="Q371" s="107"/>
      <c r="R371" s="107"/>
      <c r="S371" s="107"/>
      <c r="T371" s="74"/>
    </row>
    <row r="372" spans="1:20" ht="18" customHeight="1">
      <c r="A372" s="190"/>
      <c r="B372" s="191"/>
      <c r="C372" s="278" t="s">
        <v>299</v>
      </c>
      <c r="D372" s="108">
        <v>25</v>
      </c>
      <c r="E372" s="94" t="s">
        <v>499</v>
      </c>
      <c r="F372" s="94"/>
      <c r="G372" s="94"/>
      <c r="H372" s="94"/>
      <c r="I372" s="94"/>
      <c r="J372" s="94"/>
      <c r="K372" s="94"/>
      <c r="L372" s="95"/>
      <c r="M372" s="78" t="s">
        <v>100</v>
      </c>
      <c r="N372" s="100" t="s">
        <v>155</v>
      </c>
      <c r="O372" s="110"/>
      <c r="P372" s="107"/>
      <c r="Q372" s="107"/>
      <c r="R372" s="107"/>
      <c r="S372" s="107"/>
      <c r="T372" s="74"/>
    </row>
    <row r="373" spans="1:20" ht="18" customHeight="1">
      <c r="A373" s="190"/>
      <c r="B373" s="191"/>
      <c r="C373" s="99"/>
      <c r="D373" s="108">
        <v>26</v>
      </c>
      <c r="E373" s="94" t="s">
        <v>530</v>
      </c>
      <c r="F373" s="94"/>
      <c r="G373" s="94"/>
      <c r="H373" s="94"/>
      <c r="I373" s="94"/>
      <c r="J373" s="94"/>
      <c r="K373" s="94"/>
      <c r="L373" s="95"/>
      <c r="M373" s="100" t="s">
        <v>100</v>
      </c>
      <c r="N373" s="100" t="s">
        <v>155</v>
      </c>
      <c r="O373" s="110"/>
      <c r="P373" s="107"/>
      <c r="Q373" s="107"/>
      <c r="R373" s="107"/>
      <c r="S373" s="107"/>
      <c r="T373" s="74"/>
    </row>
    <row r="374" spans="1:20" ht="18" customHeight="1">
      <c r="A374" s="190"/>
      <c r="B374" s="191"/>
      <c r="C374" s="111"/>
      <c r="D374" s="108">
        <v>27</v>
      </c>
      <c r="E374" s="94" t="s">
        <v>531</v>
      </c>
      <c r="F374" s="94"/>
      <c r="G374" s="94"/>
      <c r="H374" s="94"/>
      <c r="I374" s="94"/>
      <c r="J374" s="94"/>
      <c r="K374" s="94"/>
      <c r="L374" s="95"/>
      <c r="M374" s="100" t="s">
        <v>100</v>
      </c>
      <c r="N374" s="100" t="s">
        <v>155</v>
      </c>
      <c r="O374" s="114"/>
      <c r="P374" s="107"/>
      <c r="Q374" s="107"/>
      <c r="R374" s="107"/>
      <c r="S374" s="107"/>
      <c r="T374" s="74"/>
    </row>
    <row r="375" spans="1:20" ht="18" customHeight="1">
      <c r="A375" s="190"/>
      <c r="B375" s="191"/>
      <c r="C375" s="75"/>
      <c r="D375" s="108">
        <v>28</v>
      </c>
      <c r="E375" s="116" t="s">
        <v>532</v>
      </c>
      <c r="F375" s="116"/>
      <c r="G375" s="116"/>
      <c r="H375" s="116"/>
      <c r="I375" s="116"/>
      <c r="J375" s="116"/>
      <c r="K375" s="116"/>
      <c r="L375" s="117"/>
      <c r="M375" s="100" t="s">
        <v>433</v>
      </c>
      <c r="N375" s="71" t="s">
        <v>155</v>
      </c>
      <c r="O375" s="106"/>
      <c r="P375" s="107"/>
      <c r="Q375" s="107"/>
      <c r="R375" s="107"/>
      <c r="S375" s="107"/>
      <c r="T375" s="74"/>
    </row>
    <row r="376" spans="1:20" ht="18" customHeight="1">
      <c r="A376" s="190"/>
      <c r="B376" s="191"/>
      <c r="C376" s="386"/>
      <c r="D376" s="270"/>
      <c r="E376" s="82"/>
      <c r="F376" s="82"/>
      <c r="G376" s="82"/>
      <c r="H376" s="82"/>
      <c r="I376" s="82"/>
      <c r="J376" s="82"/>
      <c r="K376" s="82"/>
      <c r="L376" s="83"/>
      <c r="M376" s="318"/>
      <c r="N376" s="318"/>
      <c r="O376" s="387"/>
      <c r="P376" s="388"/>
      <c r="Q376" s="388"/>
      <c r="R376" s="388"/>
      <c r="S376" s="388"/>
      <c r="T376" s="88"/>
    </row>
    <row r="377" spans="1:20" ht="18" customHeight="1">
      <c r="A377" s="983" t="s">
        <v>455</v>
      </c>
      <c r="B377" s="984"/>
      <c r="C377" s="366"/>
      <c r="D377" s="309">
        <v>1</v>
      </c>
      <c r="E377" s="310" t="s">
        <v>456</v>
      </c>
      <c r="F377" s="310"/>
      <c r="G377" s="310"/>
      <c r="H377" s="310"/>
      <c r="I377" s="310"/>
      <c r="J377" s="310"/>
      <c r="K377" s="310"/>
      <c r="L377" s="389"/>
      <c r="M377" s="343" t="s">
        <v>100</v>
      </c>
      <c r="N377" s="343" t="s">
        <v>100</v>
      </c>
      <c r="O377" s="390"/>
      <c r="P377" s="391"/>
      <c r="Q377" s="391"/>
      <c r="R377" s="391"/>
      <c r="S377" s="391"/>
      <c r="T377" s="392"/>
    </row>
    <row r="378" spans="1:20" ht="18" customHeight="1">
      <c r="A378" s="985" t="s">
        <v>157</v>
      </c>
      <c r="B378" s="986"/>
      <c r="C378" s="367" t="s">
        <v>164</v>
      </c>
      <c r="D378" s="108">
        <v>2</v>
      </c>
      <c r="E378" s="94" t="s">
        <v>457</v>
      </c>
      <c r="F378" s="94"/>
      <c r="G378" s="94"/>
      <c r="H378" s="94"/>
      <c r="I378" s="94"/>
      <c r="J378" s="94"/>
      <c r="K378" s="94"/>
      <c r="L378" s="105"/>
      <c r="M378" s="100">
        <v>50</v>
      </c>
      <c r="N378" s="100" t="s">
        <v>100</v>
      </c>
      <c r="O378" s="93" t="s">
        <v>511</v>
      </c>
      <c r="P378" s="866" t="s">
        <v>166</v>
      </c>
      <c r="Q378" s="866"/>
      <c r="R378" s="866"/>
      <c r="S378" s="866"/>
      <c r="T378" s="867"/>
    </row>
    <row r="379" spans="1:20" ht="18" customHeight="1">
      <c r="A379" s="190"/>
      <c r="B379" s="191"/>
      <c r="C379" s="393"/>
      <c r="D379" s="68">
        <v>3</v>
      </c>
      <c r="E379" s="94" t="s">
        <v>458</v>
      </c>
      <c r="F379" s="94"/>
      <c r="G379" s="94"/>
      <c r="H379" s="94"/>
      <c r="I379" s="94"/>
      <c r="J379" s="94"/>
      <c r="K379" s="94"/>
      <c r="L379" s="105"/>
      <c r="M379" s="100" t="s">
        <v>100</v>
      </c>
      <c r="N379" s="100" t="s">
        <v>100</v>
      </c>
      <c r="O379" s="110"/>
      <c r="P379" s="107"/>
      <c r="Q379" s="107"/>
      <c r="R379" s="107"/>
      <c r="S379" s="107"/>
      <c r="T379" s="74"/>
    </row>
    <row r="380" spans="1:20" ht="18" customHeight="1">
      <c r="A380" s="190"/>
      <c r="B380" s="191"/>
      <c r="C380" s="75"/>
      <c r="D380" s="108">
        <v>4</v>
      </c>
      <c r="E380" s="94" t="s">
        <v>459</v>
      </c>
      <c r="F380" s="94"/>
      <c r="G380" s="94"/>
      <c r="H380" s="94"/>
      <c r="I380" s="94"/>
      <c r="J380" s="94"/>
      <c r="K380" s="94"/>
      <c r="L380" s="105"/>
      <c r="M380" s="100" t="s">
        <v>170</v>
      </c>
      <c r="N380" s="100" t="s">
        <v>100</v>
      </c>
      <c r="O380" s="110"/>
      <c r="P380" s="107"/>
      <c r="Q380" s="107"/>
      <c r="R380" s="107"/>
      <c r="S380" s="107"/>
      <c r="T380" s="74"/>
    </row>
    <row r="381" spans="1:20" ht="18" customHeight="1">
      <c r="A381" s="190"/>
      <c r="B381" s="191"/>
      <c r="C381" s="118"/>
      <c r="D381" s="68">
        <v>5</v>
      </c>
      <c r="E381" s="94" t="s">
        <v>460</v>
      </c>
      <c r="F381" s="94"/>
      <c r="G381" s="94"/>
      <c r="H381" s="94"/>
      <c r="I381" s="94"/>
      <c r="J381" s="94"/>
      <c r="K381" s="94"/>
      <c r="L381" s="105"/>
      <c r="M381" s="100" t="s">
        <v>100</v>
      </c>
      <c r="N381" s="100" t="s">
        <v>100</v>
      </c>
      <c r="O381" s="110"/>
      <c r="P381" s="107"/>
      <c r="Q381" s="107"/>
      <c r="R381" s="107"/>
      <c r="S381" s="107"/>
      <c r="T381" s="74"/>
    </row>
    <row r="382" spans="1:20" ht="18" customHeight="1">
      <c r="A382" s="190"/>
      <c r="B382" s="191"/>
      <c r="C382" s="99"/>
      <c r="D382" s="108">
        <v>6</v>
      </c>
      <c r="E382" s="94" t="s">
        <v>461</v>
      </c>
      <c r="F382" s="94"/>
      <c r="G382" s="94"/>
      <c r="H382" s="94"/>
      <c r="I382" s="94"/>
      <c r="J382" s="94"/>
      <c r="K382" s="94"/>
      <c r="L382" s="105"/>
      <c r="M382" s="100" t="s">
        <v>100</v>
      </c>
      <c r="N382" s="100" t="s">
        <v>100</v>
      </c>
      <c r="O382" s="110"/>
      <c r="P382" s="107"/>
      <c r="Q382" s="107"/>
      <c r="R382" s="107"/>
      <c r="S382" s="107"/>
      <c r="T382" s="74"/>
    </row>
    <row r="383" spans="1:20" ht="18" customHeight="1">
      <c r="A383" s="190"/>
      <c r="B383" s="191"/>
      <c r="C383" s="99"/>
      <c r="D383" s="68">
        <v>7</v>
      </c>
      <c r="E383" s="94" t="s">
        <v>462</v>
      </c>
      <c r="F383" s="94"/>
      <c r="G383" s="94"/>
      <c r="H383" s="94"/>
      <c r="I383" s="94"/>
      <c r="J383" s="94"/>
      <c r="K383" s="94"/>
      <c r="L383" s="105"/>
      <c r="M383" s="100" t="s">
        <v>100</v>
      </c>
      <c r="N383" s="100" t="s">
        <v>100</v>
      </c>
      <c r="O383" s="110"/>
      <c r="P383" s="107"/>
      <c r="Q383" s="107"/>
      <c r="R383" s="107"/>
      <c r="S383" s="107"/>
      <c r="T383" s="74"/>
    </row>
    <row r="384" spans="1:20" ht="18" customHeight="1">
      <c r="A384" s="190"/>
      <c r="B384" s="191"/>
      <c r="C384" s="99"/>
      <c r="D384" s="108">
        <v>8</v>
      </c>
      <c r="E384" s="94" t="s">
        <v>513</v>
      </c>
      <c r="F384" s="94"/>
      <c r="G384" s="94"/>
      <c r="H384" s="94"/>
      <c r="I384" s="94"/>
      <c r="J384" s="94"/>
      <c r="K384" s="94"/>
      <c r="L384" s="105"/>
      <c r="M384" s="78" t="s">
        <v>100</v>
      </c>
      <c r="N384" s="96" t="s">
        <v>100</v>
      </c>
      <c r="O384" s="119"/>
      <c r="P384" s="107"/>
      <c r="Q384" s="107"/>
      <c r="R384" s="107"/>
      <c r="S384" s="107"/>
      <c r="T384" s="74"/>
    </row>
    <row r="385" spans="1:20" ht="18" customHeight="1">
      <c r="A385" s="190"/>
      <c r="B385" s="191"/>
      <c r="C385" s="99" t="s">
        <v>172</v>
      </c>
      <c r="D385" s="108">
        <v>9</v>
      </c>
      <c r="E385" s="94" t="s">
        <v>173</v>
      </c>
      <c r="F385" s="94"/>
      <c r="G385" s="94"/>
      <c r="H385" s="94"/>
      <c r="I385" s="94"/>
      <c r="J385" s="94"/>
      <c r="K385" s="94"/>
      <c r="L385" s="105"/>
      <c r="M385" s="78" t="s">
        <v>100</v>
      </c>
      <c r="N385" s="96" t="s">
        <v>100</v>
      </c>
      <c r="O385" s="119"/>
      <c r="P385" s="107"/>
      <c r="Q385" s="107"/>
      <c r="R385" s="107"/>
      <c r="S385" s="107"/>
      <c r="T385" s="74"/>
    </row>
    <row r="386" spans="1:20" ht="18" customHeight="1">
      <c r="A386" s="190"/>
      <c r="B386" s="191"/>
      <c r="C386" s="99"/>
      <c r="D386" s="108">
        <v>10</v>
      </c>
      <c r="E386" s="94" t="s">
        <v>527</v>
      </c>
      <c r="F386" s="94"/>
      <c r="G386" s="94"/>
      <c r="H386" s="94"/>
      <c r="I386" s="94"/>
      <c r="J386" s="94"/>
      <c r="K386" s="94"/>
      <c r="L386" s="105"/>
      <c r="M386" s="78" t="s">
        <v>100</v>
      </c>
      <c r="N386" s="96" t="s">
        <v>100</v>
      </c>
      <c r="O386" s="119"/>
      <c r="P386" s="107"/>
      <c r="Q386" s="107"/>
      <c r="R386" s="107"/>
      <c r="S386" s="107"/>
      <c r="T386" s="74"/>
    </row>
    <row r="387" spans="1:20" ht="18" customHeight="1">
      <c r="A387" s="190"/>
      <c r="B387" s="191"/>
      <c r="C387" s="99"/>
      <c r="D387" s="108">
        <v>11</v>
      </c>
      <c r="E387" s="94" t="s">
        <v>398</v>
      </c>
      <c r="F387" s="94"/>
      <c r="G387" s="94"/>
      <c r="H387" s="94"/>
      <c r="I387" s="94"/>
      <c r="J387" s="94"/>
      <c r="K387" s="94"/>
      <c r="L387" s="105"/>
      <c r="M387" s="78">
        <v>83</v>
      </c>
      <c r="N387" s="96" t="s">
        <v>1484</v>
      </c>
      <c r="O387" s="119"/>
      <c r="P387" s="107"/>
      <c r="Q387" s="107"/>
      <c r="R387" s="107"/>
      <c r="S387" s="107"/>
      <c r="T387" s="74"/>
    </row>
    <row r="388" spans="1:20" ht="18" customHeight="1">
      <c r="A388" s="190"/>
      <c r="B388" s="191"/>
      <c r="C388" s="99" t="s">
        <v>172</v>
      </c>
      <c r="D388" s="108">
        <v>12</v>
      </c>
      <c r="E388" s="94" t="s">
        <v>178</v>
      </c>
      <c r="F388" s="94"/>
      <c r="G388" s="94"/>
      <c r="H388" s="94"/>
      <c r="I388" s="94"/>
      <c r="J388" s="94"/>
      <c r="K388" s="94"/>
      <c r="L388" s="105"/>
      <c r="M388" s="78" t="s">
        <v>100</v>
      </c>
      <c r="N388" s="96" t="s">
        <v>100</v>
      </c>
      <c r="O388" s="119"/>
      <c r="P388" s="107"/>
      <c r="Q388" s="107"/>
      <c r="R388" s="107"/>
      <c r="S388" s="107"/>
      <c r="T388" s="74"/>
    </row>
    <row r="389" spans="1:20" ht="18" customHeight="1">
      <c r="A389" s="190"/>
      <c r="B389" s="191"/>
      <c r="C389" s="75"/>
      <c r="D389" s="68">
        <v>13</v>
      </c>
      <c r="E389" s="69" t="s">
        <v>179</v>
      </c>
      <c r="F389" s="76"/>
      <c r="G389" s="76"/>
      <c r="H389" s="76"/>
      <c r="I389" s="76"/>
      <c r="J389" s="76"/>
      <c r="K389" s="76"/>
      <c r="L389" s="77"/>
      <c r="M389" s="71" t="s">
        <v>100</v>
      </c>
      <c r="N389" s="71" t="s">
        <v>100</v>
      </c>
      <c r="O389" s="106"/>
      <c r="P389" s="107"/>
      <c r="Q389" s="107"/>
      <c r="R389" s="107"/>
      <c r="S389" s="107"/>
      <c r="T389" s="74"/>
    </row>
    <row r="390" spans="1:20" ht="18" customHeight="1">
      <c r="A390" s="190"/>
      <c r="B390" s="191"/>
      <c r="C390" s="176" t="s">
        <v>185</v>
      </c>
      <c r="D390" s="68">
        <v>14</v>
      </c>
      <c r="E390" s="69" t="s">
        <v>533</v>
      </c>
      <c r="F390" s="76"/>
      <c r="G390" s="76"/>
      <c r="H390" s="76"/>
      <c r="I390" s="76"/>
      <c r="J390" s="76"/>
      <c r="K390" s="76"/>
      <c r="L390" s="77"/>
      <c r="M390" s="78">
        <v>84</v>
      </c>
      <c r="N390" s="71" t="s">
        <v>177</v>
      </c>
      <c r="O390" s="106"/>
      <c r="P390" s="73"/>
      <c r="Q390" s="107"/>
      <c r="R390" s="107"/>
      <c r="S390" s="107"/>
      <c r="T390" s="74"/>
    </row>
    <row r="391" spans="1:20" ht="18" customHeight="1">
      <c r="A391" s="190"/>
      <c r="B391" s="191"/>
      <c r="C391" s="79"/>
      <c r="D391" s="68">
        <v>15</v>
      </c>
      <c r="E391" s="69" t="s">
        <v>187</v>
      </c>
      <c r="F391" s="76"/>
      <c r="G391" s="76"/>
      <c r="H391" s="76"/>
      <c r="I391" s="76"/>
      <c r="J391" s="76"/>
      <c r="K391" s="76"/>
      <c r="L391" s="77"/>
      <c r="M391" s="78" t="s">
        <v>100</v>
      </c>
      <c r="N391" s="71" t="s">
        <v>100</v>
      </c>
      <c r="O391" s="72"/>
      <c r="P391" s="73"/>
      <c r="Q391" s="107"/>
      <c r="R391" s="107"/>
      <c r="S391" s="107"/>
      <c r="T391" s="74"/>
    </row>
    <row r="392" spans="1:20" ht="18" customHeight="1">
      <c r="A392" s="190"/>
      <c r="B392" s="191"/>
      <c r="C392" s="75"/>
      <c r="D392" s="68">
        <v>16</v>
      </c>
      <c r="E392" s="94" t="s">
        <v>467</v>
      </c>
      <c r="F392" s="94"/>
      <c r="G392" s="94"/>
      <c r="H392" s="94"/>
      <c r="I392" s="94"/>
      <c r="J392" s="94"/>
      <c r="K392" s="94"/>
      <c r="L392" s="95"/>
      <c r="M392" s="78" t="s">
        <v>100</v>
      </c>
      <c r="N392" s="71" t="s">
        <v>100</v>
      </c>
      <c r="O392" s="72"/>
      <c r="P392" s="73"/>
      <c r="Q392" s="107"/>
      <c r="R392" s="107"/>
      <c r="S392" s="107"/>
      <c r="T392" s="74"/>
    </row>
    <row r="393" spans="1:20" ht="18" customHeight="1">
      <c r="A393" s="190"/>
      <c r="B393" s="191"/>
      <c r="C393" s="75"/>
      <c r="D393" s="68">
        <v>17</v>
      </c>
      <c r="E393" s="89" t="s">
        <v>181</v>
      </c>
      <c r="F393" s="89"/>
      <c r="G393" s="89"/>
      <c r="H393" s="89"/>
      <c r="I393" s="89"/>
      <c r="J393" s="89"/>
      <c r="K393" s="89"/>
      <c r="L393" s="95"/>
      <c r="M393" s="78" t="s">
        <v>100</v>
      </c>
      <c r="N393" s="71" t="s">
        <v>100</v>
      </c>
      <c r="O393" s="106"/>
      <c r="P393" s="107"/>
      <c r="Q393" s="107"/>
      <c r="R393" s="107"/>
      <c r="S393" s="107"/>
      <c r="T393" s="74"/>
    </row>
    <row r="394" spans="1:20" ht="18" customHeight="1">
      <c r="A394" s="190"/>
      <c r="B394" s="191"/>
      <c r="C394" s="75"/>
      <c r="D394" s="68">
        <v>18</v>
      </c>
      <c r="E394" s="94" t="s">
        <v>182</v>
      </c>
      <c r="F394" s="94"/>
      <c r="G394" s="94"/>
      <c r="H394" s="94"/>
      <c r="I394" s="94"/>
      <c r="J394" s="94"/>
      <c r="K394" s="94"/>
      <c r="L394" s="95"/>
      <c r="M394" s="78" t="s">
        <v>176</v>
      </c>
      <c r="N394" s="96" t="s">
        <v>100</v>
      </c>
      <c r="O394" s="119"/>
      <c r="P394" s="107"/>
      <c r="Q394" s="107"/>
      <c r="R394" s="107"/>
      <c r="S394" s="107"/>
      <c r="T394" s="74"/>
    </row>
    <row r="395" spans="1:20" ht="18" customHeight="1">
      <c r="A395" s="190"/>
      <c r="B395" s="191"/>
      <c r="C395" s="75"/>
      <c r="D395" s="68">
        <v>19</v>
      </c>
      <c r="E395" s="89" t="s">
        <v>183</v>
      </c>
      <c r="F395" s="89"/>
      <c r="G395" s="89"/>
      <c r="H395" s="89"/>
      <c r="I395" s="89"/>
      <c r="J395" s="89"/>
      <c r="K395" s="89"/>
      <c r="L395" s="95"/>
      <c r="M395" s="78" t="s">
        <v>100</v>
      </c>
      <c r="N395" s="96" t="s">
        <v>100</v>
      </c>
      <c r="O395" s="119"/>
      <c r="P395" s="107"/>
      <c r="Q395" s="107"/>
      <c r="R395" s="107"/>
      <c r="S395" s="107"/>
      <c r="T395" s="74"/>
    </row>
    <row r="396" spans="1:20" ht="18" customHeight="1">
      <c r="A396" s="190"/>
      <c r="B396" s="191"/>
      <c r="C396" s="99"/>
      <c r="D396" s="68">
        <v>20</v>
      </c>
      <c r="E396" s="94" t="s">
        <v>184</v>
      </c>
      <c r="F396" s="94"/>
      <c r="G396" s="94"/>
      <c r="H396" s="94"/>
      <c r="I396" s="94"/>
      <c r="J396" s="94"/>
      <c r="K396" s="94"/>
      <c r="L396" s="95"/>
      <c r="M396" s="100" t="s">
        <v>100</v>
      </c>
      <c r="N396" s="100" t="s">
        <v>100</v>
      </c>
      <c r="O396" s="110"/>
      <c r="P396" s="107"/>
      <c r="Q396" s="107"/>
      <c r="R396" s="107"/>
      <c r="S396" s="107"/>
      <c r="T396" s="74"/>
    </row>
    <row r="397" spans="1:20" ht="18" customHeight="1">
      <c r="A397" s="190"/>
      <c r="B397" s="191"/>
      <c r="C397" s="281"/>
      <c r="D397" s="81"/>
      <c r="E397" s="82"/>
      <c r="F397" s="82"/>
      <c r="G397" s="82"/>
      <c r="H397" s="82"/>
      <c r="I397" s="82"/>
      <c r="J397" s="82"/>
      <c r="K397" s="82"/>
      <c r="L397" s="83"/>
      <c r="M397" s="84"/>
      <c r="N397" s="248"/>
      <c r="O397" s="249"/>
      <c r="P397" s="388"/>
      <c r="Q397" s="388"/>
      <c r="R397" s="388"/>
      <c r="S397" s="388"/>
      <c r="T397" s="88"/>
    </row>
    <row r="398" spans="1:20" ht="18" customHeight="1">
      <c r="A398" s="983" t="s">
        <v>455</v>
      </c>
      <c r="B398" s="984"/>
      <c r="C398" s="394"/>
      <c r="D398" s="309">
        <v>1</v>
      </c>
      <c r="E398" s="310" t="s">
        <v>468</v>
      </c>
      <c r="F398" s="310"/>
      <c r="G398" s="310"/>
      <c r="H398" s="310"/>
      <c r="I398" s="310"/>
      <c r="J398" s="310"/>
      <c r="K398" s="310"/>
      <c r="L398" s="389"/>
      <c r="M398" s="343" t="s">
        <v>100</v>
      </c>
      <c r="N398" s="312" t="s">
        <v>100</v>
      </c>
      <c r="O398" s="217"/>
      <c r="P398" s="391"/>
      <c r="Q398" s="391"/>
      <c r="R398" s="391"/>
      <c r="S398" s="391"/>
      <c r="T398" s="392"/>
    </row>
    <row r="399" spans="1:20" ht="18" customHeight="1">
      <c r="A399" s="985" t="s">
        <v>534</v>
      </c>
      <c r="B399" s="986"/>
      <c r="C399" s="102"/>
      <c r="D399" s="68">
        <v>2</v>
      </c>
      <c r="E399" s="94" t="s">
        <v>470</v>
      </c>
      <c r="F399" s="94"/>
      <c r="G399" s="94"/>
      <c r="H399" s="94"/>
      <c r="I399" s="94"/>
      <c r="J399" s="94"/>
      <c r="K399" s="94"/>
      <c r="L399" s="95"/>
      <c r="M399" s="100" t="s">
        <v>100</v>
      </c>
      <c r="N399" s="71" t="s">
        <v>100</v>
      </c>
      <c r="O399" s="106"/>
      <c r="P399" s="107"/>
      <c r="Q399" s="107"/>
      <c r="R399" s="107"/>
      <c r="S399" s="107"/>
      <c r="T399" s="74"/>
    </row>
    <row r="400" spans="1:20" ht="18" customHeight="1">
      <c r="A400" s="190"/>
      <c r="B400" s="191"/>
      <c r="C400" s="99"/>
      <c r="D400" s="68">
        <v>3</v>
      </c>
      <c r="E400" s="94" t="s">
        <v>471</v>
      </c>
      <c r="F400" s="94"/>
      <c r="G400" s="94"/>
      <c r="H400" s="94"/>
      <c r="I400" s="94"/>
      <c r="J400" s="94"/>
      <c r="K400" s="94"/>
      <c r="L400" s="105"/>
      <c r="M400" s="100" t="s">
        <v>321</v>
      </c>
      <c r="N400" s="71" t="s">
        <v>100</v>
      </c>
      <c r="O400" s="72" t="s">
        <v>511</v>
      </c>
      <c r="P400" s="73" t="s">
        <v>535</v>
      </c>
      <c r="Q400" s="107"/>
      <c r="R400" s="107"/>
      <c r="S400" s="107"/>
      <c r="T400" s="74"/>
    </row>
    <row r="401" spans="1:20" ht="18" customHeight="1">
      <c r="A401" s="190"/>
      <c r="B401" s="191"/>
      <c r="C401" s="75"/>
      <c r="D401" s="108">
        <v>4</v>
      </c>
      <c r="E401" s="94" t="s">
        <v>472</v>
      </c>
      <c r="F401" s="94"/>
      <c r="G401" s="94"/>
      <c r="H401" s="94"/>
      <c r="I401" s="94"/>
      <c r="J401" s="94"/>
      <c r="K401" s="94"/>
      <c r="L401" s="95"/>
      <c r="M401" s="100" t="s">
        <v>100</v>
      </c>
      <c r="N401" s="71" t="s">
        <v>100</v>
      </c>
      <c r="O401" s="72" t="s">
        <v>511</v>
      </c>
      <c r="P401" s="73" t="s">
        <v>536</v>
      </c>
      <c r="Q401" s="107"/>
      <c r="R401" s="107"/>
      <c r="S401" s="107"/>
      <c r="T401" s="74"/>
    </row>
    <row r="402" spans="1:20" ht="18" customHeight="1">
      <c r="A402" s="190"/>
      <c r="B402" s="191"/>
      <c r="C402" s="75"/>
      <c r="D402" s="108">
        <v>5</v>
      </c>
      <c r="E402" s="94" t="s">
        <v>473</v>
      </c>
      <c r="F402" s="94"/>
      <c r="G402" s="94"/>
      <c r="H402" s="94"/>
      <c r="I402" s="94"/>
      <c r="J402" s="94"/>
      <c r="K402" s="94"/>
      <c r="L402" s="95"/>
      <c r="M402" s="100" t="s">
        <v>235</v>
      </c>
      <c r="N402" s="71" t="s">
        <v>474</v>
      </c>
      <c r="O402" s="72" t="s">
        <v>511</v>
      </c>
      <c r="P402" s="73" t="s">
        <v>251</v>
      </c>
      <c r="Q402" s="107"/>
      <c r="R402" s="107"/>
      <c r="S402" s="107"/>
      <c r="T402" s="74"/>
    </row>
    <row r="403" spans="1:20" ht="18" customHeight="1">
      <c r="A403" s="190"/>
      <c r="B403" s="191"/>
      <c r="C403" s="102"/>
      <c r="D403" s="108">
        <v>6</v>
      </c>
      <c r="E403" s="94" t="s">
        <v>238</v>
      </c>
      <c r="F403" s="94"/>
      <c r="G403" s="94"/>
      <c r="H403" s="94"/>
      <c r="I403" s="94"/>
      <c r="J403" s="94"/>
      <c r="K403" s="94"/>
      <c r="L403" s="95"/>
      <c r="M403" s="100" t="s">
        <v>239</v>
      </c>
      <c r="N403" s="92" t="s">
        <v>474</v>
      </c>
      <c r="O403" s="109"/>
      <c r="P403" s="107"/>
      <c r="Q403" s="107"/>
      <c r="R403" s="107"/>
      <c r="S403" s="107"/>
      <c r="T403" s="74"/>
    </row>
    <row r="404" spans="1:20" ht="18" customHeight="1">
      <c r="A404" s="190"/>
      <c r="B404" s="191"/>
      <c r="C404" s="99"/>
      <c r="D404" s="108">
        <v>7</v>
      </c>
      <c r="E404" s="94" t="s">
        <v>537</v>
      </c>
      <c r="F404" s="94"/>
      <c r="G404" s="94"/>
      <c r="H404" s="94"/>
      <c r="I404" s="94"/>
      <c r="J404" s="94"/>
      <c r="K404" s="94"/>
      <c r="L404" s="95"/>
      <c r="M404" s="100">
        <v>32</v>
      </c>
      <c r="N404" s="100" t="s">
        <v>474</v>
      </c>
      <c r="O404" s="110"/>
      <c r="P404" s="107"/>
      <c r="Q404" s="107"/>
      <c r="R404" s="107"/>
      <c r="S404" s="107"/>
      <c r="T404" s="74"/>
    </row>
    <row r="405" spans="1:20" ht="18" customHeight="1">
      <c r="A405" s="190"/>
      <c r="B405" s="191"/>
      <c r="C405" s="102"/>
      <c r="D405" s="108"/>
      <c r="E405" s="94" t="s">
        <v>242</v>
      </c>
      <c r="F405" s="94"/>
      <c r="G405" s="94"/>
      <c r="H405" s="94"/>
      <c r="I405" s="94"/>
      <c r="J405" s="94"/>
      <c r="K405" s="94"/>
      <c r="L405" s="95"/>
      <c r="M405" s="78"/>
      <c r="N405" s="100"/>
      <c r="O405" s="110"/>
      <c r="P405" s="107"/>
      <c r="Q405" s="107"/>
      <c r="R405" s="107"/>
      <c r="S405" s="107"/>
      <c r="T405" s="74"/>
    </row>
    <row r="406" spans="1:20" ht="18" customHeight="1">
      <c r="A406" s="190"/>
      <c r="B406" s="191"/>
      <c r="C406" s="99"/>
      <c r="D406" s="108">
        <v>8</v>
      </c>
      <c r="E406" s="94" t="s">
        <v>538</v>
      </c>
      <c r="F406" s="94"/>
      <c r="G406" s="94"/>
      <c r="H406" s="94"/>
      <c r="I406" s="94"/>
      <c r="J406" s="94"/>
      <c r="K406" s="94"/>
      <c r="L406" s="95"/>
      <c r="M406" s="100" t="s">
        <v>100</v>
      </c>
      <c r="N406" s="100" t="s">
        <v>100</v>
      </c>
      <c r="O406" s="110"/>
      <c r="P406" s="107"/>
      <c r="Q406" s="107"/>
      <c r="R406" s="107"/>
      <c r="S406" s="107"/>
      <c r="T406" s="74"/>
    </row>
    <row r="407" spans="1:20" ht="18" customHeight="1">
      <c r="A407" s="190"/>
      <c r="B407" s="191"/>
      <c r="C407" s="111"/>
      <c r="D407" s="108">
        <v>9</v>
      </c>
      <c r="E407" s="94" t="s">
        <v>475</v>
      </c>
      <c r="F407" s="94"/>
      <c r="G407" s="94"/>
      <c r="H407" s="94"/>
      <c r="I407" s="94"/>
      <c r="J407" s="94"/>
      <c r="K407" s="94"/>
      <c r="L407" s="95"/>
      <c r="M407" s="100" t="s">
        <v>100</v>
      </c>
      <c r="N407" s="100" t="s">
        <v>100</v>
      </c>
      <c r="O407" s="114"/>
      <c r="P407" s="107"/>
      <c r="Q407" s="107"/>
      <c r="R407" s="107"/>
      <c r="S407" s="107"/>
      <c r="T407" s="74"/>
    </row>
    <row r="408" spans="1:20" ht="18" customHeight="1">
      <c r="A408" s="190"/>
      <c r="B408" s="191"/>
      <c r="C408" s="75"/>
      <c r="D408" s="108">
        <v>10</v>
      </c>
      <c r="E408" s="116" t="s">
        <v>244</v>
      </c>
      <c r="F408" s="116"/>
      <c r="G408" s="116"/>
      <c r="H408" s="116"/>
      <c r="I408" s="116"/>
      <c r="J408" s="116"/>
      <c r="K408" s="116"/>
      <c r="L408" s="117"/>
      <c r="M408" s="100" t="s">
        <v>100</v>
      </c>
      <c r="N408" s="71" t="s">
        <v>100</v>
      </c>
      <c r="O408" s="106"/>
      <c r="P408" s="107"/>
      <c r="Q408" s="107"/>
      <c r="R408" s="107"/>
      <c r="S408" s="107"/>
      <c r="T408" s="74"/>
    </row>
    <row r="409" spans="1:20" ht="18" customHeight="1">
      <c r="A409" s="190"/>
      <c r="B409" s="191"/>
      <c r="C409" s="118"/>
      <c r="D409" s="108">
        <v>11</v>
      </c>
      <c r="E409" s="94" t="s">
        <v>476</v>
      </c>
      <c r="F409" s="94"/>
      <c r="G409" s="94"/>
      <c r="H409" s="94"/>
      <c r="I409" s="94"/>
      <c r="J409" s="94"/>
      <c r="K409" s="94"/>
      <c r="L409" s="95"/>
      <c r="M409" s="100" t="s">
        <v>477</v>
      </c>
      <c r="N409" s="100" t="s">
        <v>478</v>
      </c>
      <c r="O409" s="110"/>
      <c r="P409" s="107"/>
      <c r="Q409" s="107"/>
      <c r="R409" s="107"/>
      <c r="S409" s="107"/>
      <c r="T409" s="74"/>
    </row>
    <row r="410" spans="1:20" ht="18" customHeight="1">
      <c r="A410" s="190"/>
      <c r="B410" s="191"/>
      <c r="C410" s="118"/>
      <c r="D410" s="108">
        <v>12</v>
      </c>
      <c r="E410" s="94" t="s">
        <v>247</v>
      </c>
      <c r="F410" s="94"/>
      <c r="G410" s="94"/>
      <c r="H410" s="94"/>
      <c r="I410" s="94"/>
      <c r="J410" s="94"/>
      <c r="K410" s="94"/>
      <c r="L410" s="95"/>
      <c r="M410" s="100" t="s">
        <v>100</v>
      </c>
      <c r="N410" s="100" t="s">
        <v>100</v>
      </c>
      <c r="O410" s="110"/>
      <c r="P410" s="107"/>
      <c r="Q410" s="107"/>
      <c r="R410" s="107"/>
      <c r="S410" s="107"/>
      <c r="T410" s="74"/>
    </row>
    <row r="411" spans="1:20" ht="18" customHeight="1">
      <c r="A411" s="190"/>
      <c r="B411" s="191"/>
      <c r="C411" s="99"/>
      <c r="D411" s="108">
        <v>13</v>
      </c>
      <c r="E411" s="94" t="s">
        <v>539</v>
      </c>
      <c r="F411" s="94"/>
      <c r="G411" s="94"/>
      <c r="H411" s="94"/>
      <c r="I411" s="94"/>
      <c r="J411" s="94"/>
      <c r="K411" s="94"/>
      <c r="L411" s="105"/>
      <c r="M411" s="100" t="s">
        <v>100</v>
      </c>
      <c r="N411" s="100" t="s">
        <v>100</v>
      </c>
      <c r="O411" s="395" t="s">
        <v>511</v>
      </c>
      <c r="P411" s="73" t="s">
        <v>479</v>
      </c>
      <c r="Q411" s="107"/>
      <c r="R411" s="107"/>
      <c r="S411" s="107"/>
      <c r="T411" s="74"/>
    </row>
    <row r="412" spans="1:20" ht="18" customHeight="1">
      <c r="A412" s="190"/>
      <c r="B412" s="191"/>
      <c r="C412" s="111"/>
      <c r="D412" s="108">
        <v>14</v>
      </c>
      <c r="E412" s="94" t="s">
        <v>481</v>
      </c>
      <c r="F412" s="94"/>
      <c r="G412" s="94"/>
      <c r="H412" s="94"/>
      <c r="I412" s="94"/>
      <c r="J412" s="94"/>
      <c r="K412" s="94"/>
      <c r="L412" s="105"/>
      <c r="M412" s="100" t="s">
        <v>100</v>
      </c>
      <c r="N412" s="100" t="s">
        <v>100</v>
      </c>
      <c r="O412" s="110"/>
      <c r="P412" s="107"/>
      <c r="Q412" s="107"/>
      <c r="R412" s="107"/>
      <c r="S412" s="107"/>
      <c r="T412" s="74"/>
    </row>
    <row r="413" spans="1:20" ht="18" customHeight="1">
      <c r="A413" s="190"/>
      <c r="B413" s="191"/>
      <c r="C413" s="75"/>
      <c r="D413" s="108">
        <v>15</v>
      </c>
      <c r="E413" s="94" t="s">
        <v>482</v>
      </c>
      <c r="F413" s="94"/>
      <c r="G413" s="94"/>
      <c r="H413" s="94"/>
      <c r="I413" s="94"/>
      <c r="J413" s="94"/>
      <c r="K413" s="94"/>
      <c r="L413" s="105"/>
      <c r="M413" s="100" t="s">
        <v>100</v>
      </c>
      <c r="N413" s="100" t="s">
        <v>100</v>
      </c>
      <c r="O413" s="110"/>
      <c r="P413" s="107"/>
      <c r="Q413" s="107"/>
      <c r="R413" s="107"/>
      <c r="S413" s="107"/>
      <c r="T413" s="74"/>
    </row>
    <row r="414" spans="1:20" ht="18" customHeight="1">
      <c r="A414" s="190"/>
      <c r="B414" s="191"/>
      <c r="C414" s="118"/>
      <c r="D414" s="108">
        <v>16</v>
      </c>
      <c r="E414" s="94" t="s">
        <v>483</v>
      </c>
      <c r="F414" s="94"/>
      <c r="G414" s="94"/>
      <c r="H414" s="94"/>
      <c r="I414" s="94"/>
      <c r="J414" s="94"/>
      <c r="K414" s="94"/>
      <c r="L414" s="105"/>
      <c r="M414" s="100">
        <v>34</v>
      </c>
      <c r="N414" s="100" t="s">
        <v>100</v>
      </c>
      <c r="O414" s="110"/>
      <c r="P414" s="107"/>
      <c r="Q414" s="107"/>
      <c r="R414" s="107"/>
      <c r="S414" s="107"/>
      <c r="T414" s="74"/>
    </row>
    <row r="415" spans="1:20" ht="18" customHeight="1">
      <c r="A415" s="190"/>
      <c r="B415" s="191"/>
      <c r="C415" s="99"/>
      <c r="D415" s="108">
        <v>17</v>
      </c>
      <c r="E415" s="94" t="s">
        <v>484</v>
      </c>
      <c r="F415" s="94"/>
      <c r="G415" s="94"/>
      <c r="H415" s="94"/>
      <c r="I415" s="94"/>
      <c r="J415" s="94"/>
      <c r="K415" s="94"/>
      <c r="L415" s="105"/>
      <c r="M415" s="100">
        <v>34</v>
      </c>
      <c r="N415" s="100" t="s">
        <v>100</v>
      </c>
      <c r="O415" s="110"/>
      <c r="P415" s="107"/>
      <c r="Q415" s="107"/>
      <c r="R415" s="107"/>
      <c r="S415" s="107"/>
      <c r="T415" s="74"/>
    </row>
    <row r="416" spans="1:20" ht="18" customHeight="1">
      <c r="A416" s="190"/>
      <c r="B416" s="191"/>
      <c r="C416" s="99"/>
      <c r="D416" s="108">
        <v>18</v>
      </c>
      <c r="E416" s="94" t="s">
        <v>372</v>
      </c>
      <c r="F416" s="94"/>
      <c r="G416" s="94"/>
      <c r="H416" s="94"/>
      <c r="I416" s="94"/>
      <c r="J416" s="94"/>
      <c r="K416" s="94"/>
      <c r="L416" s="105"/>
      <c r="M416" s="100" t="s">
        <v>100</v>
      </c>
      <c r="N416" s="100" t="s">
        <v>100</v>
      </c>
      <c r="O416" s="110"/>
      <c r="P416" s="107"/>
      <c r="Q416" s="107"/>
      <c r="R416" s="107"/>
      <c r="S416" s="107"/>
      <c r="T416" s="74"/>
    </row>
    <row r="417" spans="1:20" ht="18" customHeight="1">
      <c r="A417" s="190"/>
      <c r="B417" s="191"/>
      <c r="C417" s="99"/>
      <c r="D417" s="108">
        <v>19</v>
      </c>
      <c r="E417" s="94" t="s">
        <v>485</v>
      </c>
      <c r="F417" s="94"/>
      <c r="G417" s="94"/>
      <c r="H417" s="94"/>
      <c r="I417" s="94"/>
      <c r="J417" s="94"/>
      <c r="K417" s="94"/>
      <c r="L417" s="105"/>
      <c r="M417" s="78" t="s">
        <v>100</v>
      </c>
      <c r="N417" s="96" t="s">
        <v>100</v>
      </c>
      <c r="O417" s="119"/>
      <c r="P417" s="107"/>
      <c r="Q417" s="107"/>
      <c r="R417" s="107"/>
      <c r="S417" s="107"/>
      <c r="T417" s="74"/>
    </row>
    <row r="418" spans="1:20" ht="18" customHeight="1">
      <c r="A418" s="190"/>
      <c r="B418" s="191"/>
      <c r="C418" s="99"/>
      <c r="D418" s="108">
        <v>20</v>
      </c>
      <c r="E418" s="94" t="s">
        <v>486</v>
      </c>
      <c r="F418" s="94"/>
      <c r="G418" s="94"/>
      <c r="H418" s="94"/>
      <c r="I418" s="94"/>
      <c r="J418" s="94"/>
      <c r="K418" s="94"/>
      <c r="L418" s="105"/>
      <c r="M418" s="78" t="s">
        <v>100</v>
      </c>
      <c r="N418" s="96" t="s">
        <v>100</v>
      </c>
      <c r="O418" s="119"/>
      <c r="P418" s="107"/>
      <c r="Q418" s="107"/>
      <c r="R418" s="107"/>
      <c r="S418" s="107"/>
      <c r="T418" s="74"/>
    </row>
    <row r="419" spans="1:20" ht="18" customHeight="1">
      <c r="A419" s="190"/>
      <c r="B419" s="191"/>
      <c r="C419" s="99"/>
      <c r="D419" s="108">
        <v>21</v>
      </c>
      <c r="E419" s="94" t="s">
        <v>487</v>
      </c>
      <c r="F419" s="94"/>
      <c r="G419" s="94"/>
      <c r="H419" s="94"/>
      <c r="I419" s="94"/>
      <c r="J419" s="94"/>
      <c r="K419" s="94"/>
      <c r="L419" s="105"/>
      <c r="M419" s="78" t="s">
        <v>100</v>
      </c>
      <c r="N419" s="96" t="s">
        <v>100</v>
      </c>
      <c r="O419" s="119"/>
      <c r="P419" s="107"/>
      <c r="Q419" s="107"/>
      <c r="R419" s="107"/>
      <c r="S419" s="107"/>
      <c r="T419" s="74"/>
    </row>
    <row r="420" spans="1:20" ht="18" customHeight="1">
      <c r="A420" s="190"/>
      <c r="B420" s="191"/>
      <c r="C420" s="99" t="s">
        <v>256</v>
      </c>
      <c r="D420" s="108">
        <v>22</v>
      </c>
      <c r="E420" s="94" t="s">
        <v>1485</v>
      </c>
      <c r="F420" s="94"/>
      <c r="G420" s="94"/>
      <c r="H420" s="94"/>
      <c r="I420" s="94"/>
      <c r="J420" s="94"/>
      <c r="K420" s="94"/>
      <c r="L420" s="105"/>
      <c r="M420" s="78" t="s">
        <v>100</v>
      </c>
      <c r="N420" s="96" t="s">
        <v>100</v>
      </c>
      <c r="O420" s="119"/>
      <c r="P420" s="107"/>
      <c r="Q420" s="107"/>
      <c r="R420" s="107"/>
      <c r="S420" s="107"/>
      <c r="T420" s="74"/>
    </row>
    <row r="421" spans="1:20" ht="18" customHeight="1">
      <c r="A421" s="190"/>
      <c r="B421" s="191"/>
      <c r="C421" s="99"/>
      <c r="D421" s="108">
        <v>23</v>
      </c>
      <c r="E421" s="94" t="s">
        <v>1486</v>
      </c>
      <c r="F421" s="94"/>
      <c r="G421" s="94"/>
      <c r="H421" s="94"/>
      <c r="I421" s="94"/>
      <c r="J421" s="94"/>
      <c r="K421" s="94"/>
      <c r="L421" s="105"/>
      <c r="M421" s="78" t="s">
        <v>100</v>
      </c>
      <c r="N421" s="96" t="s">
        <v>100</v>
      </c>
      <c r="O421" s="119"/>
      <c r="P421" s="107"/>
      <c r="Q421" s="107"/>
      <c r="R421" s="107"/>
      <c r="S421" s="107"/>
      <c r="T421" s="74"/>
    </row>
    <row r="422" spans="1:20" ht="18" customHeight="1">
      <c r="A422" s="190"/>
      <c r="B422" s="191"/>
      <c r="C422" s="99"/>
      <c r="D422" s="108">
        <v>24</v>
      </c>
      <c r="E422" s="94" t="s">
        <v>1487</v>
      </c>
      <c r="F422" s="94"/>
      <c r="G422" s="94"/>
      <c r="H422" s="94"/>
      <c r="I422" s="94"/>
      <c r="J422" s="94"/>
      <c r="K422" s="94"/>
      <c r="L422" s="105"/>
      <c r="M422" s="78" t="s">
        <v>100</v>
      </c>
      <c r="N422" s="96" t="s">
        <v>1488</v>
      </c>
      <c r="O422" s="119"/>
      <c r="P422" s="107"/>
      <c r="Q422" s="107"/>
      <c r="R422" s="107"/>
      <c r="S422" s="107"/>
      <c r="T422" s="74"/>
    </row>
    <row r="423" spans="1:20" ht="18" customHeight="1">
      <c r="A423" s="190"/>
      <c r="B423" s="191"/>
      <c r="C423" s="367" t="s">
        <v>256</v>
      </c>
      <c r="D423" s="68">
        <v>25</v>
      </c>
      <c r="E423" s="69" t="s">
        <v>491</v>
      </c>
      <c r="F423" s="76"/>
      <c r="G423" s="76"/>
      <c r="H423" s="76"/>
      <c r="I423" s="76"/>
      <c r="J423" s="76"/>
      <c r="K423" s="76"/>
      <c r="L423" s="77"/>
      <c r="M423" s="71" t="s">
        <v>100</v>
      </c>
      <c r="N423" s="71" t="s">
        <v>490</v>
      </c>
      <c r="O423" s="106"/>
      <c r="P423" s="107"/>
      <c r="Q423" s="107"/>
      <c r="R423" s="107"/>
      <c r="S423" s="107"/>
      <c r="T423" s="74"/>
    </row>
    <row r="424" spans="1:20" ht="18" customHeight="1">
      <c r="A424" s="190"/>
      <c r="B424" s="191"/>
      <c r="C424" s="397"/>
      <c r="D424" s="68">
        <v>26</v>
      </c>
      <c r="E424" s="69" t="s">
        <v>492</v>
      </c>
      <c r="F424" s="76"/>
      <c r="G424" s="76"/>
      <c r="H424" s="76"/>
      <c r="I424" s="76"/>
      <c r="J424" s="76"/>
      <c r="K424" s="76"/>
      <c r="L424" s="77"/>
      <c r="M424" s="78" t="s">
        <v>100</v>
      </c>
      <c r="N424" s="71" t="s">
        <v>100</v>
      </c>
      <c r="O424" s="106"/>
      <c r="P424" s="107"/>
      <c r="Q424" s="107"/>
      <c r="R424" s="107"/>
      <c r="S424" s="107"/>
      <c r="T424" s="74"/>
    </row>
    <row r="425" spans="1:20" ht="18" customHeight="1">
      <c r="A425" s="190"/>
      <c r="B425" s="191"/>
      <c r="C425" s="79"/>
      <c r="D425" s="68">
        <v>27</v>
      </c>
      <c r="E425" s="69" t="s">
        <v>493</v>
      </c>
      <c r="F425" s="76"/>
      <c r="G425" s="76"/>
      <c r="H425" s="76"/>
      <c r="I425" s="76"/>
      <c r="J425" s="76"/>
      <c r="K425" s="76"/>
      <c r="L425" s="77"/>
      <c r="M425" s="78">
        <v>65</v>
      </c>
      <c r="N425" s="71" t="s">
        <v>100</v>
      </c>
      <c r="O425" s="106"/>
      <c r="P425" s="107"/>
      <c r="Q425" s="107"/>
      <c r="R425" s="107"/>
      <c r="S425" s="107"/>
      <c r="T425" s="74"/>
    </row>
    <row r="426" spans="1:20" ht="18" customHeight="1">
      <c r="A426" s="190"/>
      <c r="B426" s="191"/>
      <c r="C426" s="75"/>
      <c r="D426" s="68">
        <v>28</v>
      </c>
      <c r="E426" s="94" t="s">
        <v>494</v>
      </c>
      <c r="F426" s="94"/>
      <c r="G426" s="94"/>
      <c r="H426" s="94"/>
      <c r="I426" s="94"/>
      <c r="J426" s="94"/>
      <c r="K426" s="94"/>
      <c r="L426" s="95"/>
      <c r="M426" s="78">
        <v>34</v>
      </c>
      <c r="N426" s="71" t="s">
        <v>495</v>
      </c>
      <c r="O426" s="106"/>
      <c r="P426" s="107"/>
      <c r="Q426" s="107"/>
      <c r="R426" s="107"/>
      <c r="S426" s="107"/>
      <c r="T426" s="74"/>
    </row>
    <row r="427" spans="1:20" ht="18" customHeight="1">
      <c r="A427" s="190"/>
      <c r="B427" s="191"/>
      <c r="C427" s="75"/>
      <c r="D427" s="68">
        <v>29</v>
      </c>
      <c r="E427" s="89" t="s">
        <v>496</v>
      </c>
      <c r="F427" s="89"/>
      <c r="G427" s="89"/>
      <c r="H427" s="89"/>
      <c r="I427" s="89"/>
      <c r="J427" s="89"/>
      <c r="K427" s="89"/>
      <c r="L427" s="95"/>
      <c r="M427" s="78">
        <v>34</v>
      </c>
      <c r="N427" s="71" t="s">
        <v>497</v>
      </c>
      <c r="O427" s="72" t="s">
        <v>511</v>
      </c>
      <c r="P427" s="73" t="s">
        <v>365</v>
      </c>
      <c r="Q427" s="73"/>
      <c r="R427" s="107"/>
      <c r="S427" s="107"/>
      <c r="T427" s="74"/>
    </row>
    <row r="428" spans="1:20" ht="18" customHeight="1">
      <c r="A428" s="190"/>
      <c r="B428" s="191"/>
      <c r="C428" s="75"/>
      <c r="D428" s="68">
        <v>30</v>
      </c>
      <c r="E428" s="94" t="s">
        <v>498</v>
      </c>
      <c r="F428" s="94"/>
      <c r="G428" s="94"/>
      <c r="H428" s="94"/>
      <c r="I428" s="94"/>
      <c r="J428" s="94"/>
      <c r="K428" s="94"/>
      <c r="L428" s="95"/>
      <c r="M428" s="78">
        <v>34</v>
      </c>
      <c r="N428" s="96" t="s">
        <v>100</v>
      </c>
      <c r="O428" s="97" t="s">
        <v>511</v>
      </c>
      <c r="P428" s="73" t="s">
        <v>540</v>
      </c>
      <c r="Q428" s="73"/>
      <c r="R428" s="107"/>
      <c r="S428" s="107"/>
      <c r="T428" s="74"/>
    </row>
    <row r="429" spans="1:20" ht="18" customHeight="1">
      <c r="A429" s="190"/>
      <c r="B429" s="191"/>
      <c r="C429" s="176" t="s">
        <v>299</v>
      </c>
      <c r="D429" s="68">
        <v>31</v>
      </c>
      <c r="E429" s="89" t="s">
        <v>499</v>
      </c>
      <c r="F429" s="89"/>
      <c r="G429" s="89"/>
      <c r="H429" s="89"/>
      <c r="I429" s="89"/>
      <c r="J429" s="89"/>
      <c r="K429" s="89"/>
      <c r="L429" s="95"/>
      <c r="M429" s="78" t="s">
        <v>100</v>
      </c>
      <c r="N429" s="96" t="s">
        <v>100</v>
      </c>
      <c r="O429" s="97" t="s">
        <v>511</v>
      </c>
      <c r="P429" s="73" t="s">
        <v>541</v>
      </c>
      <c r="Q429" s="73"/>
      <c r="R429" s="107"/>
      <c r="S429" s="107"/>
      <c r="T429" s="74"/>
    </row>
    <row r="430" spans="1:20" ht="18" customHeight="1">
      <c r="A430" s="190"/>
      <c r="B430" s="191"/>
      <c r="C430" s="99"/>
      <c r="D430" s="68">
        <v>32</v>
      </c>
      <c r="E430" s="94" t="s">
        <v>542</v>
      </c>
      <c r="F430" s="94"/>
      <c r="G430" s="94"/>
      <c r="H430" s="94"/>
      <c r="I430" s="94"/>
      <c r="J430" s="94"/>
      <c r="K430" s="94"/>
      <c r="L430" s="95"/>
      <c r="M430" s="100" t="s">
        <v>100</v>
      </c>
      <c r="N430" s="100" t="s">
        <v>100</v>
      </c>
      <c r="O430" s="395" t="s">
        <v>511</v>
      </c>
      <c r="P430" s="73"/>
      <c r="Q430" s="73"/>
      <c r="R430" s="107"/>
      <c r="S430" s="107"/>
      <c r="T430" s="74"/>
    </row>
    <row r="431" spans="1:20" ht="18" customHeight="1">
      <c r="A431" s="190"/>
      <c r="B431" s="191"/>
      <c r="C431" s="102"/>
      <c r="D431" s="68">
        <v>33</v>
      </c>
      <c r="E431" s="94" t="s">
        <v>337</v>
      </c>
      <c r="F431" s="94"/>
      <c r="G431" s="94"/>
      <c r="H431" s="94"/>
      <c r="I431" s="94"/>
      <c r="J431" s="94"/>
      <c r="K431" s="94"/>
      <c r="L431" s="95"/>
      <c r="M431" s="78" t="s">
        <v>100</v>
      </c>
      <c r="N431" s="96" t="s">
        <v>100</v>
      </c>
      <c r="O431" s="97" t="s">
        <v>511</v>
      </c>
      <c r="P431" s="73" t="s">
        <v>251</v>
      </c>
      <c r="Q431" s="73"/>
      <c r="R431" s="107"/>
      <c r="S431" s="107"/>
      <c r="T431" s="74"/>
    </row>
    <row r="432" spans="1:20" ht="18" customHeight="1">
      <c r="A432" s="190"/>
      <c r="B432" s="191"/>
      <c r="C432" s="75"/>
      <c r="D432" s="68">
        <v>34</v>
      </c>
      <c r="E432" s="94" t="s">
        <v>500</v>
      </c>
      <c r="F432" s="94"/>
      <c r="G432" s="94"/>
      <c r="H432" s="94"/>
      <c r="I432" s="94"/>
      <c r="J432" s="94"/>
      <c r="K432" s="94"/>
      <c r="L432" s="95"/>
      <c r="M432" s="100" t="s">
        <v>100</v>
      </c>
      <c r="N432" s="71" t="s">
        <v>100</v>
      </c>
      <c r="O432" s="72" t="s">
        <v>511</v>
      </c>
      <c r="P432" s="73" t="s">
        <v>504</v>
      </c>
      <c r="Q432" s="73"/>
      <c r="R432" s="107"/>
      <c r="S432" s="107"/>
      <c r="T432" s="74"/>
    </row>
    <row r="433" spans="1:20" ht="18" customHeight="1">
      <c r="A433" s="190"/>
      <c r="B433" s="191"/>
      <c r="C433" s="102"/>
      <c r="D433" s="68">
        <v>35</v>
      </c>
      <c r="E433" s="94" t="s">
        <v>543</v>
      </c>
      <c r="F433" s="94"/>
      <c r="G433" s="94"/>
      <c r="H433" s="94"/>
      <c r="I433" s="94"/>
      <c r="J433" s="94"/>
      <c r="K433" s="94"/>
      <c r="L433" s="95"/>
      <c r="M433" s="100" t="s">
        <v>433</v>
      </c>
      <c r="N433" s="71" t="s">
        <v>503</v>
      </c>
      <c r="O433" s="72" t="s">
        <v>511</v>
      </c>
      <c r="P433" s="73" t="s">
        <v>447</v>
      </c>
      <c r="Q433" s="73"/>
      <c r="R433" s="107"/>
      <c r="S433" s="107"/>
      <c r="T433" s="74"/>
    </row>
    <row r="434" spans="1:20" ht="18" customHeight="1">
      <c r="A434" s="190"/>
      <c r="B434" s="191"/>
      <c r="C434" s="99"/>
      <c r="D434" s="68">
        <v>36</v>
      </c>
      <c r="E434" s="94" t="s">
        <v>544</v>
      </c>
      <c r="F434" s="94"/>
      <c r="G434" s="94"/>
      <c r="H434" s="94"/>
      <c r="I434" s="94"/>
      <c r="J434" s="94"/>
      <c r="K434" s="94"/>
      <c r="L434" s="105"/>
      <c r="M434" s="100" t="s">
        <v>100</v>
      </c>
      <c r="N434" s="71" t="s">
        <v>100</v>
      </c>
      <c r="O434" s="398"/>
      <c r="P434" s="73" t="s">
        <v>507</v>
      </c>
      <c r="Q434" s="73"/>
      <c r="R434" s="107"/>
      <c r="S434" s="107"/>
      <c r="T434" s="74"/>
    </row>
    <row r="435" spans="1:20" ht="18" customHeight="1">
      <c r="A435" s="190"/>
      <c r="B435" s="191"/>
      <c r="C435" s="75"/>
      <c r="D435" s="68">
        <v>37</v>
      </c>
      <c r="E435" s="94" t="s">
        <v>505</v>
      </c>
      <c r="F435" s="94"/>
      <c r="G435" s="94"/>
      <c r="H435" s="94"/>
      <c r="I435" s="94"/>
      <c r="J435" s="94"/>
      <c r="K435" s="94"/>
      <c r="L435" s="95"/>
      <c r="M435" s="100" t="s">
        <v>100</v>
      </c>
      <c r="N435" s="71" t="s">
        <v>100</v>
      </c>
      <c r="O435" s="398"/>
      <c r="P435" s="73" t="s">
        <v>508</v>
      </c>
      <c r="Q435" s="73"/>
      <c r="R435" s="107"/>
      <c r="S435" s="107"/>
      <c r="T435" s="74"/>
    </row>
    <row r="436" spans="1:20" ht="18" customHeight="1">
      <c r="A436" s="190"/>
      <c r="B436" s="191"/>
      <c r="C436" s="75"/>
      <c r="D436" s="68">
        <v>38</v>
      </c>
      <c r="E436" s="94" t="s">
        <v>506</v>
      </c>
      <c r="F436" s="94"/>
      <c r="G436" s="94"/>
      <c r="H436" s="94"/>
      <c r="I436" s="94"/>
      <c r="J436" s="94"/>
      <c r="K436" s="94"/>
      <c r="L436" s="95"/>
      <c r="M436" s="100">
        <v>34</v>
      </c>
      <c r="N436" s="71" t="s">
        <v>100</v>
      </c>
      <c r="O436" s="398"/>
      <c r="P436" s="73" t="s">
        <v>509</v>
      </c>
      <c r="Q436" s="73"/>
      <c r="R436" s="107"/>
      <c r="S436" s="107"/>
      <c r="T436" s="74"/>
    </row>
    <row r="437" spans="1:20" ht="18" customHeight="1">
      <c r="A437" s="190"/>
      <c r="B437" s="191"/>
      <c r="C437" s="281"/>
      <c r="D437" s="81"/>
      <c r="E437" s="82"/>
      <c r="F437" s="82"/>
      <c r="G437" s="82"/>
      <c r="H437" s="82"/>
      <c r="I437" s="82"/>
      <c r="J437" s="82"/>
      <c r="K437" s="82"/>
      <c r="L437" s="83"/>
      <c r="M437" s="318"/>
      <c r="N437" s="359"/>
      <c r="O437" s="360"/>
      <c r="P437" s="388"/>
      <c r="Q437" s="388"/>
      <c r="R437" s="388"/>
      <c r="S437" s="388"/>
      <c r="T437" s="88"/>
    </row>
    <row r="438" spans="1:20" ht="18" customHeight="1">
      <c r="A438" s="983" t="s">
        <v>455</v>
      </c>
      <c r="B438" s="984"/>
      <c r="C438" s="399"/>
      <c r="D438" s="309">
        <v>1</v>
      </c>
      <c r="E438" s="310" t="s">
        <v>460</v>
      </c>
      <c r="F438" s="310"/>
      <c r="G438" s="310"/>
      <c r="H438" s="310"/>
      <c r="I438" s="310"/>
      <c r="J438" s="310"/>
      <c r="K438" s="310"/>
      <c r="L438" s="389"/>
      <c r="M438" s="343" t="s">
        <v>100</v>
      </c>
      <c r="N438" s="343" t="s">
        <v>100</v>
      </c>
      <c r="O438" s="390"/>
      <c r="P438" s="391"/>
      <c r="Q438" s="391"/>
      <c r="R438" s="391"/>
      <c r="S438" s="391"/>
      <c r="T438" s="392"/>
    </row>
    <row r="439" spans="1:20" ht="18" customHeight="1">
      <c r="A439" s="985" t="s">
        <v>510</v>
      </c>
      <c r="B439" s="986"/>
      <c r="C439" s="102"/>
      <c r="D439" s="108">
        <v>2</v>
      </c>
      <c r="E439" s="94" t="s">
        <v>456</v>
      </c>
      <c r="F439" s="94"/>
      <c r="G439" s="94"/>
      <c r="H439" s="94"/>
      <c r="I439" s="94"/>
      <c r="J439" s="94"/>
      <c r="K439" s="94"/>
      <c r="L439" s="95"/>
      <c r="M439" s="78" t="s">
        <v>100</v>
      </c>
      <c r="N439" s="100" t="s">
        <v>100</v>
      </c>
      <c r="O439" s="110"/>
      <c r="P439" s="107"/>
      <c r="Q439" s="107"/>
      <c r="R439" s="107"/>
      <c r="S439" s="107"/>
      <c r="T439" s="74"/>
    </row>
    <row r="440" spans="1:20" ht="18" customHeight="1">
      <c r="A440" s="190"/>
      <c r="B440" s="191"/>
      <c r="C440" s="400" t="s">
        <v>164</v>
      </c>
      <c r="D440" s="108">
        <v>3</v>
      </c>
      <c r="E440" s="94" t="s">
        <v>457</v>
      </c>
      <c r="F440" s="94"/>
      <c r="G440" s="94"/>
      <c r="H440" s="94"/>
      <c r="I440" s="94"/>
      <c r="J440" s="94"/>
      <c r="K440" s="94"/>
      <c r="L440" s="95"/>
      <c r="M440" s="100">
        <v>50</v>
      </c>
      <c r="N440" s="100" t="s">
        <v>100</v>
      </c>
      <c r="O440" s="93" t="s">
        <v>511</v>
      </c>
      <c r="P440" s="866" t="s">
        <v>166</v>
      </c>
      <c r="Q440" s="866"/>
      <c r="R440" s="866"/>
      <c r="S440" s="866"/>
      <c r="T440" s="867"/>
    </row>
    <row r="441" spans="1:20" ht="18" customHeight="1">
      <c r="A441" s="190"/>
      <c r="B441" s="191"/>
      <c r="C441" s="397"/>
      <c r="D441" s="108">
        <v>4</v>
      </c>
      <c r="E441" s="94" t="s">
        <v>458</v>
      </c>
      <c r="F441" s="94"/>
      <c r="G441" s="94"/>
      <c r="H441" s="94"/>
      <c r="I441" s="94"/>
      <c r="J441" s="94"/>
      <c r="K441" s="94"/>
      <c r="L441" s="95"/>
      <c r="M441" s="100" t="s">
        <v>100</v>
      </c>
      <c r="N441" s="100" t="s">
        <v>100</v>
      </c>
      <c r="O441" s="114"/>
      <c r="P441" s="107"/>
      <c r="Q441" s="107"/>
      <c r="R441" s="107"/>
      <c r="S441" s="107"/>
      <c r="T441" s="74"/>
    </row>
    <row r="442" spans="1:20" ht="18" customHeight="1">
      <c r="A442" s="190"/>
      <c r="B442" s="191"/>
      <c r="C442" s="75"/>
      <c r="D442" s="108">
        <v>5</v>
      </c>
      <c r="E442" s="116" t="s">
        <v>459</v>
      </c>
      <c r="F442" s="116"/>
      <c r="G442" s="116"/>
      <c r="H442" s="116"/>
      <c r="I442" s="116"/>
      <c r="J442" s="116"/>
      <c r="K442" s="116"/>
      <c r="L442" s="117"/>
      <c r="M442" s="100" t="s">
        <v>170</v>
      </c>
      <c r="N442" s="71" t="s">
        <v>100</v>
      </c>
      <c r="O442" s="106"/>
      <c r="P442" s="107"/>
      <c r="Q442" s="107"/>
      <c r="R442" s="107"/>
      <c r="S442" s="107"/>
      <c r="T442" s="74"/>
    </row>
    <row r="443" spans="1:20" ht="18" customHeight="1">
      <c r="A443" s="190"/>
      <c r="B443" s="191"/>
      <c r="C443" s="118"/>
      <c r="D443" s="108">
        <v>6</v>
      </c>
      <c r="E443" s="94" t="s">
        <v>461</v>
      </c>
      <c r="F443" s="94"/>
      <c r="G443" s="94"/>
      <c r="H443" s="94"/>
      <c r="I443" s="94"/>
      <c r="J443" s="94"/>
      <c r="K443" s="94"/>
      <c r="L443" s="95"/>
      <c r="M443" s="100" t="s">
        <v>100</v>
      </c>
      <c r="N443" s="100" t="s">
        <v>100</v>
      </c>
      <c r="O443" s="110"/>
      <c r="P443" s="107"/>
      <c r="Q443" s="107"/>
      <c r="R443" s="107"/>
      <c r="S443" s="107"/>
      <c r="T443" s="74"/>
    </row>
    <row r="444" spans="1:20" ht="18" customHeight="1">
      <c r="A444" s="190"/>
      <c r="B444" s="191"/>
      <c r="C444" s="118"/>
      <c r="D444" s="108">
        <v>7</v>
      </c>
      <c r="E444" s="94" t="s">
        <v>462</v>
      </c>
      <c r="F444" s="94"/>
      <c r="G444" s="94"/>
      <c r="H444" s="94"/>
      <c r="I444" s="94"/>
      <c r="J444" s="94"/>
      <c r="K444" s="94"/>
      <c r="L444" s="95"/>
      <c r="M444" s="100" t="s">
        <v>100</v>
      </c>
      <c r="N444" s="100" t="s">
        <v>100</v>
      </c>
      <c r="O444" s="110"/>
      <c r="P444" s="107"/>
      <c r="Q444" s="107"/>
      <c r="R444" s="107"/>
      <c r="S444" s="107"/>
      <c r="T444" s="74"/>
    </row>
    <row r="445" spans="1:20" ht="18" customHeight="1">
      <c r="A445" s="190"/>
      <c r="B445" s="191"/>
      <c r="C445" s="99"/>
      <c r="D445" s="108">
        <v>8</v>
      </c>
      <c r="E445" s="94" t="s">
        <v>513</v>
      </c>
      <c r="F445" s="94"/>
      <c r="G445" s="94"/>
      <c r="H445" s="94"/>
      <c r="I445" s="94"/>
      <c r="J445" s="94"/>
      <c r="K445" s="94"/>
      <c r="L445" s="105"/>
      <c r="M445" s="100" t="s">
        <v>100</v>
      </c>
      <c r="N445" s="100" t="s">
        <v>100</v>
      </c>
      <c r="O445" s="110"/>
      <c r="P445" s="107"/>
      <c r="Q445" s="107"/>
      <c r="R445" s="107"/>
      <c r="S445" s="107"/>
      <c r="T445" s="74"/>
    </row>
    <row r="446" spans="1:20" ht="18" customHeight="1">
      <c r="A446" s="190"/>
      <c r="B446" s="191"/>
      <c r="C446" s="401" t="s">
        <v>172</v>
      </c>
      <c r="D446" s="108">
        <v>9</v>
      </c>
      <c r="E446" s="94" t="s">
        <v>514</v>
      </c>
      <c r="F446" s="94"/>
      <c r="G446" s="94"/>
      <c r="H446" s="94"/>
      <c r="I446" s="94"/>
      <c r="J446" s="94"/>
      <c r="K446" s="94"/>
      <c r="L446" s="105"/>
      <c r="M446" s="100" t="s">
        <v>100</v>
      </c>
      <c r="N446" s="100" t="s">
        <v>100</v>
      </c>
      <c r="O446" s="110"/>
      <c r="P446" s="107"/>
      <c r="Q446" s="107"/>
      <c r="R446" s="107"/>
      <c r="S446" s="107"/>
      <c r="T446" s="74"/>
    </row>
    <row r="447" spans="1:20" ht="18" customHeight="1">
      <c r="A447" s="190"/>
      <c r="B447" s="191"/>
      <c r="C447" s="75"/>
      <c r="D447" s="108">
        <v>10</v>
      </c>
      <c r="E447" s="94" t="s">
        <v>545</v>
      </c>
      <c r="F447" s="94"/>
      <c r="G447" s="94"/>
      <c r="H447" s="94"/>
      <c r="I447" s="94"/>
      <c r="J447" s="94"/>
      <c r="K447" s="94"/>
      <c r="L447" s="105"/>
      <c r="M447" s="100" t="s">
        <v>100</v>
      </c>
      <c r="N447" s="100" t="s">
        <v>100</v>
      </c>
      <c r="O447" s="110"/>
      <c r="P447" s="107"/>
      <c r="Q447" s="107"/>
      <c r="R447" s="107"/>
      <c r="S447" s="107"/>
      <c r="T447" s="74"/>
    </row>
    <row r="448" spans="1:20" ht="18" customHeight="1">
      <c r="A448" s="190"/>
      <c r="B448" s="191"/>
      <c r="C448" s="118"/>
      <c r="D448" s="108">
        <v>11</v>
      </c>
      <c r="E448" s="94" t="s">
        <v>527</v>
      </c>
      <c r="F448" s="94"/>
      <c r="G448" s="94"/>
      <c r="H448" s="94"/>
      <c r="I448" s="94"/>
      <c r="J448" s="94"/>
      <c r="K448" s="94"/>
      <c r="L448" s="105"/>
      <c r="M448" s="100" t="s">
        <v>100</v>
      </c>
      <c r="N448" s="100" t="s">
        <v>100</v>
      </c>
      <c r="O448" s="110"/>
      <c r="P448" s="107"/>
      <c r="Q448" s="107"/>
      <c r="R448" s="107"/>
      <c r="S448" s="107"/>
      <c r="T448" s="74"/>
    </row>
    <row r="449" spans="1:20" ht="18" customHeight="1">
      <c r="A449" s="190"/>
      <c r="B449" s="191"/>
      <c r="C449" s="99"/>
      <c r="D449" s="108">
        <v>12</v>
      </c>
      <c r="E449" s="94" t="s">
        <v>398</v>
      </c>
      <c r="F449" s="94"/>
      <c r="G449" s="94"/>
      <c r="H449" s="94"/>
      <c r="I449" s="94"/>
      <c r="J449" s="94"/>
      <c r="K449" s="94"/>
      <c r="L449" s="105"/>
      <c r="M449" s="100">
        <v>83</v>
      </c>
      <c r="N449" s="100" t="s">
        <v>465</v>
      </c>
      <c r="O449" s="110"/>
      <c r="P449" s="107"/>
      <c r="Q449" s="107"/>
      <c r="R449" s="107"/>
      <c r="S449" s="107"/>
      <c r="T449" s="74"/>
    </row>
    <row r="450" spans="1:20" ht="18" customHeight="1">
      <c r="A450" s="190"/>
      <c r="B450" s="191"/>
      <c r="C450" s="401" t="s">
        <v>172</v>
      </c>
      <c r="D450" s="108">
        <v>13</v>
      </c>
      <c r="E450" s="94" t="s">
        <v>178</v>
      </c>
      <c r="F450" s="94"/>
      <c r="G450" s="94"/>
      <c r="H450" s="94"/>
      <c r="I450" s="94"/>
      <c r="J450" s="94"/>
      <c r="K450" s="94"/>
      <c r="L450" s="105"/>
      <c r="M450" s="100" t="s">
        <v>100</v>
      </c>
      <c r="N450" s="100" t="s">
        <v>100</v>
      </c>
      <c r="O450" s="110"/>
      <c r="P450" s="107"/>
      <c r="Q450" s="107"/>
      <c r="R450" s="107"/>
      <c r="S450" s="107"/>
      <c r="T450" s="74"/>
    </row>
    <row r="451" spans="1:20" ht="18" customHeight="1">
      <c r="A451" s="190"/>
      <c r="B451" s="191"/>
      <c r="C451" s="99"/>
      <c r="D451" s="108">
        <v>14</v>
      </c>
      <c r="E451" s="94" t="s">
        <v>179</v>
      </c>
      <c r="F451" s="94"/>
      <c r="G451" s="94"/>
      <c r="H451" s="94"/>
      <c r="I451" s="94"/>
      <c r="J451" s="94"/>
      <c r="K451" s="94"/>
      <c r="L451" s="105"/>
      <c r="M451" s="78" t="s">
        <v>100</v>
      </c>
      <c r="N451" s="96" t="s">
        <v>100</v>
      </c>
      <c r="O451" s="119"/>
      <c r="P451" s="107"/>
      <c r="Q451" s="107"/>
      <c r="R451" s="107"/>
      <c r="S451" s="107"/>
      <c r="T451" s="74"/>
    </row>
    <row r="452" spans="1:20" ht="18" customHeight="1">
      <c r="A452" s="190"/>
      <c r="B452" s="191"/>
      <c r="C452" s="279" t="s">
        <v>185</v>
      </c>
      <c r="D452" s="108">
        <v>15</v>
      </c>
      <c r="E452" s="94" t="s">
        <v>533</v>
      </c>
      <c r="F452" s="94"/>
      <c r="G452" s="94"/>
      <c r="H452" s="94"/>
      <c r="I452" s="94"/>
      <c r="J452" s="94"/>
      <c r="K452" s="94"/>
      <c r="L452" s="105"/>
      <c r="M452" s="78">
        <v>84</v>
      </c>
      <c r="N452" s="96" t="s">
        <v>177</v>
      </c>
      <c r="O452" s="119"/>
      <c r="P452" s="107"/>
      <c r="Q452" s="107"/>
      <c r="R452" s="107"/>
      <c r="S452" s="107"/>
      <c r="T452" s="74"/>
    </row>
    <row r="453" spans="1:20" ht="18" customHeight="1">
      <c r="A453" s="190"/>
      <c r="B453" s="191"/>
      <c r="C453" s="279"/>
      <c r="D453" s="108">
        <v>16</v>
      </c>
      <c r="E453" s="94" t="s">
        <v>187</v>
      </c>
      <c r="F453" s="94"/>
      <c r="G453" s="94"/>
      <c r="H453" s="94"/>
      <c r="I453" s="94"/>
      <c r="J453" s="94"/>
      <c r="K453" s="94"/>
      <c r="L453" s="105"/>
      <c r="M453" s="78" t="s">
        <v>100</v>
      </c>
      <c r="N453" s="96" t="s">
        <v>100</v>
      </c>
      <c r="O453" s="119"/>
      <c r="P453" s="107"/>
      <c r="Q453" s="107"/>
      <c r="R453" s="107"/>
      <c r="S453" s="107"/>
      <c r="T453" s="74"/>
    </row>
    <row r="454" spans="1:20" ht="18" customHeight="1">
      <c r="A454" s="190"/>
      <c r="B454" s="191"/>
      <c r="C454" s="279"/>
      <c r="D454" s="108">
        <v>17</v>
      </c>
      <c r="E454" s="94" t="s">
        <v>467</v>
      </c>
      <c r="F454" s="94"/>
      <c r="G454" s="94"/>
      <c r="H454" s="94"/>
      <c r="I454" s="94"/>
      <c r="J454" s="94"/>
      <c r="K454" s="94"/>
      <c r="L454" s="105"/>
      <c r="M454" s="78" t="s">
        <v>100</v>
      </c>
      <c r="N454" s="96" t="s">
        <v>100</v>
      </c>
      <c r="O454" s="119"/>
      <c r="P454" s="107"/>
      <c r="Q454" s="107"/>
      <c r="R454" s="107"/>
      <c r="S454" s="107"/>
      <c r="T454" s="74"/>
    </row>
    <row r="455" spans="1:20" ht="18" customHeight="1">
      <c r="A455" s="190"/>
      <c r="B455" s="191"/>
      <c r="C455" s="279"/>
      <c r="D455" s="108">
        <v>18</v>
      </c>
      <c r="E455" s="94" t="s">
        <v>181</v>
      </c>
      <c r="F455" s="94"/>
      <c r="G455" s="94"/>
      <c r="H455" s="94"/>
      <c r="I455" s="94"/>
      <c r="J455" s="94"/>
      <c r="K455" s="94"/>
      <c r="L455" s="105"/>
      <c r="M455" s="78" t="s">
        <v>100</v>
      </c>
      <c r="N455" s="96" t="s">
        <v>100</v>
      </c>
      <c r="O455" s="119"/>
      <c r="P455" s="107"/>
      <c r="Q455" s="107"/>
      <c r="R455" s="107"/>
      <c r="S455" s="107"/>
      <c r="T455" s="74"/>
    </row>
    <row r="456" spans="1:20" ht="18" customHeight="1">
      <c r="A456" s="190"/>
      <c r="B456" s="191"/>
      <c r="C456" s="75"/>
      <c r="D456" s="68">
        <v>19</v>
      </c>
      <c r="E456" s="69" t="s">
        <v>182</v>
      </c>
      <c r="F456" s="76"/>
      <c r="G456" s="76"/>
      <c r="H456" s="76"/>
      <c r="I456" s="76"/>
      <c r="J456" s="76"/>
      <c r="K456" s="76"/>
      <c r="L456" s="77"/>
      <c r="M456" s="71" t="s">
        <v>176</v>
      </c>
      <c r="N456" s="71" t="s">
        <v>100</v>
      </c>
      <c r="O456" s="106"/>
      <c r="P456" s="107"/>
      <c r="Q456" s="107"/>
      <c r="R456" s="107"/>
      <c r="S456" s="107"/>
      <c r="T456" s="74"/>
    </row>
    <row r="457" spans="1:20" ht="18" customHeight="1">
      <c r="A457" s="190"/>
      <c r="B457" s="191"/>
      <c r="C457" s="75"/>
      <c r="D457" s="68">
        <v>20</v>
      </c>
      <c r="E457" s="69" t="s">
        <v>183</v>
      </c>
      <c r="F457" s="76"/>
      <c r="G457" s="76"/>
      <c r="H457" s="76"/>
      <c r="I457" s="76"/>
      <c r="J457" s="76"/>
      <c r="K457" s="76"/>
      <c r="L457" s="77"/>
      <c r="M457" s="78" t="s">
        <v>100</v>
      </c>
      <c r="N457" s="71" t="s">
        <v>100</v>
      </c>
      <c r="O457" s="106"/>
      <c r="P457" s="107"/>
      <c r="Q457" s="107"/>
      <c r="R457" s="107"/>
      <c r="S457" s="107"/>
      <c r="T457" s="74"/>
    </row>
    <row r="458" spans="1:20" ht="18" customHeight="1">
      <c r="A458" s="190"/>
      <c r="B458" s="191"/>
      <c r="C458" s="79"/>
      <c r="D458" s="68">
        <v>21</v>
      </c>
      <c r="E458" s="69" t="s">
        <v>184</v>
      </c>
      <c r="F458" s="76"/>
      <c r="G458" s="76"/>
      <c r="H458" s="76"/>
      <c r="I458" s="76"/>
      <c r="J458" s="76"/>
      <c r="K458" s="76"/>
      <c r="L458" s="77"/>
      <c r="M458" s="78" t="s">
        <v>100</v>
      </c>
      <c r="N458" s="71" t="s">
        <v>100</v>
      </c>
      <c r="O458" s="106"/>
      <c r="P458" s="107"/>
      <c r="Q458" s="107"/>
      <c r="R458" s="107"/>
      <c r="S458" s="107"/>
      <c r="T458" s="74"/>
    </row>
    <row r="459" spans="1:20" ht="18" customHeight="1">
      <c r="A459" s="190"/>
      <c r="B459" s="191"/>
      <c r="C459" s="80"/>
      <c r="D459" s="81"/>
      <c r="E459" s="82"/>
      <c r="F459" s="82"/>
      <c r="G459" s="82"/>
      <c r="H459" s="82"/>
      <c r="I459" s="82"/>
      <c r="J459" s="82"/>
      <c r="K459" s="82"/>
      <c r="L459" s="83"/>
      <c r="M459" s="84"/>
      <c r="N459" s="85"/>
      <c r="O459" s="288"/>
      <c r="P459" s="388"/>
      <c r="Q459" s="388"/>
      <c r="R459" s="388"/>
      <c r="S459" s="388"/>
      <c r="T459" s="88"/>
    </row>
    <row r="460" spans="1:20" ht="18" customHeight="1">
      <c r="A460" s="983" t="s">
        <v>455</v>
      </c>
      <c r="B460" s="984"/>
      <c r="C460" s="394"/>
      <c r="D460" s="309">
        <v>1</v>
      </c>
      <c r="E460" s="402" t="s">
        <v>456</v>
      </c>
      <c r="F460" s="402"/>
      <c r="G460" s="402"/>
      <c r="H460" s="402"/>
      <c r="I460" s="402"/>
      <c r="J460" s="402"/>
      <c r="K460" s="402"/>
      <c r="L460" s="389"/>
      <c r="M460" s="363" t="s">
        <v>100</v>
      </c>
      <c r="N460" s="312" t="s">
        <v>100</v>
      </c>
      <c r="O460" s="217"/>
      <c r="P460" s="391"/>
      <c r="Q460" s="391"/>
      <c r="R460" s="391"/>
      <c r="S460" s="391"/>
      <c r="T460" s="392"/>
    </row>
    <row r="461" spans="1:20" ht="18" customHeight="1">
      <c r="A461" s="985" t="s">
        <v>157</v>
      </c>
      <c r="B461" s="986"/>
      <c r="C461" s="168" t="s">
        <v>164</v>
      </c>
      <c r="D461" s="68">
        <v>2</v>
      </c>
      <c r="E461" s="94" t="s">
        <v>457</v>
      </c>
      <c r="F461" s="94"/>
      <c r="G461" s="94"/>
      <c r="H461" s="94"/>
      <c r="I461" s="94"/>
      <c r="J461" s="94"/>
      <c r="K461" s="94"/>
      <c r="L461" s="95"/>
      <c r="M461" s="78">
        <v>50</v>
      </c>
      <c r="N461" s="96" t="s">
        <v>100</v>
      </c>
      <c r="O461" s="93" t="s">
        <v>511</v>
      </c>
      <c r="P461" s="866" t="s">
        <v>166</v>
      </c>
      <c r="Q461" s="866"/>
      <c r="R461" s="866"/>
      <c r="S461" s="866"/>
      <c r="T461" s="867"/>
    </row>
    <row r="462" spans="1:20" ht="18" customHeight="1">
      <c r="A462" s="190"/>
      <c r="B462" s="191"/>
      <c r="C462" s="75"/>
      <c r="D462" s="68">
        <v>3</v>
      </c>
      <c r="E462" s="89" t="s">
        <v>458</v>
      </c>
      <c r="F462" s="89"/>
      <c r="G462" s="89"/>
      <c r="H462" s="89"/>
      <c r="I462" s="89"/>
      <c r="J462" s="89"/>
      <c r="K462" s="89"/>
      <c r="L462" s="95"/>
      <c r="M462" s="78" t="s">
        <v>100</v>
      </c>
      <c r="N462" s="96" t="s">
        <v>100</v>
      </c>
      <c r="O462" s="119"/>
      <c r="P462" s="107"/>
      <c r="Q462" s="107"/>
      <c r="R462" s="107"/>
      <c r="S462" s="107"/>
      <c r="T462" s="74"/>
    </row>
    <row r="463" spans="1:20" ht="18" customHeight="1">
      <c r="A463" s="190"/>
      <c r="B463" s="191"/>
      <c r="C463" s="99"/>
      <c r="D463" s="68">
        <v>4</v>
      </c>
      <c r="E463" s="94" t="s">
        <v>459</v>
      </c>
      <c r="F463" s="94"/>
      <c r="G463" s="94"/>
      <c r="H463" s="94"/>
      <c r="I463" s="94"/>
      <c r="J463" s="94"/>
      <c r="K463" s="94"/>
      <c r="L463" s="95"/>
      <c r="M463" s="100" t="s">
        <v>170</v>
      </c>
      <c r="N463" s="100" t="s">
        <v>100</v>
      </c>
      <c r="O463" s="110"/>
      <c r="P463" s="107"/>
      <c r="Q463" s="107"/>
      <c r="R463" s="107"/>
      <c r="S463" s="107"/>
      <c r="T463" s="74"/>
    </row>
    <row r="464" spans="1:20" ht="18" customHeight="1">
      <c r="A464" s="190"/>
      <c r="B464" s="191"/>
      <c r="C464" s="102"/>
      <c r="D464" s="68">
        <v>5</v>
      </c>
      <c r="E464" s="94" t="s">
        <v>460</v>
      </c>
      <c r="F464" s="94"/>
      <c r="G464" s="94"/>
      <c r="H464" s="94"/>
      <c r="I464" s="94"/>
      <c r="J464" s="94"/>
      <c r="K464" s="94"/>
      <c r="L464" s="95"/>
      <c r="M464" s="78" t="s">
        <v>100</v>
      </c>
      <c r="N464" s="96" t="s">
        <v>100</v>
      </c>
      <c r="O464" s="119"/>
      <c r="P464" s="107"/>
      <c r="Q464" s="107"/>
      <c r="R464" s="107"/>
      <c r="S464" s="107"/>
      <c r="T464" s="74"/>
    </row>
    <row r="465" spans="1:20" ht="18" customHeight="1">
      <c r="A465" s="190"/>
      <c r="B465" s="191"/>
      <c r="C465" s="75"/>
      <c r="D465" s="68">
        <v>6</v>
      </c>
      <c r="E465" s="94" t="s">
        <v>461</v>
      </c>
      <c r="F465" s="94"/>
      <c r="G465" s="94"/>
      <c r="H465" s="94"/>
      <c r="I465" s="94"/>
      <c r="J465" s="94"/>
      <c r="K465" s="94"/>
      <c r="L465" s="95"/>
      <c r="M465" s="100" t="s">
        <v>100</v>
      </c>
      <c r="N465" s="71" t="s">
        <v>100</v>
      </c>
      <c r="O465" s="106"/>
      <c r="P465" s="107"/>
      <c r="Q465" s="107"/>
      <c r="R465" s="107"/>
      <c r="S465" s="107"/>
      <c r="T465" s="74"/>
    </row>
    <row r="466" spans="1:20" ht="18" customHeight="1">
      <c r="A466" s="190"/>
      <c r="B466" s="191"/>
      <c r="C466" s="102"/>
      <c r="D466" s="68">
        <v>7</v>
      </c>
      <c r="E466" s="94" t="s">
        <v>462</v>
      </c>
      <c r="F466" s="94"/>
      <c r="G466" s="94"/>
      <c r="H466" s="94"/>
      <c r="I466" s="94"/>
      <c r="J466" s="94"/>
      <c r="K466" s="94"/>
      <c r="L466" s="95"/>
      <c r="M466" s="100" t="s">
        <v>100</v>
      </c>
      <c r="N466" s="71" t="s">
        <v>100</v>
      </c>
      <c r="O466" s="106"/>
      <c r="P466" s="107"/>
      <c r="Q466" s="107"/>
      <c r="R466" s="107"/>
      <c r="S466" s="107"/>
      <c r="T466" s="74"/>
    </row>
    <row r="467" spans="1:20" ht="18" customHeight="1">
      <c r="A467" s="190"/>
      <c r="B467" s="191"/>
      <c r="C467" s="99"/>
      <c r="D467" s="68">
        <v>8</v>
      </c>
      <c r="E467" s="94" t="s">
        <v>513</v>
      </c>
      <c r="F467" s="94"/>
      <c r="G467" s="94"/>
      <c r="H467" s="94"/>
      <c r="I467" s="94"/>
      <c r="J467" s="94"/>
      <c r="K467" s="94"/>
      <c r="L467" s="105"/>
      <c r="M467" s="100" t="s">
        <v>100</v>
      </c>
      <c r="N467" s="71" t="s">
        <v>100</v>
      </c>
      <c r="O467" s="106"/>
      <c r="P467" s="107"/>
      <c r="Q467" s="107"/>
      <c r="R467" s="107"/>
      <c r="S467" s="107"/>
      <c r="T467" s="74"/>
    </row>
    <row r="468" spans="1:20" ht="18" customHeight="1">
      <c r="A468" s="190"/>
      <c r="B468" s="191"/>
      <c r="C468" s="176" t="s">
        <v>299</v>
      </c>
      <c r="D468" s="68">
        <v>9</v>
      </c>
      <c r="E468" s="94" t="s">
        <v>173</v>
      </c>
      <c r="F468" s="94"/>
      <c r="G468" s="94"/>
      <c r="H468" s="94"/>
      <c r="I468" s="94"/>
      <c r="J468" s="94"/>
      <c r="K468" s="94"/>
      <c r="L468" s="95"/>
      <c r="M468" s="100" t="s">
        <v>100</v>
      </c>
      <c r="N468" s="71" t="s">
        <v>100</v>
      </c>
      <c r="O468" s="106"/>
      <c r="P468" s="107"/>
      <c r="Q468" s="107"/>
      <c r="R468" s="107"/>
      <c r="S468" s="107"/>
      <c r="T468" s="74"/>
    </row>
    <row r="469" spans="1:20" ht="18" customHeight="1">
      <c r="A469" s="190"/>
      <c r="B469" s="191"/>
      <c r="C469" s="75"/>
      <c r="D469" s="68">
        <v>10</v>
      </c>
      <c r="E469" s="94" t="s">
        <v>527</v>
      </c>
      <c r="F469" s="94"/>
      <c r="G469" s="94"/>
      <c r="H469" s="94"/>
      <c r="I469" s="94"/>
      <c r="J469" s="94"/>
      <c r="K469" s="94"/>
      <c r="L469" s="95"/>
      <c r="M469" s="100" t="s">
        <v>100</v>
      </c>
      <c r="N469" s="71" t="s">
        <v>100</v>
      </c>
      <c r="O469" s="106"/>
      <c r="P469" s="107"/>
      <c r="Q469" s="107"/>
      <c r="R469" s="107"/>
      <c r="S469" s="107"/>
      <c r="T469" s="74"/>
    </row>
    <row r="470" spans="1:20" ht="18" customHeight="1">
      <c r="A470" s="190"/>
      <c r="B470" s="191"/>
      <c r="C470" s="102"/>
      <c r="D470" s="68">
        <v>11</v>
      </c>
      <c r="E470" s="94" t="s">
        <v>398</v>
      </c>
      <c r="F470" s="94"/>
      <c r="G470" s="94"/>
      <c r="H470" s="94"/>
      <c r="I470" s="94"/>
      <c r="J470" s="94"/>
      <c r="K470" s="94"/>
      <c r="L470" s="95"/>
      <c r="M470" s="100">
        <v>83</v>
      </c>
      <c r="N470" s="92" t="s">
        <v>465</v>
      </c>
      <c r="O470" s="109"/>
      <c r="P470" s="107"/>
      <c r="Q470" s="107"/>
      <c r="R470" s="107"/>
      <c r="S470" s="107"/>
      <c r="T470" s="74"/>
    </row>
    <row r="471" spans="1:20" ht="18" customHeight="1">
      <c r="A471" s="190"/>
      <c r="B471" s="191"/>
      <c r="C471" s="176" t="s">
        <v>299</v>
      </c>
      <c r="D471" s="68">
        <v>12</v>
      </c>
      <c r="E471" s="94" t="s">
        <v>178</v>
      </c>
      <c r="F471" s="94"/>
      <c r="G471" s="94"/>
      <c r="H471" s="94"/>
      <c r="I471" s="94"/>
      <c r="J471" s="94"/>
      <c r="K471" s="94"/>
      <c r="L471" s="95"/>
      <c r="M471" s="100" t="s">
        <v>100</v>
      </c>
      <c r="N471" s="100" t="s">
        <v>100</v>
      </c>
      <c r="O471" s="110"/>
      <c r="P471" s="107"/>
      <c r="Q471" s="107"/>
      <c r="R471" s="107"/>
      <c r="S471" s="107"/>
      <c r="T471" s="74"/>
    </row>
    <row r="472" spans="1:20" ht="18" customHeight="1">
      <c r="A472" s="190"/>
      <c r="B472" s="191"/>
      <c r="C472" s="102"/>
      <c r="D472" s="68">
        <v>13</v>
      </c>
      <c r="E472" s="94" t="s">
        <v>179</v>
      </c>
      <c r="F472" s="94"/>
      <c r="G472" s="94"/>
      <c r="H472" s="94"/>
      <c r="I472" s="94"/>
      <c r="J472" s="94"/>
      <c r="K472" s="94"/>
      <c r="L472" s="95"/>
      <c r="M472" s="78" t="s">
        <v>100</v>
      </c>
      <c r="N472" s="100" t="s">
        <v>100</v>
      </c>
      <c r="O472" s="110"/>
      <c r="P472" s="107"/>
      <c r="Q472" s="107"/>
      <c r="R472" s="107"/>
      <c r="S472" s="107"/>
      <c r="T472" s="74"/>
    </row>
    <row r="473" spans="1:20" ht="18" customHeight="1">
      <c r="A473" s="190"/>
      <c r="B473" s="191"/>
      <c r="C473" s="279" t="s">
        <v>185</v>
      </c>
      <c r="D473" s="108">
        <v>14</v>
      </c>
      <c r="E473" s="94" t="s">
        <v>533</v>
      </c>
      <c r="F473" s="94"/>
      <c r="G473" s="94"/>
      <c r="H473" s="94"/>
      <c r="I473" s="94"/>
      <c r="J473" s="94"/>
      <c r="K473" s="94"/>
      <c r="L473" s="95"/>
      <c r="M473" s="100">
        <v>84</v>
      </c>
      <c r="N473" s="100" t="s">
        <v>177</v>
      </c>
      <c r="O473" s="395"/>
      <c r="P473" s="73"/>
      <c r="Q473" s="107"/>
      <c r="R473" s="107"/>
      <c r="S473" s="107"/>
      <c r="T473" s="74"/>
    </row>
    <row r="474" spans="1:20" ht="18" customHeight="1">
      <c r="A474" s="190"/>
      <c r="B474" s="191"/>
      <c r="C474" s="111"/>
      <c r="D474" s="108">
        <v>15</v>
      </c>
      <c r="E474" s="94" t="s">
        <v>187</v>
      </c>
      <c r="F474" s="94"/>
      <c r="G474" s="94"/>
      <c r="H474" s="94"/>
      <c r="I474" s="94"/>
      <c r="J474" s="94"/>
      <c r="K474" s="94"/>
      <c r="L474" s="95"/>
      <c r="M474" s="100" t="s">
        <v>100</v>
      </c>
      <c r="N474" s="100" t="s">
        <v>100</v>
      </c>
      <c r="O474" s="395"/>
      <c r="P474" s="73"/>
      <c r="Q474" s="107"/>
      <c r="R474" s="107"/>
      <c r="S474" s="107"/>
      <c r="T474" s="74"/>
    </row>
    <row r="475" spans="1:20" ht="18" customHeight="1">
      <c r="A475" s="190"/>
      <c r="B475" s="191"/>
      <c r="C475" s="75"/>
      <c r="D475" s="108">
        <v>16</v>
      </c>
      <c r="E475" s="116" t="s">
        <v>467</v>
      </c>
      <c r="F475" s="116"/>
      <c r="G475" s="116"/>
      <c r="H475" s="116"/>
      <c r="I475" s="116"/>
      <c r="J475" s="116"/>
      <c r="K475" s="116"/>
      <c r="L475" s="117"/>
      <c r="M475" s="100" t="s">
        <v>100</v>
      </c>
      <c r="N475" s="71" t="s">
        <v>100</v>
      </c>
      <c r="O475" s="106"/>
      <c r="P475" s="107"/>
      <c r="Q475" s="107"/>
      <c r="R475" s="107"/>
      <c r="S475" s="107"/>
      <c r="T475" s="74"/>
    </row>
    <row r="476" spans="1:20" ht="18" customHeight="1">
      <c r="A476" s="190"/>
      <c r="B476" s="191"/>
      <c r="C476" s="118"/>
      <c r="D476" s="108">
        <v>17</v>
      </c>
      <c r="E476" s="94" t="s">
        <v>181</v>
      </c>
      <c r="F476" s="94"/>
      <c r="G476" s="94"/>
      <c r="H476" s="94"/>
      <c r="I476" s="94"/>
      <c r="J476" s="94"/>
      <c r="K476" s="94"/>
      <c r="L476" s="95"/>
      <c r="M476" s="100" t="s">
        <v>100</v>
      </c>
      <c r="N476" s="100" t="s">
        <v>100</v>
      </c>
      <c r="O476" s="110"/>
      <c r="P476" s="107"/>
      <c r="Q476" s="107"/>
      <c r="R476" s="107"/>
      <c r="S476" s="107"/>
      <c r="T476" s="74"/>
    </row>
    <row r="477" spans="1:20" ht="18" customHeight="1">
      <c r="A477" s="190"/>
      <c r="B477" s="191"/>
      <c r="C477" s="118"/>
      <c r="D477" s="108">
        <v>18</v>
      </c>
      <c r="E477" s="94" t="s">
        <v>182</v>
      </c>
      <c r="F477" s="94"/>
      <c r="G477" s="94"/>
      <c r="H477" s="94"/>
      <c r="I477" s="94"/>
      <c r="J477" s="94"/>
      <c r="K477" s="94"/>
      <c r="L477" s="95"/>
      <c r="M477" s="100" t="s">
        <v>176</v>
      </c>
      <c r="N477" s="100" t="s">
        <v>100</v>
      </c>
      <c r="O477" s="110"/>
      <c r="P477" s="107"/>
      <c r="Q477" s="107"/>
      <c r="R477" s="107"/>
      <c r="S477" s="107"/>
      <c r="T477" s="74"/>
    </row>
    <row r="478" spans="1:20" ht="18" customHeight="1">
      <c r="A478" s="190"/>
      <c r="B478" s="191"/>
      <c r="C478" s="99"/>
      <c r="D478" s="108">
        <v>19</v>
      </c>
      <c r="E478" s="94" t="s">
        <v>183</v>
      </c>
      <c r="F478" s="94"/>
      <c r="G478" s="94"/>
      <c r="H478" s="94"/>
      <c r="I478" s="94"/>
      <c r="J478" s="94"/>
      <c r="K478" s="94"/>
      <c r="L478" s="105"/>
      <c r="M478" s="100" t="s">
        <v>100</v>
      </c>
      <c r="N478" s="100" t="s">
        <v>100</v>
      </c>
      <c r="O478" s="110"/>
      <c r="P478" s="107"/>
      <c r="Q478" s="107"/>
      <c r="R478" s="107"/>
      <c r="S478" s="107"/>
      <c r="T478" s="74"/>
    </row>
    <row r="479" spans="1:20" ht="18" customHeight="1">
      <c r="A479" s="190"/>
      <c r="B479" s="191"/>
      <c r="C479" s="111"/>
      <c r="D479" s="108">
        <v>20</v>
      </c>
      <c r="E479" s="94" t="s">
        <v>184</v>
      </c>
      <c r="F479" s="94"/>
      <c r="G479" s="94"/>
      <c r="H479" s="94"/>
      <c r="I479" s="94"/>
      <c r="J479" s="94"/>
      <c r="K479" s="94"/>
      <c r="L479" s="105"/>
      <c r="M479" s="100" t="s">
        <v>100</v>
      </c>
      <c r="N479" s="100" t="s">
        <v>100</v>
      </c>
      <c r="O479" s="110"/>
      <c r="P479" s="107"/>
      <c r="Q479" s="107"/>
      <c r="R479" s="107"/>
      <c r="S479" s="107"/>
      <c r="T479" s="74"/>
    </row>
    <row r="480" spans="1:20" ht="18" customHeight="1">
      <c r="A480" s="190"/>
      <c r="B480" s="191"/>
      <c r="C480" s="75"/>
      <c r="D480" s="108"/>
      <c r="E480" s="94"/>
      <c r="F480" s="94"/>
      <c r="G480" s="94"/>
      <c r="H480" s="94"/>
      <c r="I480" s="94"/>
      <c r="J480" s="94"/>
      <c r="K480" s="94"/>
      <c r="L480" s="105"/>
      <c r="M480" s="100"/>
      <c r="N480" s="100"/>
      <c r="O480" s="110"/>
      <c r="P480" s="107"/>
      <c r="Q480" s="107"/>
      <c r="R480" s="107"/>
      <c r="S480" s="107"/>
      <c r="T480" s="74"/>
    </row>
    <row r="481" spans="1:20" ht="18" customHeight="1">
      <c r="A481" s="190"/>
      <c r="B481" s="191"/>
      <c r="C481" s="386"/>
      <c r="D481" s="270"/>
      <c r="E481" s="82"/>
      <c r="F481" s="82"/>
      <c r="G481" s="82"/>
      <c r="H481" s="82"/>
      <c r="I481" s="82"/>
      <c r="J481" s="82"/>
      <c r="K481" s="82"/>
      <c r="L481" s="282"/>
      <c r="M481" s="318"/>
      <c r="N481" s="318"/>
      <c r="O481" s="387"/>
      <c r="P481" s="388"/>
      <c r="Q481" s="388"/>
      <c r="R481" s="388"/>
      <c r="S481" s="388"/>
      <c r="T481" s="88"/>
    </row>
    <row r="482" spans="1:20" ht="18" customHeight="1">
      <c r="A482" s="983" t="s">
        <v>546</v>
      </c>
      <c r="B482" s="984"/>
      <c r="C482" s="399"/>
      <c r="D482" s="309"/>
      <c r="E482" s="403"/>
      <c r="F482" s="310"/>
      <c r="G482" s="404" t="s">
        <v>547</v>
      </c>
      <c r="H482" s="310"/>
      <c r="I482" s="310"/>
      <c r="J482" s="310"/>
      <c r="K482" s="310"/>
      <c r="L482" s="311"/>
      <c r="M482" s="343" t="s">
        <v>155</v>
      </c>
      <c r="N482" s="343" t="s">
        <v>155</v>
      </c>
      <c r="O482" s="390"/>
      <c r="P482" s="391"/>
      <c r="Q482" s="391"/>
      <c r="R482" s="391"/>
      <c r="S482" s="391"/>
      <c r="T482" s="392"/>
    </row>
    <row r="483" spans="1:20" ht="18" customHeight="1">
      <c r="A483" s="985" t="s">
        <v>469</v>
      </c>
      <c r="B483" s="986"/>
      <c r="C483" s="99"/>
      <c r="D483" s="108">
        <v>1</v>
      </c>
      <c r="E483" s="94" t="s">
        <v>273</v>
      </c>
      <c r="F483" s="94"/>
      <c r="G483" s="94"/>
      <c r="H483" s="94"/>
      <c r="I483" s="94"/>
      <c r="J483" s="94"/>
      <c r="K483" s="94"/>
      <c r="L483" s="105"/>
      <c r="M483" s="100" t="s">
        <v>155</v>
      </c>
      <c r="N483" s="100" t="s">
        <v>155</v>
      </c>
      <c r="O483" s="110"/>
      <c r="P483" s="107"/>
      <c r="Q483" s="107"/>
      <c r="R483" s="107"/>
      <c r="S483" s="107"/>
      <c r="T483" s="74"/>
    </row>
    <row r="484" spans="1:20" ht="18" customHeight="1">
      <c r="A484" s="190"/>
      <c r="B484" s="191"/>
      <c r="C484" s="99"/>
      <c r="D484" s="108">
        <v>2</v>
      </c>
      <c r="E484" s="94" t="s">
        <v>460</v>
      </c>
      <c r="F484" s="94"/>
      <c r="G484" s="94"/>
      <c r="H484" s="94"/>
      <c r="I484" s="94"/>
      <c r="J484" s="94"/>
      <c r="K484" s="94"/>
      <c r="L484" s="105"/>
      <c r="M484" s="78" t="s">
        <v>155</v>
      </c>
      <c r="N484" s="96" t="s">
        <v>155</v>
      </c>
      <c r="O484" s="119"/>
      <c r="P484" s="107"/>
      <c r="Q484" s="107"/>
      <c r="R484" s="107"/>
      <c r="S484" s="107"/>
      <c r="T484" s="74"/>
    </row>
    <row r="485" spans="1:20" ht="18" customHeight="1">
      <c r="A485" s="190"/>
      <c r="B485" s="191"/>
      <c r="C485" s="99"/>
      <c r="D485" s="108">
        <v>3</v>
      </c>
      <c r="E485" s="94" t="s">
        <v>274</v>
      </c>
      <c r="F485" s="94"/>
      <c r="G485" s="94"/>
      <c r="H485" s="94"/>
      <c r="I485" s="94"/>
      <c r="J485" s="94"/>
      <c r="K485" s="94"/>
      <c r="L485" s="105"/>
      <c r="M485" s="78" t="s">
        <v>155</v>
      </c>
      <c r="N485" s="96" t="s">
        <v>155</v>
      </c>
      <c r="O485" s="119"/>
      <c r="P485" s="107"/>
      <c r="Q485" s="107"/>
      <c r="R485" s="107"/>
      <c r="S485" s="107"/>
      <c r="T485" s="74"/>
    </row>
    <row r="486" spans="1:20" ht="18" customHeight="1">
      <c r="A486" s="190"/>
      <c r="B486" s="191"/>
      <c r="C486" s="99"/>
      <c r="D486" s="108">
        <v>4</v>
      </c>
      <c r="E486" s="94" t="s">
        <v>548</v>
      </c>
      <c r="F486" s="94"/>
      <c r="G486" s="94"/>
      <c r="H486" s="94"/>
      <c r="I486" s="94"/>
      <c r="J486" s="94"/>
      <c r="K486" s="94"/>
      <c r="L486" s="105"/>
      <c r="M486" s="78" t="s">
        <v>155</v>
      </c>
      <c r="N486" s="96" t="s">
        <v>155</v>
      </c>
      <c r="O486" s="119"/>
      <c r="P486" s="107"/>
      <c r="Q486" s="107"/>
      <c r="R486" s="107"/>
      <c r="S486" s="107"/>
      <c r="T486" s="74"/>
    </row>
    <row r="487" spans="1:20" ht="18" customHeight="1">
      <c r="A487" s="190"/>
      <c r="B487" s="191"/>
      <c r="C487" s="99"/>
      <c r="D487" s="108">
        <v>5</v>
      </c>
      <c r="E487" s="94" t="s">
        <v>549</v>
      </c>
      <c r="F487" s="94"/>
      <c r="G487" s="94"/>
      <c r="H487" s="94"/>
      <c r="I487" s="94"/>
      <c r="J487" s="94"/>
      <c r="K487" s="94"/>
      <c r="L487" s="105"/>
      <c r="M487" s="78">
        <v>84</v>
      </c>
      <c r="N487" s="96" t="s">
        <v>155</v>
      </c>
      <c r="O487" s="534" t="s">
        <v>511</v>
      </c>
      <c r="P487" s="1005" t="s">
        <v>550</v>
      </c>
      <c r="Q487" s="1005"/>
      <c r="R487" s="1005"/>
      <c r="S487" s="1005"/>
      <c r="T487" s="1006"/>
    </row>
    <row r="488" spans="1:20" ht="18" customHeight="1">
      <c r="A488" s="190"/>
      <c r="B488" s="191"/>
      <c r="C488" s="99"/>
      <c r="D488" s="108">
        <v>6</v>
      </c>
      <c r="E488" s="94" t="s">
        <v>551</v>
      </c>
      <c r="F488" s="94"/>
      <c r="G488" s="94"/>
      <c r="H488" s="94"/>
      <c r="I488" s="94"/>
      <c r="J488" s="94"/>
      <c r="K488" s="94"/>
      <c r="L488" s="105"/>
      <c r="M488" s="78">
        <v>84</v>
      </c>
      <c r="N488" s="96" t="s">
        <v>155</v>
      </c>
      <c r="O488" s="119"/>
      <c r="P488" s="107"/>
      <c r="Q488" s="107"/>
      <c r="R488" s="107"/>
      <c r="S488" s="107"/>
      <c r="T488" s="74"/>
    </row>
    <row r="489" spans="1:20" ht="18" customHeight="1">
      <c r="A489" s="190"/>
      <c r="B489" s="191"/>
      <c r="C489" s="99"/>
      <c r="D489" s="108">
        <v>7</v>
      </c>
      <c r="E489" s="94" t="s">
        <v>552</v>
      </c>
      <c r="F489" s="94"/>
      <c r="G489" s="94"/>
      <c r="H489" s="94"/>
      <c r="I489" s="94"/>
      <c r="J489" s="94"/>
      <c r="K489" s="94"/>
      <c r="L489" s="105"/>
      <c r="M489" s="78" t="s">
        <v>321</v>
      </c>
      <c r="N489" s="96" t="s">
        <v>155</v>
      </c>
      <c r="O489" s="119"/>
      <c r="P489" s="107"/>
      <c r="Q489" s="107"/>
      <c r="R489" s="107"/>
      <c r="S489" s="107"/>
      <c r="T489" s="74"/>
    </row>
    <row r="490" spans="1:20" ht="18" customHeight="1">
      <c r="A490" s="190"/>
      <c r="B490" s="191"/>
      <c r="C490" s="409"/>
      <c r="D490" s="68">
        <v>8</v>
      </c>
      <c r="E490" s="69" t="s">
        <v>553</v>
      </c>
      <c r="F490" s="76"/>
      <c r="G490" s="76"/>
      <c r="H490" s="76"/>
      <c r="I490" s="76"/>
      <c r="J490" s="76"/>
      <c r="K490" s="76"/>
      <c r="L490" s="77"/>
      <c r="M490" s="71" t="s">
        <v>100</v>
      </c>
      <c r="N490" s="71" t="s">
        <v>100</v>
      </c>
      <c r="O490" s="106"/>
      <c r="P490" s="107"/>
      <c r="Q490" s="107"/>
      <c r="R490" s="107"/>
      <c r="S490" s="107"/>
      <c r="T490" s="74"/>
    </row>
    <row r="491" spans="1:20" ht="18" customHeight="1">
      <c r="A491" s="190"/>
      <c r="B491" s="191"/>
      <c r="C491" s="75"/>
      <c r="D491" s="68">
        <v>9</v>
      </c>
      <c r="E491" s="69" t="s">
        <v>554</v>
      </c>
      <c r="F491" s="76"/>
      <c r="G491" s="76"/>
      <c r="H491" s="76"/>
      <c r="I491" s="76"/>
      <c r="J491" s="76"/>
      <c r="K491" s="76"/>
      <c r="L491" s="77"/>
      <c r="M491" s="78" t="s">
        <v>235</v>
      </c>
      <c r="N491" s="71" t="s">
        <v>281</v>
      </c>
      <c r="O491" s="106"/>
      <c r="P491" s="107"/>
      <c r="Q491" s="107"/>
      <c r="R491" s="107"/>
      <c r="S491" s="107"/>
      <c r="T491" s="74"/>
    </row>
    <row r="492" spans="1:20" ht="18" customHeight="1">
      <c r="A492" s="190"/>
      <c r="B492" s="191"/>
      <c r="C492" s="79"/>
      <c r="D492" s="68">
        <v>10</v>
      </c>
      <c r="E492" s="69" t="s">
        <v>282</v>
      </c>
      <c r="F492" s="76"/>
      <c r="G492" s="76"/>
      <c r="H492" s="76"/>
      <c r="I492" s="76"/>
      <c r="J492" s="76"/>
      <c r="K492" s="76"/>
      <c r="L492" s="77"/>
      <c r="M492" s="78" t="s">
        <v>239</v>
      </c>
      <c r="N492" s="71" t="s">
        <v>281</v>
      </c>
      <c r="O492" s="106"/>
      <c r="P492" s="107"/>
      <c r="Q492" s="107"/>
      <c r="R492" s="107"/>
      <c r="S492" s="107"/>
      <c r="T492" s="74"/>
    </row>
    <row r="493" spans="1:20" ht="18" customHeight="1">
      <c r="A493" s="190"/>
      <c r="B493" s="191"/>
      <c r="C493" s="75"/>
      <c r="D493" s="68">
        <v>11</v>
      </c>
      <c r="E493" s="94" t="s">
        <v>283</v>
      </c>
      <c r="F493" s="94"/>
      <c r="G493" s="94"/>
      <c r="H493" s="94"/>
      <c r="I493" s="94"/>
      <c r="J493" s="94"/>
      <c r="K493" s="94"/>
      <c r="L493" s="95"/>
      <c r="M493" s="78" t="s">
        <v>241</v>
      </c>
      <c r="N493" s="71" t="s">
        <v>281</v>
      </c>
      <c r="O493" s="106"/>
      <c r="P493" s="107"/>
      <c r="Q493" s="107"/>
      <c r="R493" s="107"/>
      <c r="S493" s="107"/>
      <c r="T493" s="74"/>
    </row>
    <row r="494" spans="1:20" ht="18" customHeight="1">
      <c r="A494" s="190"/>
      <c r="B494" s="191"/>
      <c r="C494" s="75"/>
      <c r="D494" s="68"/>
      <c r="E494" s="89" t="s">
        <v>242</v>
      </c>
      <c r="F494" s="89"/>
      <c r="G494" s="89"/>
      <c r="H494" s="89"/>
      <c r="I494" s="89"/>
      <c r="J494" s="89"/>
      <c r="K494" s="89"/>
      <c r="L494" s="95"/>
      <c r="M494" s="78"/>
      <c r="N494" s="71"/>
      <c r="O494" s="106"/>
      <c r="P494" s="107"/>
      <c r="Q494" s="107"/>
      <c r="R494" s="107"/>
      <c r="S494" s="107"/>
      <c r="T494" s="74"/>
    </row>
    <row r="495" spans="1:20" ht="18" customHeight="1">
      <c r="A495" s="190"/>
      <c r="B495" s="191"/>
      <c r="C495" s="75"/>
      <c r="D495" s="68">
        <v>12</v>
      </c>
      <c r="E495" s="94" t="s">
        <v>555</v>
      </c>
      <c r="F495" s="94"/>
      <c r="G495" s="94"/>
      <c r="H495" s="94"/>
      <c r="I495" s="94"/>
      <c r="J495" s="94"/>
      <c r="K495" s="94"/>
      <c r="L495" s="95"/>
      <c r="M495" s="78" t="s">
        <v>100</v>
      </c>
      <c r="N495" s="96" t="s">
        <v>100</v>
      </c>
      <c r="O495" s="119"/>
      <c r="P495" s="107"/>
      <c r="Q495" s="107"/>
      <c r="R495" s="107"/>
      <c r="S495" s="107"/>
      <c r="T495" s="74"/>
    </row>
    <row r="496" spans="1:20" ht="18" customHeight="1">
      <c r="A496" s="190"/>
      <c r="B496" s="191"/>
      <c r="C496" s="75"/>
      <c r="D496" s="68">
        <v>13</v>
      </c>
      <c r="E496" s="89" t="s">
        <v>556</v>
      </c>
      <c r="F496" s="89"/>
      <c r="G496" s="89"/>
      <c r="H496" s="89"/>
      <c r="I496" s="89"/>
      <c r="J496" s="89"/>
      <c r="K496" s="89"/>
      <c r="L496" s="95"/>
      <c r="M496" s="78" t="s">
        <v>100</v>
      </c>
      <c r="N496" s="96" t="s">
        <v>100</v>
      </c>
      <c r="O496" s="119"/>
      <c r="P496" s="107"/>
      <c r="Q496" s="107"/>
      <c r="R496" s="107"/>
      <c r="S496" s="107"/>
      <c r="T496" s="74"/>
    </row>
    <row r="497" spans="1:20" ht="18" customHeight="1">
      <c r="A497" s="190"/>
      <c r="B497" s="191"/>
      <c r="C497" s="99"/>
      <c r="D497" s="68">
        <v>14</v>
      </c>
      <c r="E497" s="94" t="s">
        <v>286</v>
      </c>
      <c r="F497" s="94"/>
      <c r="G497" s="94"/>
      <c r="H497" s="94"/>
      <c r="I497" s="94"/>
      <c r="J497" s="94"/>
      <c r="K497" s="94"/>
      <c r="L497" s="95"/>
      <c r="M497" s="100" t="s">
        <v>100</v>
      </c>
      <c r="N497" s="100" t="s">
        <v>100</v>
      </c>
      <c r="O497" s="110"/>
      <c r="P497" s="107"/>
      <c r="Q497" s="107"/>
      <c r="R497" s="107"/>
      <c r="S497" s="107"/>
      <c r="T497" s="74"/>
    </row>
    <row r="498" spans="1:20" ht="18" customHeight="1">
      <c r="A498" s="190"/>
      <c r="B498" s="191"/>
      <c r="C498" s="102"/>
      <c r="D498" s="68">
        <v>15</v>
      </c>
      <c r="E498" s="94" t="s">
        <v>557</v>
      </c>
      <c r="F498" s="94"/>
      <c r="G498" s="94"/>
      <c r="H498" s="94"/>
      <c r="I498" s="94"/>
      <c r="J498" s="94"/>
      <c r="K498" s="94"/>
      <c r="L498" s="95"/>
      <c r="M498" s="78" t="s">
        <v>248</v>
      </c>
      <c r="N498" s="96" t="s">
        <v>558</v>
      </c>
      <c r="O498" s="119"/>
      <c r="P498" s="107"/>
      <c r="Q498" s="107"/>
      <c r="R498" s="107"/>
      <c r="S498" s="107"/>
      <c r="T498" s="74"/>
    </row>
    <row r="499" spans="1:20" ht="18" customHeight="1">
      <c r="A499" s="190"/>
      <c r="B499" s="191"/>
      <c r="C499" s="75"/>
      <c r="D499" s="68">
        <v>16</v>
      </c>
      <c r="E499" s="94" t="s">
        <v>247</v>
      </c>
      <c r="F499" s="94"/>
      <c r="G499" s="94"/>
      <c r="H499" s="94"/>
      <c r="I499" s="94"/>
      <c r="J499" s="94"/>
      <c r="K499" s="94"/>
      <c r="L499" s="95"/>
      <c r="M499" s="100" t="s">
        <v>100</v>
      </c>
      <c r="N499" s="71" t="s">
        <v>100</v>
      </c>
      <c r="O499" s="106"/>
      <c r="P499" s="107"/>
      <c r="Q499" s="107"/>
      <c r="R499" s="107"/>
      <c r="S499" s="107"/>
      <c r="T499" s="74"/>
    </row>
    <row r="500" spans="1:20" ht="18" customHeight="1">
      <c r="A500" s="190"/>
      <c r="B500" s="191"/>
      <c r="C500" s="102"/>
      <c r="D500" s="68">
        <v>17</v>
      </c>
      <c r="E500" s="94" t="s">
        <v>555</v>
      </c>
      <c r="F500" s="94"/>
      <c r="G500" s="94"/>
      <c r="H500" s="94"/>
      <c r="I500" s="94"/>
      <c r="J500" s="94"/>
      <c r="K500" s="94"/>
      <c r="L500" s="95"/>
      <c r="M500" s="100" t="s">
        <v>100</v>
      </c>
      <c r="N500" s="71" t="s">
        <v>100</v>
      </c>
      <c r="O500" s="72" t="s">
        <v>511</v>
      </c>
      <c r="P500" s="73" t="s">
        <v>559</v>
      </c>
      <c r="Q500" s="107"/>
      <c r="R500" s="107"/>
      <c r="S500" s="107"/>
      <c r="T500" s="74"/>
    </row>
    <row r="501" spans="1:20" ht="18" customHeight="1">
      <c r="A501" s="190"/>
      <c r="B501" s="191"/>
      <c r="C501" s="99"/>
      <c r="D501" s="68">
        <v>18</v>
      </c>
      <c r="E501" s="94" t="s">
        <v>483</v>
      </c>
      <c r="F501" s="94"/>
      <c r="G501" s="94"/>
      <c r="H501" s="94"/>
      <c r="I501" s="94"/>
      <c r="J501" s="94"/>
      <c r="K501" s="94"/>
      <c r="L501" s="105"/>
      <c r="M501" s="100">
        <v>34</v>
      </c>
      <c r="N501" s="71" t="s">
        <v>100</v>
      </c>
      <c r="O501" s="72" t="s">
        <v>511</v>
      </c>
      <c r="P501" s="73" t="s">
        <v>560</v>
      </c>
      <c r="Q501" s="107"/>
      <c r="R501" s="107"/>
      <c r="S501" s="107"/>
      <c r="T501" s="74"/>
    </row>
    <row r="502" spans="1:20" ht="18" customHeight="1">
      <c r="A502" s="190"/>
      <c r="B502" s="191"/>
      <c r="C502" s="75"/>
      <c r="D502" s="108">
        <v>19</v>
      </c>
      <c r="E502" s="94" t="s">
        <v>484</v>
      </c>
      <c r="F502" s="94"/>
      <c r="G502" s="94"/>
      <c r="H502" s="94"/>
      <c r="I502" s="94"/>
      <c r="J502" s="94"/>
      <c r="K502" s="94"/>
      <c r="L502" s="95"/>
      <c r="M502" s="100">
        <v>34</v>
      </c>
      <c r="N502" s="71" t="s">
        <v>100</v>
      </c>
      <c r="O502" s="72" t="s">
        <v>511</v>
      </c>
      <c r="P502" s="73" t="s">
        <v>479</v>
      </c>
      <c r="Q502" s="107"/>
      <c r="R502" s="107"/>
      <c r="S502" s="107"/>
      <c r="T502" s="74"/>
    </row>
    <row r="503" spans="1:20" ht="18" customHeight="1">
      <c r="A503" s="190"/>
      <c r="B503" s="191"/>
      <c r="C503" s="75"/>
      <c r="D503" s="108">
        <v>20</v>
      </c>
      <c r="E503" s="94" t="s">
        <v>561</v>
      </c>
      <c r="F503" s="94"/>
      <c r="G503" s="94"/>
      <c r="H503" s="94"/>
      <c r="I503" s="94"/>
      <c r="J503" s="94"/>
      <c r="K503" s="94"/>
      <c r="L503" s="95"/>
      <c r="M503" s="100" t="s">
        <v>100</v>
      </c>
      <c r="N503" s="71" t="s">
        <v>100</v>
      </c>
      <c r="O503" s="106"/>
      <c r="P503" s="107"/>
      <c r="Q503" s="107"/>
      <c r="R503" s="107"/>
      <c r="S503" s="107"/>
      <c r="T503" s="74"/>
    </row>
    <row r="504" spans="1:20" ht="18" customHeight="1">
      <c r="A504" s="190"/>
      <c r="B504" s="191"/>
      <c r="C504" s="102"/>
      <c r="D504" s="68">
        <v>21</v>
      </c>
      <c r="E504" s="94" t="s">
        <v>562</v>
      </c>
      <c r="F504" s="94"/>
      <c r="G504" s="94"/>
      <c r="H504" s="94"/>
      <c r="I504" s="94"/>
      <c r="J504" s="94"/>
      <c r="K504" s="94"/>
      <c r="L504" s="95"/>
      <c r="M504" s="100" t="s">
        <v>100</v>
      </c>
      <c r="N504" s="92" t="s">
        <v>100</v>
      </c>
      <c r="O504" s="109"/>
      <c r="P504" s="107"/>
      <c r="Q504" s="107"/>
      <c r="R504" s="107"/>
      <c r="S504" s="107"/>
      <c r="T504" s="74"/>
    </row>
    <row r="505" spans="1:20" ht="18" customHeight="1">
      <c r="A505" s="190"/>
      <c r="B505" s="191"/>
      <c r="C505" s="99"/>
      <c r="D505" s="108">
        <v>22</v>
      </c>
      <c r="E505" s="94" t="s">
        <v>292</v>
      </c>
      <c r="F505" s="94"/>
      <c r="G505" s="94"/>
      <c r="H505" s="94"/>
      <c r="I505" s="94"/>
      <c r="J505" s="94"/>
      <c r="K505" s="94"/>
      <c r="L505" s="95"/>
      <c r="M505" s="100">
        <v>34</v>
      </c>
      <c r="N505" s="100" t="s">
        <v>100</v>
      </c>
      <c r="O505" s="110"/>
      <c r="P505" s="107"/>
      <c r="Q505" s="107"/>
      <c r="R505" s="107"/>
      <c r="S505" s="107"/>
      <c r="T505" s="74"/>
    </row>
    <row r="506" spans="1:20" ht="18" customHeight="1">
      <c r="A506" s="190"/>
      <c r="B506" s="191"/>
      <c r="C506" s="102"/>
      <c r="D506" s="68">
        <v>23</v>
      </c>
      <c r="E506" s="94" t="s">
        <v>563</v>
      </c>
      <c r="F506" s="94"/>
      <c r="G506" s="94"/>
      <c r="H506" s="94"/>
      <c r="I506" s="94"/>
      <c r="J506" s="94"/>
      <c r="K506" s="94"/>
      <c r="L506" s="95"/>
      <c r="M506" s="78" t="s">
        <v>100</v>
      </c>
      <c r="N506" s="100" t="s">
        <v>100</v>
      </c>
      <c r="O506" s="110"/>
      <c r="P506" s="107"/>
      <c r="Q506" s="107"/>
      <c r="R506" s="107"/>
      <c r="S506" s="107"/>
      <c r="T506" s="74"/>
    </row>
    <row r="507" spans="1:20" ht="18" customHeight="1">
      <c r="A507" s="190"/>
      <c r="B507" s="191"/>
      <c r="C507" s="99"/>
      <c r="D507" s="108">
        <v>24</v>
      </c>
      <c r="E507" s="94" t="s">
        <v>564</v>
      </c>
      <c r="F507" s="94"/>
      <c r="G507" s="94"/>
      <c r="H507" s="94"/>
      <c r="I507" s="94"/>
      <c r="J507" s="94"/>
      <c r="K507" s="94"/>
      <c r="L507" s="95"/>
      <c r="M507" s="100" t="s">
        <v>100</v>
      </c>
      <c r="N507" s="100" t="s">
        <v>100</v>
      </c>
      <c r="O507" s="110"/>
      <c r="P507" s="107"/>
      <c r="Q507" s="107"/>
      <c r="R507" s="107"/>
      <c r="S507" s="107"/>
      <c r="T507" s="74"/>
    </row>
    <row r="508" spans="1:20" ht="18" customHeight="1">
      <c r="A508" s="190"/>
      <c r="B508" s="191"/>
      <c r="C508" s="111"/>
      <c r="D508" s="68">
        <v>25</v>
      </c>
      <c r="E508" s="94" t="s">
        <v>310</v>
      </c>
      <c r="F508" s="94"/>
      <c r="G508" s="94"/>
      <c r="H508" s="94"/>
      <c r="I508" s="94"/>
      <c r="J508" s="94"/>
      <c r="K508" s="94"/>
      <c r="L508" s="95"/>
      <c r="M508" s="100" t="s">
        <v>100</v>
      </c>
      <c r="N508" s="100" t="s">
        <v>100</v>
      </c>
      <c r="O508" s="114"/>
      <c r="P508" s="107"/>
      <c r="Q508" s="107"/>
      <c r="R508" s="107"/>
      <c r="S508" s="107"/>
      <c r="T508" s="74"/>
    </row>
    <row r="509" spans="1:20" ht="18" customHeight="1">
      <c r="A509" s="190"/>
      <c r="B509" s="191"/>
      <c r="C509" s="75"/>
      <c r="D509" s="108">
        <v>26</v>
      </c>
      <c r="E509" s="116" t="s">
        <v>565</v>
      </c>
      <c r="F509" s="116"/>
      <c r="G509" s="116"/>
      <c r="H509" s="116"/>
      <c r="I509" s="116"/>
      <c r="J509" s="116"/>
      <c r="K509" s="116"/>
      <c r="L509" s="117"/>
      <c r="M509" s="100" t="s">
        <v>100</v>
      </c>
      <c r="N509" s="71" t="s">
        <v>100</v>
      </c>
      <c r="O509" s="106"/>
      <c r="P509" s="107"/>
      <c r="Q509" s="107"/>
      <c r="R509" s="107"/>
      <c r="S509" s="107"/>
      <c r="T509" s="74"/>
    </row>
    <row r="510" spans="1:20" ht="18" customHeight="1">
      <c r="A510" s="190"/>
      <c r="B510" s="191"/>
      <c r="C510" s="118"/>
      <c r="D510" s="68">
        <v>27</v>
      </c>
      <c r="E510" s="94" t="s">
        <v>566</v>
      </c>
      <c r="F510" s="94"/>
      <c r="G510" s="94"/>
      <c r="H510" s="94"/>
      <c r="I510" s="94"/>
      <c r="J510" s="94"/>
      <c r="K510" s="94"/>
      <c r="L510" s="95"/>
      <c r="M510" s="100" t="s">
        <v>100</v>
      </c>
      <c r="N510" s="100" t="s">
        <v>567</v>
      </c>
      <c r="O510" s="110"/>
      <c r="P510" s="107"/>
      <c r="Q510" s="107"/>
      <c r="R510" s="107"/>
      <c r="S510" s="107"/>
      <c r="T510" s="74"/>
    </row>
    <row r="511" spans="1:20" ht="18" customHeight="1">
      <c r="A511" s="190"/>
      <c r="B511" s="191"/>
      <c r="C511" s="118"/>
      <c r="D511" s="108">
        <v>28</v>
      </c>
      <c r="E511" s="94" t="s">
        <v>320</v>
      </c>
      <c r="F511" s="94"/>
      <c r="G511" s="94"/>
      <c r="H511" s="94"/>
      <c r="I511" s="94"/>
      <c r="J511" s="94"/>
      <c r="K511" s="94"/>
      <c r="L511" s="95"/>
      <c r="M511" s="100" t="s">
        <v>100</v>
      </c>
      <c r="N511" s="100" t="s">
        <v>100</v>
      </c>
      <c r="O511" s="110"/>
      <c r="P511" s="107"/>
      <c r="Q511" s="107"/>
      <c r="R511" s="107"/>
      <c r="S511" s="107"/>
      <c r="T511" s="74"/>
    </row>
    <row r="512" spans="1:20" ht="18" customHeight="1">
      <c r="A512" s="190"/>
      <c r="B512" s="191"/>
      <c r="C512" s="99"/>
      <c r="D512" s="68">
        <v>29</v>
      </c>
      <c r="E512" s="94" t="s">
        <v>568</v>
      </c>
      <c r="F512" s="94"/>
      <c r="G512" s="94"/>
      <c r="H512" s="94"/>
      <c r="I512" s="94"/>
      <c r="J512" s="94"/>
      <c r="K512" s="94"/>
      <c r="L512" s="105"/>
      <c r="M512" s="100" t="s">
        <v>100</v>
      </c>
      <c r="N512" s="100" t="s">
        <v>100</v>
      </c>
      <c r="O512" s="110"/>
      <c r="P512" s="107"/>
      <c r="Q512" s="107"/>
      <c r="R512" s="107"/>
      <c r="S512" s="107"/>
      <c r="T512" s="74"/>
    </row>
    <row r="513" spans="1:20" ht="18" customHeight="1">
      <c r="A513" s="190"/>
      <c r="B513" s="191"/>
      <c r="C513" s="111"/>
      <c r="D513" s="81"/>
      <c r="E513" s="82"/>
      <c r="F513" s="82"/>
      <c r="G513" s="82"/>
      <c r="H513" s="82"/>
      <c r="I513" s="82"/>
      <c r="J513" s="82"/>
      <c r="K513" s="82"/>
      <c r="L513" s="282"/>
      <c r="M513" s="318"/>
      <c r="N513" s="318"/>
      <c r="O513" s="387"/>
      <c r="P513" s="388"/>
      <c r="Q513" s="388"/>
      <c r="R513" s="388"/>
      <c r="S513" s="388"/>
      <c r="T513" s="88"/>
    </row>
    <row r="514" spans="1:20" ht="18" customHeight="1">
      <c r="A514" s="983" t="s">
        <v>546</v>
      </c>
      <c r="B514" s="984"/>
      <c r="C514" s="394"/>
      <c r="D514" s="309">
        <v>1</v>
      </c>
      <c r="E514" s="310" t="s">
        <v>470</v>
      </c>
      <c r="F514" s="310"/>
      <c r="G514" s="310"/>
      <c r="H514" s="310"/>
      <c r="I514" s="310"/>
      <c r="J514" s="310"/>
      <c r="K514" s="310"/>
      <c r="L514" s="311"/>
      <c r="M514" s="343"/>
      <c r="N514" s="343"/>
      <c r="O514" s="390"/>
      <c r="P514" s="391"/>
      <c r="Q514" s="391"/>
      <c r="R514" s="391"/>
      <c r="S514" s="391"/>
      <c r="T514" s="392"/>
    </row>
    <row r="515" spans="1:20" ht="18" customHeight="1">
      <c r="A515" s="985" t="s">
        <v>469</v>
      </c>
      <c r="B515" s="986"/>
      <c r="C515" s="410"/>
      <c r="D515" s="108">
        <v>2</v>
      </c>
      <c r="E515" s="94" t="s">
        <v>372</v>
      </c>
      <c r="F515" s="94"/>
      <c r="G515" s="94"/>
      <c r="H515" s="94"/>
      <c r="I515" s="94"/>
      <c r="J515" s="94"/>
      <c r="K515" s="94"/>
      <c r="L515" s="105"/>
      <c r="M515" s="100"/>
      <c r="N515" s="100"/>
      <c r="O515" s="110"/>
      <c r="P515" s="107"/>
      <c r="Q515" s="107"/>
      <c r="R515" s="107"/>
      <c r="S515" s="107"/>
      <c r="T515" s="74"/>
    </row>
    <row r="516" spans="1:20" ht="18" customHeight="1">
      <c r="A516" s="190"/>
      <c r="B516" s="191"/>
      <c r="C516" s="99"/>
      <c r="D516" s="108">
        <v>3</v>
      </c>
      <c r="E516" s="94" t="s">
        <v>485</v>
      </c>
      <c r="F516" s="94"/>
      <c r="G516" s="94"/>
      <c r="H516" s="94"/>
      <c r="I516" s="94"/>
      <c r="J516" s="94"/>
      <c r="K516" s="94"/>
      <c r="L516" s="105"/>
      <c r="M516" s="100"/>
      <c r="N516" s="100"/>
      <c r="O516" s="110"/>
      <c r="P516" s="107"/>
      <c r="Q516" s="107"/>
      <c r="R516" s="107"/>
      <c r="S516" s="107"/>
      <c r="T516" s="74"/>
    </row>
    <row r="517" spans="1:20" ht="18" customHeight="1">
      <c r="A517" s="190"/>
      <c r="B517" s="191"/>
      <c r="C517" s="99"/>
      <c r="D517" s="108">
        <v>4</v>
      </c>
      <c r="E517" s="94" t="s">
        <v>486</v>
      </c>
      <c r="F517" s="94"/>
      <c r="G517" s="94"/>
      <c r="H517" s="94"/>
      <c r="I517" s="94"/>
      <c r="J517" s="94"/>
      <c r="K517" s="94"/>
      <c r="L517" s="105"/>
      <c r="M517" s="100"/>
      <c r="N517" s="100"/>
      <c r="O517" s="110"/>
      <c r="P517" s="107"/>
      <c r="Q517" s="107"/>
      <c r="R517" s="107"/>
      <c r="S517" s="107"/>
      <c r="T517" s="74"/>
    </row>
    <row r="518" spans="1:20" ht="18" customHeight="1">
      <c r="A518" s="190"/>
      <c r="B518" s="191"/>
      <c r="C518" s="99"/>
      <c r="D518" s="108">
        <v>5</v>
      </c>
      <c r="E518" s="94" t="s">
        <v>487</v>
      </c>
      <c r="F518" s="94"/>
      <c r="G518" s="94"/>
      <c r="H518" s="94"/>
      <c r="I518" s="94"/>
      <c r="J518" s="94"/>
      <c r="K518" s="94"/>
      <c r="L518" s="105"/>
      <c r="M518" s="78"/>
      <c r="N518" s="96"/>
      <c r="O518" s="119"/>
      <c r="P518" s="107"/>
      <c r="Q518" s="107"/>
      <c r="R518" s="107"/>
      <c r="S518" s="107"/>
      <c r="T518" s="74"/>
    </row>
    <row r="519" spans="1:20" ht="18" customHeight="1">
      <c r="A519" s="190"/>
      <c r="B519" s="191"/>
      <c r="C519" s="279" t="s">
        <v>256</v>
      </c>
      <c r="D519" s="108">
        <v>6</v>
      </c>
      <c r="E519" s="94" t="s">
        <v>488</v>
      </c>
      <c r="F519" s="94"/>
      <c r="G519" s="94"/>
      <c r="H519" s="94"/>
      <c r="I519" s="94"/>
      <c r="J519" s="94"/>
      <c r="K519" s="94"/>
      <c r="L519" s="105"/>
      <c r="M519" s="78"/>
      <c r="N519" s="96"/>
      <c r="O519" s="119"/>
      <c r="P519" s="107"/>
      <c r="Q519" s="107"/>
      <c r="R519" s="107"/>
      <c r="S519" s="107"/>
      <c r="T519" s="74"/>
    </row>
    <row r="520" spans="1:20" ht="18" customHeight="1">
      <c r="A520" s="190"/>
      <c r="B520" s="191"/>
      <c r="C520" s="99"/>
      <c r="D520" s="108">
        <v>7</v>
      </c>
      <c r="E520" s="94" t="s">
        <v>258</v>
      </c>
      <c r="F520" s="94"/>
      <c r="G520" s="94"/>
      <c r="H520" s="94"/>
      <c r="I520" s="94"/>
      <c r="J520" s="94"/>
      <c r="K520" s="94"/>
      <c r="L520" s="105"/>
      <c r="M520" s="78"/>
      <c r="N520" s="96"/>
      <c r="O520" s="119"/>
      <c r="P520" s="107"/>
      <c r="Q520" s="107"/>
      <c r="R520" s="107"/>
      <c r="S520" s="107"/>
      <c r="T520" s="74"/>
    </row>
    <row r="521" spans="1:20" ht="18" customHeight="1">
      <c r="A521" s="190"/>
      <c r="B521" s="191"/>
      <c r="C521" s="99"/>
      <c r="D521" s="108">
        <v>8</v>
      </c>
      <c r="E521" s="94" t="s">
        <v>489</v>
      </c>
      <c r="F521" s="94"/>
      <c r="G521" s="94"/>
      <c r="H521" s="94"/>
      <c r="I521" s="94"/>
      <c r="J521" s="94"/>
      <c r="K521" s="94"/>
      <c r="L521" s="105"/>
      <c r="M521" s="78"/>
      <c r="N521" s="96"/>
      <c r="O521" s="119"/>
      <c r="P521" s="107"/>
      <c r="Q521" s="107"/>
      <c r="R521" s="107"/>
      <c r="S521" s="107"/>
      <c r="T521" s="74"/>
    </row>
    <row r="522" spans="1:20" ht="18" customHeight="1">
      <c r="A522" s="190"/>
      <c r="B522" s="191"/>
      <c r="C522" s="99" t="s">
        <v>256</v>
      </c>
      <c r="D522" s="108">
        <v>9</v>
      </c>
      <c r="E522" s="94" t="s">
        <v>491</v>
      </c>
      <c r="F522" s="94"/>
      <c r="G522" s="94"/>
      <c r="H522" s="94"/>
      <c r="I522" s="94"/>
      <c r="J522" s="94"/>
      <c r="K522" s="94"/>
      <c r="L522" s="105"/>
      <c r="M522" s="78"/>
      <c r="N522" s="96"/>
      <c r="O522" s="119"/>
      <c r="P522" s="107"/>
      <c r="Q522" s="107"/>
      <c r="R522" s="107"/>
      <c r="S522" s="107"/>
      <c r="T522" s="74"/>
    </row>
    <row r="523" spans="1:20" ht="18" customHeight="1">
      <c r="A523" s="985"/>
      <c r="B523" s="986"/>
      <c r="C523" s="67"/>
      <c r="D523" s="68">
        <v>10</v>
      </c>
      <c r="E523" s="69" t="s">
        <v>492</v>
      </c>
      <c r="F523" s="69"/>
      <c r="G523" s="69"/>
      <c r="H523" s="69"/>
      <c r="I523" s="69"/>
      <c r="J523" s="69"/>
      <c r="K523" s="69"/>
      <c r="L523" s="70"/>
      <c r="M523" s="71"/>
      <c r="N523" s="71"/>
      <c r="O523" s="106"/>
      <c r="P523" s="107"/>
      <c r="Q523" s="107"/>
      <c r="R523" s="107"/>
      <c r="S523" s="107"/>
      <c r="T523" s="74"/>
    </row>
    <row r="524" spans="1:20" ht="18" customHeight="1">
      <c r="A524" s="190"/>
      <c r="B524" s="191"/>
      <c r="C524" s="409"/>
      <c r="D524" s="68">
        <v>11</v>
      </c>
      <c r="E524" s="69" t="s">
        <v>493</v>
      </c>
      <c r="F524" s="76"/>
      <c r="G524" s="76"/>
      <c r="H524" s="76"/>
      <c r="I524" s="76"/>
      <c r="J524" s="76"/>
      <c r="K524" s="76"/>
      <c r="L524" s="77"/>
      <c r="M524" s="71"/>
      <c r="N524" s="71"/>
      <c r="O524" s="106"/>
      <c r="P524" s="107"/>
      <c r="Q524" s="107"/>
      <c r="R524" s="107"/>
      <c r="S524" s="107"/>
      <c r="T524" s="74"/>
    </row>
    <row r="525" spans="1:20" ht="18" customHeight="1">
      <c r="A525" s="190"/>
      <c r="B525" s="191"/>
      <c r="C525" s="75"/>
      <c r="D525" s="68">
        <v>12</v>
      </c>
      <c r="E525" s="69" t="s">
        <v>494</v>
      </c>
      <c r="F525" s="76"/>
      <c r="G525" s="76"/>
      <c r="H525" s="76"/>
      <c r="I525" s="76"/>
      <c r="J525" s="76"/>
      <c r="K525" s="76"/>
      <c r="L525" s="77"/>
      <c r="M525" s="78"/>
      <c r="N525" s="71"/>
      <c r="O525" s="106"/>
      <c r="P525" s="107"/>
      <c r="Q525" s="107"/>
      <c r="R525" s="107"/>
      <c r="S525" s="107"/>
      <c r="T525" s="74"/>
    </row>
    <row r="526" spans="1:20" ht="18" customHeight="1">
      <c r="A526" s="190"/>
      <c r="B526" s="191"/>
      <c r="C526" s="79"/>
      <c r="D526" s="68">
        <v>13</v>
      </c>
      <c r="E526" s="69" t="s">
        <v>496</v>
      </c>
      <c r="F526" s="76"/>
      <c r="G526" s="76"/>
      <c r="H526" s="76"/>
      <c r="I526" s="76"/>
      <c r="J526" s="76"/>
      <c r="K526" s="76"/>
      <c r="L526" s="77"/>
      <c r="M526" s="78"/>
      <c r="N526" s="71"/>
      <c r="O526" s="72" t="s">
        <v>511</v>
      </c>
      <c r="P526" s="73" t="s">
        <v>365</v>
      </c>
      <c r="Q526" s="107"/>
      <c r="R526" s="107"/>
      <c r="S526" s="107"/>
      <c r="T526" s="74"/>
    </row>
    <row r="527" spans="1:20" ht="18" customHeight="1">
      <c r="A527" s="190"/>
      <c r="B527" s="191"/>
      <c r="C527" s="75"/>
      <c r="D527" s="68">
        <v>14</v>
      </c>
      <c r="E527" s="94" t="s">
        <v>498</v>
      </c>
      <c r="F527" s="94"/>
      <c r="G527" s="94"/>
      <c r="H527" s="94"/>
      <c r="I527" s="94"/>
      <c r="J527" s="94"/>
      <c r="K527" s="94"/>
      <c r="L527" s="95"/>
      <c r="M527" s="78"/>
      <c r="N527" s="71"/>
      <c r="O527" s="72" t="s">
        <v>511</v>
      </c>
      <c r="P527" s="73" t="s">
        <v>540</v>
      </c>
      <c r="Q527" s="107"/>
      <c r="R527" s="107"/>
      <c r="S527" s="107"/>
      <c r="T527" s="74"/>
    </row>
    <row r="528" spans="1:20" ht="18" customHeight="1">
      <c r="A528" s="190"/>
      <c r="B528" s="191"/>
      <c r="C528" s="176" t="s">
        <v>299</v>
      </c>
      <c r="D528" s="68">
        <v>15</v>
      </c>
      <c r="E528" s="89" t="s">
        <v>499</v>
      </c>
      <c r="F528" s="89"/>
      <c r="G528" s="89"/>
      <c r="H528" s="89"/>
      <c r="I528" s="89"/>
      <c r="J528" s="89"/>
      <c r="K528" s="89"/>
      <c r="L528" s="95"/>
      <c r="M528" s="78"/>
      <c r="N528" s="71"/>
      <c r="O528" s="72" t="s">
        <v>511</v>
      </c>
      <c r="P528" s="73" t="s">
        <v>541</v>
      </c>
      <c r="Q528" s="107"/>
      <c r="R528" s="107"/>
      <c r="S528" s="107"/>
      <c r="T528" s="74"/>
    </row>
    <row r="529" spans="1:20" ht="18" customHeight="1">
      <c r="A529" s="190"/>
      <c r="B529" s="191"/>
      <c r="C529" s="75"/>
      <c r="D529" s="68">
        <v>16</v>
      </c>
      <c r="E529" s="94" t="s">
        <v>542</v>
      </c>
      <c r="F529" s="94"/>
      <c r="G529" s="94"/>
      <c r="H529" s="94"/>
      <c r="I529" s="94"/>
      <c r="J529" s="94"/>
      <c r="K529" s="94"/>
      <c r="L529" s="95"/>
      <c r="M529" s="78"/>
      <c r="N529" s="96"/>
      <c r="O529" s="98"/>
      <c r="P529" s="73"/>
      <c r="Q529" s="107"/>
      <c r="R529" s="107"/>
      <c r="S529" s="107"/>
      <c r="T529" s="74"/>
    </row>
    <row r="530" spans="1:20" ht="18" customHeight="1">
      <c r="A530" s="190"/>
      <c r="B530" s="191"/>
      <c r="C530" s="75"/>
      <c r="D530" s="68">
        <v>17</v>
      </c>
      <c r="E530" s="89" t="s">
        <v>337</v>
      </c>
      <c r="F530" s="89"/>
      <c r="G530" s="89"/>
      <c r="H530" s="89"/>
      <c r="I530" s="89"/>
      <c r="J530" s="89"/>
      <c r="K530" s="89"/>
      <c r="L530" s="95"/>
      <c r="M530" s="78"/>
      <c r="N530" s="96"/>
      <c r="O530" s="98"/>
      <c r="P530" s="73"/>
      <c r="Q530" s="107"/>
      <c r="R530" s="107"/>
      <c r="S530" s="107"/>
      <c r="T530" s="74"/>
    </row>
    <row r="531" spans="1:20" ht="18" customHeight="1">
      <c r="A531" s="190"/>
      <c r="B531" s="191"/>
      <c r="C531" s="99"/>
      <c r="D531" s="68">
        <v>18</v>
      </c>
      <c r="E531" s="94" t="s">
        <v>500</v>
      </c>
      <c r="F531" s="94"/>
      <c r="G531" s="94"/>
      <c r="H531" s="94"/>
      <c r="I531" s="94"/>
      <c r="J531" s="94"/>
      <c r="K531" s="94"/>
      <c r="L531" s="95"/>
      <c r="M531" s="100"/>
      <c r="N531" s="100"/>
      <c r="O531" s="395" t="s">
        <v>511</v>
      </c>
      <c r="P531" s="73" t="s">
        <v>251</v>
      </c>
      <c r="Q531" s="107"/>
      <c r="R531" s="107"/>
      <c r="S531" s="107"/>
      <c r="T531" s="74"/>
    </row>
    <row r="532" spans="1:20" ht="18" customHeight="1">
      <c r="A532" s="190"/>
      <c r="B532" s="191"/>
      <c r="C532" s="102"/>
      <c r="D532" s="68">
        <v>19</v>
      </c>
      <c r="E532" s="94" t="s">
        <v>543</v>
      </c>
      <c r="F532" s="94"/>
      <c r="G532" s="94"/>
      <c r="H532" s="94"/>
      <c r="I532" s="94"/>
      <c r="J532" s="94"/>
      <c r="K532" s="94"/>
      <c r="L532" s="95"/>
      <c r="M532" s="78"/>
      <c r="N532" s="96"/>
      <c r="O532" s="97" t="s">
        <v>511</v>
      </c>
      <c r="P532" s="73" t="s">
        <v>504</v>
      </c>
      <c r="Q532" s="107"/>
      <c r="R532" s="107"/>
      <c r="S532" s="107"/>
      <c r="T532" s="74"/>
    </row>
    <row r="533" spans="1:20" ht="18" customHeight="1">
      <c r="A533" s="190"/>
      <c r="B533" s="191"/>
      <c r="C533" s="75"/>
      <c r="D533" s="68">
        <v>20</v>
      </c>
      <c r="E533" s="94" t="s">
        <v>544</v>
      </c>
      <c r="F533" s="94"/>
      <c r="G533" s="94"/>
      <c r="H533" s="94"/>
      <c r="I533" s="94"/>
      <c r="J533" s="94"/>
      <c r="K533" s="94"/>
      <c r="L533" s="95"/>
      <c r="M533" s="100"/>
      <c r="N533" s="71"/>
      <c r="O533" s="72" t="s">
        <v>511</v>
      </c>
      <c r="P533" s="73" t="s">
        <v>447</v>
      </c>
      <c r="Q533" s="107"/>
      <c r="R533" s="107"/>
      <c r="S533" s="107"/>
      <c r="T533" s="74"/>
    </row>
    <row r="534" spans="1:20" ht="18" customHeight="1">
      <c r="A534" s="190"/>
      <c r="B534" s="191"/>
      <c r="C534" s="102"/>
      <c r="D534" s="68">
        <v>21</v>
      </c>
      <c r="E534" s="94" t="s">
        <v>505</v>
      </c>
      <c r="F534" s="94"/>
      <c r="G534" s="94"/>
      <c r="H534" s="94"/>
      <c r="I534" s="94"/>
      <c r="J534" s="94"/>
      <c r="K534" s="94"/>
      <c r="L534" s="95"/>
      <c r="M534" s="100"/>
      <c r="N534" s="71"/>
      <c r="O534" s="398"/>
      <c r="P534" s="73" t="s">
        <v>507</v>
      </c>
      <c r="Q534" s="107"/>
      <c r="R534" s="107"/>
      <c r="S534" s="107"/>
      <c r="T534" s="74"/>
    </row>
    <row r="535" spans="1:20" ht="18" customHeight="1">
      <c r="A535" s="190"/>
      <c r="B535" s="191"/>
      <c r="C535" s="99"/>
      <c r="D535" s="68">
        <v>22</v>
      </c>
      <c r="E535" s="94" t="s">
        <v>506</v>
      </c>
      <c r="F535" s="94"/>
      <c r="G535" s="94"/>
      <c r="H535" s="94"/>
      <c r="I535" s="94"/>
      <c r="J535" s="94"/>
      <c r="K535" s="94"/>
      <c r="L535" s="105"/>
      <c r="M535" s="100"/>
      <c r="N535" s="71"/>
      <c r="O535" s="398"/>
      <c r="P535" s="73" t="s">
        <v>508</v>
      </c>
      <c r="Q535" s="107"/>
      <c r="R535" s="107"/>
      <c r="S535" s="107"/>
      <c r="T535" s="74"/>
    </row>
    <row r="536" spans="1:20" ht="18" customHeight="1">
      <c r="A536" s="190"/>
      <c r="B536" s="191"/>
      <c r="C536" s="75"/>
      <c r="D536" s="68">
        <v>23</v>
      </c>
      <c r="E536" s="94" t="s">
        <v>484</v>
      </c>
      <c r="F536" s="94"/>
      <c r="G536" s="94"/>
      <c r="H536" s="94"/>
      <c r="I536" s="94"/>
      <c r="J536" s="94"/>
      <c r="K536" s="94"/>
      <c r="L536" s="95"/>
      <c r="M536" s="100"/>
      <c r="N536" s="71"/>
      <c r="O536" s="398"/>
      <c r="P536" s="73" t="s">
        <v>509</v>
      </c>
      <c r="Q536" s="107"/>
      <c r="R536" s="107"/>
      <c r="S536" s="107"/>
      <c r="T536" s="74"/>
    </row>
    <row r="537" spans="1:20" ht="18" customHeight="1">
      <c r="A537" s="190"/>
      <c r="B537" s="191"/>
      <c r="C537" s="80"/>
      <c r="D537" s="81"/>
      <c r="E537" s="82"/>
      <c r="F537" s="82"/>
      <c r="G537" s="82"/>
      <c r="H537" s="82"/>
      <c r="I537" s="82"/>
      <c r="J537" s="82"/>
      <c r="K537" s="82"/>
      <c r="L537" s="83"/>
      <c r="M537" s="318"/>
      <c r="N537" s="85"/>
      <c r="O537" s="288"/>
      <c r="P537" s="388"/>
      <c r="Q537" s="388"/>
      <c r="R537" s="388"/>
      <c r="S537" s="388"/>
      <c r="T537" s="88"/>
    </row>
    <row r="538" spans="1:20" ht="18" customHeight="1">
      <c r="A538" s="983" t="s">
        <v>455</v>
      </c>
      <c r="B538" s="984"/>
      <c r="C538" s="399"/>
      <c r="D538" s="309">
        <v>1</v>
      </c>
      <c r="E538" s="310" t="s">
        <v>460</v>
      </c>
      <c r="F538" s="310"/>
      <c r="G538" s="310"/>
      <c r="H538" s="310"/>
      <c r="I538" s="310"/>
      <c r="J538" s="310"/>
      <c r="K538" s="310"/>
      <c r="L538" s="389"/>
      <c r="M538" s="343" t="s">
        <v>100</v>
      </c>
      <c r="N538" s="312" t="s">
        <v>100</v>
      </c>
      <c r="O538" s="217"/>
      <c r="P538" s="391"/>
      <c r="Q538" s="391"/>
      <c r="R538" s="391"/>
      <c r="S538" s="391"/>
      <c r="T538" s="392"/>
    </row>
    <row r="539" spans="1:20" ht="18" customHeight="1">
      <c r="A539" s="985" t="s">
        <v>510</v>
      </c>
      <c r="B539" s="986"/>
      <c r="C539" s="99"/>
      <c r="D539" s="108">
        <v>2</v>
      </c>
      <c r="E539" s="94" t="s">
        <v>456</v>
      </c>
      <c r="F539" s="94"/>
      <c r="G539" s="94"/>
      <c r="H539" s="94"/>
      <c r="I539" s="94"/>
      <c r="J539" s="94"/>
      <c r="K539" s="94"/>
      <c r="L539" s="95"/>
      <c r="M539" s="100" t="s">
        <v>100</v>
      </c>
      <c r="N539" s="100" t="s">
        <v>100</v>
      </c>
      <c r="O539" s="110"/>
      <c r="P539" s="107"/>
      <c r="Q539" s="107"/>
      <c r="R539" s="107"/>
      <c r="S539" s="107"/>
      <c r="T539" s="74"/>
    </row>
    <row r="540" spans="1:20" ht="18" customHeight="1">
      <c r="A540" s="190"/>
      <c r="B540" s="191"/>
      <c r="C540" s="381" t="s">
        <v>164</v>
      </c>
      <c r="D540" s="108">
        <v>3</v>
      </c>
      <c r="E540" s="94" t="s">
        <v>457</v>
      </c>
      <c r="F540" s="94"/>
      <c r="G540" s="94"/>
      <c r="H540" s="94"/>
      <c r="I540" s="94"/>
      <c r="J540" s="94"/>
      <c r="K540" s="94"/>
      <c r="L540" s="95"/>
      <c r="M540" s="78">
        <v>50</v>
      </c>
      <c r="N540" s="100" t="s">
        <v>100</v>
      </c>
      <c r="O540" s="93" t="s">
        <v>511</v>
      </c>
      <c r="P540" s="866" t="s">
        <v>166</v>
      </c>
      <c r="Q540" s="866"/>
      <c r="R540" s="866"/>
      <c r="S540" s="866"/>
      <c r="T540" s="867"/>
    </row>
    <row r="541" spans="1:20" ht="18" customHeight="1">
      <c r="A541" s="190"/>
      <c r="B541" s="191"/>
      <c r="C541" s="99"/>
      <c r="D541" s="108">
        <v>4</v>
      </c>
      <c r="E541" s="94" t="s">
        <v>458</v>
      </c>
      <c r="F541" s="94"/>
      <c r="G541" s="94"/>
      <c r="H541" s="94"/>
      <c r="I541" s="94"/>
      <c r="J541" s="94"/>
      <c r="K541" s="94"/>
      <c r="L541" s="95"/>
      <c r="M541" s="100" t="s">
        <v>100</v>
      </c>
      <c r="N541" s="100" t="s">
        <v>100</v>
      </c>
      <c r="O541" s="110"/>
      <c r="P541" s="107"/>
      <c r="Q541" s="107"/>
      <c r="R541" s="107"/>
      <c r="S541" s="107"/>
      <c r="T541" s="74"/>
    </row>
    <row r="542" spans="1:20" ht="18" customHeight="1">
      <c r="A542" s="190"/>
      <c r="B542" s="191"/>
      <c r="C542" s="111"/>
      <c r="D542" s="108">
        <v>5</v>
      </c>
      <c r="E542" s="94" t="s">
        <v>459</v>
      </c>
      <c r="F542" s="94"/>
      <c r="G542" s="94"/>
      <c r="H542" s="94"/>
      <c r="I542" s="94"/>
      <c r="J542" s="94"/>
      <c r="K542" s="94"/>
      <c r="L542" s="95"/>
      <c r="M542" s="100" t="s">
        <v>170</v>
      </c>
      <c r="N542" s="100" t="s">
        <v>100</v>
      </c>
      <c r="O542" s="114"/>
      <c r="P542" s="107"/>
      <c r="Q542" s="107"/>
      <c r="R542" s="107"/>
      <c r="S542" s="107"/>
      <c r="T542" s="74"/>
    </row>
    <row r="543" spans="1:20" ht="18" customHeight="1">
      <c r="A543" s="190"/>
      <c r="B543" s="191"/>
      <c r="C543" s="75"/>
      <c r="D543" s="108">
        <v>6</v>
      </c>
      <c r="E543" s="116" t="s">
        <v>461</v>
      </c>
      <c r="F543" s="116"/>
      <c r="G543" s="116"/>
      <c r="H543" s="116"/>
      <c r="I543" s="116"/>
      <c r="J543" s="116"/>
      <c r="K543" s="116"/>
      <c r="L543" s="117"/>
      <c r="M543" s="100" t="s">
        <v>100</v>
      </c>
      <c r="N543" s="71" t="s">
        <v>100</v>
      </c>
      <c r="O543" s="106"/>
      <c r="P543" s="107"/>
      <c r="Q543" s="107"/>
      <c r="R543" s="107"/>
      <c r="S543" s="107"/>
      <c r="T543" s="74"/>
    </row>
    <row r="544" spans="1:20" ht="18" customHeight="1">
      <c r="A544" s="190"/>
      <c r="B544" s="191"/>
      <c r="C544" s="118"/>
      <c r="D544" s="108">
        <v>7</v>
      </c>
      <c r="E544" s="94" t="s">
        <v>462</v>
      </c>
      <c r="F544" s="94"/>
      <c r="G544" s="94"/>
      <c r="H544" s="94"/>
      <c r="I544" s="94"/>
      <c r="J544" s="94"/>
      <c r="K544" s="94"/>
      <c r="L544" s="95"/>
      <c r="M544" s="100" t="s">
        <v>100</v>
      </c>
      <c r="N544" s="100" t="s">
        <v>100</v>
      </c>
      <c r="O544" s="110"/>
      <c r="P544" s="107"/>
      <c r="Q544" s="107"/>
      <c r="R544" s="107"/>
      <c r="S544" s="107"/>
      <c r="T544" s="74"/>
    </row>
    <row r="545" spans="1:20" ht="18" customHeight="1">
      <c r="A545" s="190"/>
      <c r="B545" s="191"/>
      <c r="C545" s="118"/>
      <c r="D545" s="108">
        <v>8</v>
      </c>
      <c r="E545" s="94" t="s">
        <v>513</v>
      </c>
      <c r="F545" s="94"/>
      <c r="G545" s="94"/>
      <c r="H545" s="94"/>
      <c r="I545" s="94"/>
      <c r="J545" s="94"/>
      <c r="K545" s="94"/>
      <c r="L545" s="95"/>
      <c r="M545" s="100" t="s">
        <v>100</v>
      </c>
      <c r="N545" s="100" t="s">
        <v>100</v>
      </c>
      <c r="O545" s="110"/>
      <c r="P545" s="107"/>
      <c r="Q545" s="107"/>
      <c r="R545" s="107"/>
      <c r="S545" s="107"/>
      <c r="T545" s="74"/>
    </row>
    <row r="546" spans="1:20" ht="18" customHeight="1">
      <c r="A546" s="190"/>
      <c r="B546" s="191"/>
      <c r="C546" s="279" t="s">
        <v>172</v>
      </c>
      <c r="D546" s="108">
        <v>9</v>
      </c>
      <c r="E546" s="94" t="s">
        <v>514</v>
      </c>
      <c r="F546" s="94"/>
      <c r="G546" s="94"/>
      <c r="H546" s="94"/>
      <c r="I546" s="94"/>
      <c r="J546" s="94"/>
      <c r="K546" s="94"/>
      <c r="L546" s="105"/>
      <c r="M546" s="100" t="s">
        <v>100</v>
      </c>
      <c r="N546" s="100" t="s">
        <v>100</v>
      </c>
      <c r="O546" s="110"/>
      <c r="P546" s="107"/>
      <c r="Q546" s="107"/>
      <c r="R546" s="107"/>
      <c r="S546" s="107"/>
      <c r="T546" s="74"/>
    </row>
    <row r="547" spans="1:20" ht="18" customHeight="1">
      <c r="A547" s="190"/>
      <c r="B547" s="191"/>
      <c r="C547" s="111"/>
      <c r="D547" s="108">
        <v>10</v>
      </c>
      <c r="E547" s="94" t="s">
        <v>569</v>
      </c>
      <c r="F547" s="94"/>
      <c r="G547" s="94"/>
      <c r="H547" s="94"/>
      <c r="I547" s="94"/>
      <c r="J547" s="94"/>
      <c r="K547" s="94"/>
      <c r="L547" s="105"/>
      <c r="M547" s="100" t="s">
        <v>100</v>
      </c>
      <c r="N547" s="100" t="s">
        <v>100</v>
      </c>
      <c r="O547" s="110"/>
      <c r="P547" s="107"/>
      <c r="Q547" s="107"/>
      <c r="R547" s="107"/>
      <c r="S547" s="107"/>
      <c r="T547" s="74"/>
    </row>
    <row r="548" spans="1:20" ht="18" customHeight="1">
      <c r="A548" s="190"/>
      <c r="B548" s="191"/>
      <c r="C548" s="75"/>
      <c r="D548" s="108">
        <v>11</v>
      </c>
      <c r="E548" s="94" t="s">
        <v>527</v>
      </c>
      <c r="F548" s="94"/>
      <c r="G548" s="94"/>
      <c r="H548" s="94"/>
      <c r="I548" s="94"/>
      <c r="J548" s="94"/>
      <c r="K548" s="94"/>
      <c r="L548" s="105"/>
      <c r="M548" s="100" t="s">
        <v>100</v>
      </c>
      <c r="N548" s="100" t="s">
        <v>100</v>
      </c>
      <c r="O548" s="110"/>
      <c r="P548" s="107"/>
      <c r="Q548" s="107"/>
      <c r="R548" s="107"/>
      <c r="S548" s="107"/>
      <c r="T548" s="74"/>
    </row>
    <row r="549" spans="1:20" ht="18" customHeight="1">
      <c r="A549" s="190"/>
      <c r="B549" s="191"/>
      <c r="C549" s="118"/>
      <c r="D549" s="108">
        <v>12</v>
      </c>
      <c r="E549" s="94" t="s">
        <v>398</v>
      </c>
      <c r="F549" s="94"/>
      <c r="G549" s="94"/>
      <c r="H549" s="94"/>
      <c r="I549" s="94"/>
      <c r="J549" s="94"/>
      <c r="K549" s="94"/>
      <c r="L549" s="105"/>
      <c r="M549" s="100">
        <v>83</v>
      </c>
      <c r="N549" s="100" t="s">
        <v>465</v>
      </c>
      <c r="O549" s="110"/>
      <c r="P549" s="107"/>
      <c r="Q549" s="107"/>
      <c r="R549" s="107"/>
      <c r="S549" s="107"/>
      <c r="T549" s="74"/>
    </row>
    <row r="550" spans="1:20" ht="18" customHeight="1">
      <c r="A550" s="190"/>
      <c r="B550" s="191"/>
      <c r="C550" s="279" t="s">
        <v>172</v>
      </c>
      <c r="D550" s="108">
        <v>13</v>
      </c>
      <c r="E550" s="94" t="s">
        <v>178</v>
      </c>
      <c r="F550" s="94"/>
      <c r="G550" s="94"/>
      <c r="H550" s="94"/>
      <c r="I550" s="94"/>
      <c r="J550" s="94"/>
      <c r="K550" s="94"/>
      <c r="L550" s="105"/>
      <c r="M550" s="100" t="s">
        <v>100</v>
      </c>
      <c r="N550" s="100" t="s">
        <v>100</v>
      </c>
      <c r="O550" s="110"/>
      <c r="P550" s="107"/>
      <c r="Q550" s="107"/>
      <c r="R550" s="107"/>
      <c r="S550" s="107"/>
      <c r="T550" s="74"/>
    </row>
    <row r="551" spans="1:20" ht="18" customHeight="1">
      <c r="A551" s="190"/>
      <c r="B551" s="191"/>
      <c r="C551" s="99"/>
      <c r="D551" s="108">
        <v>14</v>
      </c>
      <c r="E551" s="94" t="s">
        <v>179</v>
      </c>
      <c r="F551" s="94"/>
      <c r="G551" s="94"/>
      <c r="H551" s="94"/>
      <c r="I551" s="94"/>
      <c r="J551" s="94"/>
      <c r="K551" s="94"/>
      <c r="L551" s="105"/>
      <c r="M551" s="100" t="s">
        <v>100</v>
      </c>
      <c r="N551" s="100" t="s">
        <v>100</v>
      </c>
      <c r="O551" s="110"/>
      <c r="P551" s="107"/>
      <c r="Q551" s="107"/>
      <c r="R551" s="107"/>
      <c r="S551" s="107"/>
      <c r="T551" s="74"/>
    </row>
    <row r="552" spans="1:20" ht="18" customHeight="1">
      <c r="A552" s="190"/>
      <c r="B552" s="191"/>
      <c r="C552" s="279" t="s">
        <v>185</v>
      </c>
      <c r="D552" s="108">
        <v>15</v>
      </c>
      <c r="E552" s="94" t="s">
        <v>533</v>
      </c>
      <c r="F552" s="94"/>
      <c r="G552" s="94"/>
      <c r="H552" s="94"/>
      <c r="I552" s="94"/>
      <c r="J552" s="94"/>
      <c r="K552" s="94"/>
      <c r="L552" s="105"/>
      <c r="M552" s="78">
        <v>84</v>
      </c>
      <c r="N552" s="96" t="s">
        <v>177</v>
      </c>
      <c r="O552" s="119"/>
      <c r="P552" s="107"/>
      <c r="Q552" s="107"/>
      <c r="R552" s="107"/>
      <c r="S552" s="107"/>
      <c r="T552" s="74"/>
    </row>
    <row r="553" spans="1:20" ht="18" customHeight="1">
      <c r="A553" s="190"/>
      <c r="B553" s="191"/>
      <c r="C553" s="99"/>
      <c r="D553" s="108">
        <v>16</v>
      </c>
      <c r="E553" s="94" t="s">
        <v>187</v>
      </c>
      <c r="F553" s="94"/>
      <c r="G553" s="94"/>
      <c r="H553" s="94"/>
      <c r="I553" s="94"/>
      <c r="J553" s="94"/>
      <c r="K553" s="94"/>
      <c r="L553" s="105"/>
      <c r="M553" s="78" t="s">
        <v>100</v>
      </c>
      <c r="N553" s="96" t="s">
        <v>100</v>
      </c>
      <c r="O553" s="97"/>
      <c r="P553" s="73"/>
      <c r="Q553" s="107"/>
      <c r="R553" s="107"/>
      <c r="S553" s="107"/>
      <c r="T553" s="74"/>
    </row>
    <row r="554" spans="1:20" ht="18" customHeight="1">
      <c r="A554" s="190"/>
      <c r="B554" s="191"/>
      <c r="C554" s="99"/>
      <c r="D554" s="108">
        <v>17</v>
      </c>
      <c r="E554" s="94" t="s">
        <v>467</v>
      </c>
      <c r="F554" s="94"/>
      <c r="G554" s="94"/>
      <c r="H554" s="94"/>
      <c r="I554" s="94"/>
      <c r="J554" s="94"/>
      <c r="K554" s="94"/>
      <c r="L554" s="105"/>
      <c r="M554" s="78" t="s">
        <v>100</v>
      </c>
      <c r="N554" s="96" t="s">
        <v>100</v>
      </c>
      <c r="O554" s="119"/>
      <c r="P554" s="107"/>
      <c r="Q554" s="107"/>
      <c r="R554" s="107"/>
      <c r="S554" s="107"/>
      <c r="T554" s="74"/>
    </row>
    <row r="555" spans="1:20" ht="18" customHeight="1">
      <c r="A555" s="190"/>
      <c r="B555" s="191"/>
      <c r="C555" s="99"/>
      <c r="D555" s="108">
        <v>18</v>
      </c>
      <c r="E555" s="94" t="s">
        <v>181</v>
      </c>
      <c r="F555" s="94"/>
      <c r="G555" s="94"/>
      <c r="H555" s="94"/>
      <c r="I555" s="94"/>
      <c r="J555" s="94"/>
      <c r="K555" s="94"/>
      <c r="L555" s="105"/>
      <c r="M555" s="78" t="s">
        <v>100</v>
      </c>
      <c r="N555" s="96" t="s">
        <v>100</v>
      </c>
      <c r="O555" s="119"/>
      <c r="P555" s="107"/>
      <c r="Q555" s="107"/>
      <c r="R555" s="107"/>
      <c r="S555" s="107"/>
      <c r="T555" s="74"/>
    </row>
    <row r="556" spans="1:20" ht="18" customHeight="1">
      <c r="A556" s="190"/>
      <c r="B556" s="191"/>
      <c r="C556" s="99"/>
      <c r="D556" s="108">
        <v>19</v>
      </c>
      <c r="E556" s="94" t="s">
        <v>182</v>
      </c>
      <c r="F556" s="94"/>
      <c r="G556" s="94"/>
      <c r="H556" s="94"/>
      <c r="I556" s="94"/>
      <c r="J556" s="94"/>
      <c r="K556" s="94"/>
      <c r="L556" s="105"/>
      <c r="M556" s="78" t="s">
        <v>1481</v>
      </c>
      <c r="N556" s="96" t="s">
        <v>100</v>
      </c>
      <c r="O556" s="119"/>
      <c r="P556" s="107"/>
      <c r="Q556" s="107"/>
      <c r="R556" s="107"/>
      <c r="S556" s="107"/>
      <c r="T556" s="74"/>
    </row>
    <row r="557" spans="1:20" ht="18" customHeight="1">
      <c r="A557" s="985"/>
      <c r="B557" s="986"/>
      <c r="C557" s="67"/>
      <c r="D557" s="68">
        <v>20</v>
      </c>
      <c r="E557" s="69" t="s">
        <v>183</v>
      </c>
      <c r="F557" s="69"/>
      <c r="G557" s="69"/>
      <c r="H557" s="69"/>
      <c r="I557" s="69"/>
      <c r="J557" s="69"/>
      <c r="K557" s="69"/>
      <c r="L557" s="70"/>
      <c r="M557" s="71" t="s">
        <v>100</v>
      </c>
      <c r="N557" s="71" t="s">
        <v>100</v>
      </c>
      <c r="O557" s="106"/>
      <c r="P557" s="107"/>
      <c r="Q557" s="107"/>
      <c r="R557" s="107"/>
      <c r="S557" s="107"/>
      <c r="T557" s="74"/>
    </row>
    <row r="558" spans="1:20" ht="18" customHeight="1">
      <c r="A558" s="190"/>
      <c r="B558" s="191"/>
      <c r="C558" s="409"/>
      <c r="D558" s="68">
        <v>21</v>
      </c>
      <c r="E558" s="69" t="s">
        <v>184</v>
      </c>
      <c r="F558" s="76"/>
      <c r="G558" s="76"/>
      <c r="H558" s="76"/>
      <c r="I558" s="76"/>
      <c r="J558" s="76"/>
      <c r="K558" s="76"/>
      <c r="L558" s="77"/>
      <c r="M558" s="71" t="s">
        <v>100</v>
      </c>
      <c r="N558" s="71" t="s">
        <v>100</v>
      </c>
      <c r="O558" s="106"/>
      <c r="P558" s="107"/>
      <c r="Q558" s="107"/>
      <c r="R558" s="107"/>
      <c r="S558" s="107"/>
      <c r="T558" s="74"/>
    </row>
    <row r="559" spans="1:20" ht="18" customHeight="1">
      <c r="A559" s="190"/>
      <c r="B559" s="191"/>
      <c r="C559" s="80"/>
      <c r="D559" s="336"/>
      <c r="E559" s="246"/>
      <c r="F559" s="246"/>
      <c r="G559" s="246"/>
      <c r="H559" s="246"/>
      <c r="I559" s="246"/>
      <c r="J559" s="246"/>
      <c r="K559" s="246"/>
      <c r="L559" s="247"/>
      <c r="M559" s="84"/>
      <c r="N559" s="85"/>
      <c r="O559" s="288"/>
      <c r="P559" s="388"/>
      <c r="Q559" s="388"/>
      <c r="R559" s="388"/>
      <c r="S559" s="388"/>
      <c r="T559" s="88"/>
    </row>
    <row r="560" spans="1:20" ht="18" customHeight="1">
      <c r="A560" s="983" t="s">
        <v>455</v>
      </c>
      <c r="B560" s="984"/>
      <c r="C560" s="394"/>
      <c r="D560" s="309">
        <v>1</v>
      </c>
      <c r="E560" s="341" t="s">
        <v>516</v>
      </c>
      <c r="F560" s="361"/>
      <c r="G560" s="361"/>
      <c r="H560" s="361"/>
      <c r="I560" s="361"/>
      <c r="J560" s="361"/>
      <c r="K560" s="361"/>
      <c r="L560" s="362"/>
      <c r="M560" s="363" t="s">
        <v>321</v>
      </c>
      <c r="N560" s="312" t="s">
        <v>155</v>
      </c>
      <c r="O560" s="217"/>
      <c r="P560" s="391"/>
      <c r="Q560" s="391"/>
      <c r="R560" s="391"/>
      <c r="S560" s="391"/>
      <c r="T560" s="392"/>
    </row>
    <row r="561" spans="1:20" ht="18" customHeight="1">
      <c r="A561" s="985" t="s">
        <v>517</v>
      </c>
      <c r="B561" s="986"/>
      <c r="C561" s="75"/>
      <c r="D561" s="68">
        <v>2</v>
      </c>
      <c r="E561" s="94" t="s">
        <v>518</v>
      </c>
      <c r="F561" s="94"/>
      <c r="G561" s="94"/>
      <c r="H561" s="94"/>
      <c r="I561" s="94"/>
      <c r="J561" s="94"/>
      <c r="K561" s="94"/>
      <c r="L561" s="95"/>
      <c r="M561" s="78" t="s">
        <v>100</v>
      </c>
      <c r="N561" s="71" t="s">
        <v>155</v>
      </c>
      <c r="O561" s="106"/>
      <c r="P561" s="107"/>
      <c r="Q561" s="107"/>
      <c r="R561" s="107"/>
      <c r="S561" s="107"/>
      <c r="T561" s="74"/>
    </row>
    <row r="562" spans="1:20" ht="18" customHeight="1">
      <c r="A562" s="190"/>
      <c r="B562" s="191"/>
      <c r="C562" s="409"/>
      <c r="D562" s="68">
        <v>3</v>
      </c>
      <c r="E562" s="89" t="s">
        <v>468</v>
      </c>
      <c r="F562" s="89"/>
      <c r="G562" s="89"/>
      <c r="H562" s="89"/>
      <c r="I562" s="89"/>
      <c r="J562" s="89"/>
      <c r="K562" s="89"/>
      <c r="L562" s="95"/>
      <c r="M562" s="78" t="s">
        <v>100</v>
      </c>
      <c r="N562" s="71" t="s">
        <v>155</v>
      </c>
      <c r="O562" s="106"/>
      <c r="P562" s="107"/>
      <c r="Q562" s="107"/>
      <c r="R562" s="107"/>
      <c r="S562" s="107"/>
      <c r="T562" s="74"/>
    </row>
    <row r="563" spans="1:20" ht="18" customHeight="1">
      <c r="A563" s="190"/>
      <c r="B563" s="191"/>
      <c r="C563" s="75"/>
      <c r="D563" s="68">
        <v>4</v>
      </c>
      <c r="E563" s="94" t="s">
        <v>519</v>
      </c>
      <c r="F563" s="94"/>
      <c r="G563" s="94"/>
      <c r="H563" s="94"/>
      <c r="I563" s="94"/>
      <c r="J563" s="94"/>
      <c r="K563" s="94"/>
      <c r="L563" s="95"/>
      <c r="M563" s="78" t="s">
        <v>100</v>
      </c>
      <c r="N563" s="96" t="s">
        <v>155</v>
      </c>
      <c r="O563" s="119"/>
      <c r="P563" s="107"/>
      <c r="Q563" s="107"/>
      <c r="R563" s="107"/>
      <c r="S563" s="107"/>
      <c r="T563" s="74"/>
    </row>
    <row r="564" spans="1:20" ht="18" customHeight="1">
      <c r="A564" s="190"/>
      <c r="B564" s="191"/>
      <c r="C564" s="75"/>
      <c r="D564" s="68">
        <v>5</v>
      </c>
      <c r="E564" s="89" t="s">
        <v>520</v>
      </c>
      <c r="F564" s="89"/>
      <c r="G564" s="89"/>
      <c r="H564" s="89"/>
      <c r="I564" s="89"/>
      <c r="J564" s="89"/>
      <c r="K564" s="89"/>
      <c r="L564" s="95"/>
      <c r="M564" s="78" t="s">
        <v>477</v>
      </c>
      <c r="N564" s="96" t="s">
        <v>155</v>
      </c>
      <c r="O564" s="119"/>
      <c r="P564" s="107"/>
      <c r="Q564" s="107"/>
      <c r="R564" s="107"/>
      <c r="S564" s="107"/>
      <c r="T564" s="74"/>
    </row>
    <row r="565" spans="1:20" ht="18" customHeight="1">
      <c r="A565" s="190"/>
      <c r="B565" s="191"/>
      <c r="C565" s="99"/>
      <c r="D565" s="68">
        <v>6</v>
      </c>
      <c r="E565" s="94" t="s">
        <v>247</v>
      </c>
      <c r="F565" s="94"/>
      <c r="G565" s="94"/>
      <c r="H565" s="94"/>
      <c r="I565" s="94"/>
      <c r="J565" s="94"/>
      <c r="K565" s="94"/>
      <c r="L565" s="95"/>
      <c r="M565" s="100" t="s">
        <v>100</v>
      </c>
      <c r="N565" s="100" t="s">
        <v>155</v>
      </c>
      <c r="O565" s="110"/>
      <c r="P565" s="107"/>
      <c r="Q565" s="107"/>
      <c r="R565" s="107"/>
      <c r="S565" s="107"/>
      <c r="T565" s="74"/>
    </row>
    <row r="566" spans="1:20" ht="18" customHeight="1">
      <c r="A566" s="190"/>
      <c r="B566" s="191"/>
      <c r="C566" s="102"/>
      <c r="D566" s="68">
        <v>7</v>
      </c>
      <c r="E566" s="94" t="s">
        <v>521</v>
      </c>
      <c r="F566" s="94"/>
      <c r="G566" s="94"/>
      <c r="H566" s="94"/>
      <c r="I566" s="94"/>
      <c r="J566" s="94"/>
      <c r="K566" s="94"/>
      <c r="L566" s="95"/>
      <c r="M566" s="78" t="s">
        <v>100</v>
      </c>
      <c r="N566" s="96" t="s">
        <v>155</v>
      </c>
      <c r="O566" s="119"/>
      <c r="P566" s="107"/>
      <c r="Q566" s="107"/>
      <c r="R566" s="107"/>
      <c r="S566" s="107"/>
      <c r="T566" s="74"/>
    </row>
    <row r="567" spans="1:20" ht="18" customHeight="1">
      <c r="A567" s="190"/>
      <c r="B567" s="191"/>
      <c r="C567" s="75"/>
      <c r="D567" s="68">
        <v>8</v>
      </c>
      <c r="E567" s="94" t="s">
        <v>372</v>
      </c>
      <c r="F567" s="94"/>
      <c r="G567" s="94"/>
      <c r="H567" s="94"/>
      <c r="I567" s="94"/>
      <c r="J567" s="94"/>
      <c r="K567" s="94"/>
      <c r="L567" s="95"/>
      <c r="M567" s="100" t="s">
        <v>100</v>
      </c>
      <c r="N567" s="71" t="s">
        <v>155</v>
      </c>
      <c r="O567" s="106"/>
      <c r="P567" s="107"/>
      <c r="Q567" s="107"/>
      <c r="R567" s="107"/>
      <c r="S567" s="107"/>
      <c r="T567" s="74"/>
    </row>
    <row r="568" spans="1:20" ht="18" customHeight="1">
      <c r="A568" s="190"/>
      <c r="B568" s="191"/>
      <c r="C568" s="102"/>
      <c r="D568" s="68">
        <v>9</v>
      </c>
      <c r="E568" s="94" t="s">
        <v>522</v>
      </c>
      <c r="F568" s="94"/>
      <c r="G568" s="94"/>
      <c r="H568" s="94"/>
      <c r="I568" s="94"/>
      <c r="J568" s="94"/>
      <c r="K568" s="94"/>
      <c r="L568" s="95"/>
      <c r="M568" s="100" t="s">
        <v>100</v>
      </c>
      <c r="N568" s="71" t="s">
        <v>155</v>
      </c>
      <c r="O568" s="106"/>
      <c r="P568" s="107"/>
      <c r="Q568" s="107"/>
      <c r="R568" s="107"/>
      <c r="S568" s="107"/>
      <c r="T568" s="74"/>
    </row>
    <row r="569" spans="1:20" ht="18" customHeight="1">
      <c r="A569" s="190"/>
      <c r="B569" s="191"/>
      <c r="C569" s="279" t="s">
        <v>256</v>
      </c>
      <c r="D569" s="68">
        <v>10</v>
      </c>
      <c r="E569" s="94" t="s">
        <v>523</v>
      </c>
      <c r="F569" s="94"/>
      <c r="G569" s="94"/>
      <c r="H569" s="94"/>
      <c r="I569" s="94"/>
      <c r="J569" s="94"/>
      <c r="K569" s="94"/>
      <c r="L569" s="105"/>
      <c r="M569" s="100" t="s">
        <v>100</v>
      </c>
      <c r="N569" s="71" t="s">
        <v>155</v>
      </c>
      <c r="O569" s="106"/>
      <c r="P569" s="107"/>
      <c r="Q569" s="107"/>
      <c r="R569" s="107"/>
      <c r="S569" s="107"/>
      <c r="T569" s="74"/>
    </row>
    <row r="570" spans="1:20" ht="18" customHeight="1">
      <c r="A570" s="190"/>
      <c r="B570" s="191"/>
      <c r="C570" s="75"/>
      <c r="D570" s="68">
        <v>11</v>
      </c>
      <c r="E570" s="94" t="s">
        <v>524</v>
      </c>
      <c r="F570" s="94"/>
      <c r="G570" s="94"/>
      <c r="H570" s="94"/>
      <c r="I570" s="94"/>
      <c r="J570" s="94"/>
      <c r="K570" s="94"/>
      <c r="L570" s="95"/>
      <c r="M570" s="100" t="s">
        <v>100</v>
      </c>
      <c r="N570" s="71" t="s">
        <v>155</v>
      </c>
      <c r="O570" s="106"/>
      <c r="P570" s="107"/>
      <c r="Q570" s="107"/>
      <c r="R570" s="107"/>
      <c r="S570" s="107"/>
      <c r="T570" s="74"/>
    </row>
    <row r="571" spans="1:20" ht="18" customHeight="1">
      <c r="A571" s="190"/>
      <c r="B571" s="191"/>
      <c r="C571" s="75"/>
      <c r="D571" s="68">
        <v>12</v>
      </c>
      <c r="E571" s="94" t="s">
        <v>456</v>
      </c>
      <c r="F571" s="94"/>
      <c r="G571" s="94"/>
      <c r="H571" s="94"/>
      <c r="I571" s="94"/>
      <c r="J571" s="94"/>
      <c r="K571" s="94"/>
      <c r="L571" s="95"/>
      <c r="M571" s="100" t="s">
        <v>100</v>
      </c>
      <c r="N571" s="71" t="s">
        <v>155</v>
      </c>
      <c r="O571" s="106"/>
      <c r="P571" s="107"/>
      <c r="Q571" s="107"/>
      <c r="R571" s="107"/>
      <c r="S571" s="107"/>
      <c r="T571" s="74"/>
    </row>
    <row r="572" spans="1:20" ht="18" customHeight="1">
      <c r="A572" s="190"/>
      <c r="B572" s="191"/>
      <c r="C572" s="278" t="s">
        <v>299</v>
      </c>
      <c r="D572" s="68">
        <v>13</v>
      </c>
      <c r="E572" s="94" t="s">
        <v>525</v>
      </c>
      <c r="F572" s="94"/>
      <c r="G572" s="94"/>
      <c r="H572" s="94"/>
      <c r="I572" s="94"/>
      <c r="J572" s="94"/>
      <c r="K572" s="94"/>
      <c r="L572" s="95"/>
      <c r="M572" s="100" t="s">
        <v>100</v>
      </c>
      <c r="N572" s="92" t="s">
        <v>155</v>
      </c>
      <c r="O572" s="109"/>
      <c r="P572" s="107"/>
      <c r="Q572" s="107"/>
      <c r="R572" s="107"/>
      <c r="S572" s="107"/>
      <c r="T572" s="74"/>
    </row>
    <row r="573" spans="1:20" ht="18" customHeight="1">
      <c r="A573" s="190"/>
      <c r="B573" s="191"/>
      <c r="C573" s="400" t="s">
        <v>164</v>
      </c>
      <c r="D573" s="68">
        <v>14</v>
      </c>
      <c r="E573" s="94" t="s">
        <v>457</v>
      </c>
      <c r="F573" s="94"/>
      <c r="G573" s="94"/>
      <c r="H573" s="94"/>
      <c r="I573" s="94"/>
      <c r="J573" s="94"/>
      <c r="K573" s="94"/>
      <c r="L573" s="95"/>
      <c r="M573" s="100">
        <v>50</v>
      </c>
      <c r="N573" s="100" t="s">
        <v>155</v>
      </c>
      <c r="O573" s="93" t="s">
        <v>511</v>
      </c>
      <c r="P573" s="866" t="s">
        <v>166</v>
      </c>
      <c r="Q573" s="866"/>
      <c r="R573" s="866"/>
      <c r="S573" s="866"/>
      <c r="T573" s="867"/>
    </row>
    <row r="574" spans="1:20" ht="18" customHeight="1">
      <c r="A574" s="190"/>
      <c r="B574" s="191"/>
      <c r="C574" s="102"/>
      <c r="D574" s="68">
        <v>15</v>
      </c>
      <c r="E574" s="94" t="s">
        <v>169</v>
      </c>
      <c r="F574" s="94"/>
      <c r="G574" s="94"/>
      <c r="H574" s="94"/>
      <c r="I574" s="94"/>
      <c r="J574" s="94"/>
      <c r="K574" s="94"/>
      <c r="L574" s="95"/>
      <c r="M574" s="78" t="s">
        <v>170</v>
      </c>
      <c r="N574" s="100" t="s">
        <v>155</v>
      </c>
      <c r="O574" s="110"/>
      <c r="P574" s="107"/>
      <c r="Q574" s="107"/>
      <c r="R574" s="107"/>
      <c r="S574" s="107"/>
      <c r="T574" s="74"/>
    </row>
    <row r="575" spans="1:20" ht="18" customHeight="1">
      <c r="A575" s="190"/>
      <c r="B575" s="191"/>
      <c r="C575" s="99"/>
      <c r="D575" s="68">
        <v>16</v>
      </c>
      <c r="E575" s="94" t="s">
        <v>513</v>
      </c>
      <c r="F575" s="94"/>
      <c r="G575" s="94"/>
      <c r="H575" s="94"/>
      <c r="I575" s="94"/>
      <c r="J575" s="94"/>
      <c r="K575" s="94"/>
      <c r="L575" s="95"/>
      <c r="M575" s="100" t="s">
        <v>100</v>
      </c>
      <c r="N575" s="100" t="s">
        <v>155</v>
      </c>
      <c r="O575" s="110"/>
      <c r="P575" s="107"/>
      <c r="Q575" s="107"/>
      <c r="R575" s="107"/>
      <c r="S575" s="107"/>
      <c r="T575" s="74"/>
    </row>
    <row r="576" spans="1:20" ht="18" customHeight="1">
      <c r="A576" s="190"/>
      <c r="B576" s="191"/>
      <c r="C576" s="111"/>
      <c r="D576" s="68">
        <v>17</v>
      </c>
      <c r="E576" s="94" t="s">
        <v>489</v>
      </c>
      <c r="F576" s="94"/>
      <c r="G576" s="94"/>
      <c r="H576" s="94"/>
      <c r="I576" s="94"/>
      <c r="J576" s="94"/>
      <c r="K576" s="94"/>
      <c r="L576" s="95"/>
      <c r="M576" s="100" t="s">
        <v>100</v>
      </c>
      <c r="N576" s="100" t="s">
        <v>155</v>
      </c>
      <c r="O576" s="114"/>
      <c r="P576" s="107"/>
      <c r="Q576" s="107"/>
      <c r="R576" s="107"/>
      <c r="S576" s="107"/>
      <c r="T576" s="74"/>
    </row>
    <row r="577" spans="1:20" ht="18" customHeight="1">
      <c r="A577" s="190"/>
      <c r="B577" s="191"/>
      <c r="C577" s="279" t="s">
        <v>256</v>
      </c>
      <c r="D577" s="68">
        <v>18</v>
      </c>
      <c r="E577" s="116" t="s">
        <v>491</v>
      </c>
      <c r="F577" s="116"/>
      <c r="G577" s="116"/>
      <c r="H577" s="116"/>
      <c r="I577" s="116"/>
      <c r="J577" s="116"/>
      <c r="K577" s="116"/>
      <c r="L577" s="117"/>
      <c r="M577" s="100" t="s">
        <v>100</v>
      </c>
      <c r="N577" s="71" t="s">
        <v>155</v>
      </c>
      <c r="O577" s="106"/>
      <c r="P577" s="107"/>
      <c r="Q577" s="107"/>
      <c r="R577" s="107"/>
      <c r="S577" s="107"/>
      <c r="T577" s="74"/>
    </row>
    <row r="578" spans="1:20" ht="18" customHeight="1">
      <c r="A578" s="190"/>
      <c r="B578" s="191"/>
      <c r="C578" s="118"/>
      <c r="D578" s="68">
        <v>19</v>
      </c>
      <c r="E578" s="94" t="s">
        <v>527</v>
      </c>
      <c r="F578" s="94"/>
      <c r="G578" s="94"/>
      <c r="H578" s="94"/>
      <c r="I578" s="94"/>
      <c r="J578" s="94"/>
      <c r="K578" s="94"/>
      <c r="L578" s="95"/>
      <c r="M578" s="100" t="s">
        <v>100</v>
      </c>
      <c r="N578" s="100" t="s">
        <v>155</v>
      </c>
      <c r="O578" s="110"/>
      <c r="P578" s="107"/>
      <c r="Q578" s="107"/>
      <c r="R578" s="107"/>
      <c r="S578" s="107"/>
      <c r="T578" s="74"/>
    </row>
    <row r="579" spans="1:20" ht="18" customHeight="1">
      <c r="A579" s="190"/>
      <c r="B579" s="191"/>
      <c r="C579" s="118"/>
      <c r="D579" s="68">
        <v>20</v>
      </c>
      <c r="E579" s="94" t="s">
        <v>528</v>
      </c>
      <c r="F579" s="94"/>
      <c r="G579" s="94"/>
      <c r="H579" s="94"/>
      <c r="I579" s="94"/>
      <c r="J579" s="94"/>
      <c r="K579" s="94"/>
      <c r="L579" s="95"/>
      <c r="M579" s="100" t="s">
        <v>100</v>
      </c>
      <c r="N579" s="100" t="s">
        <v>155</v>
      </c>
      <c r="O579" s="110"/>
      <c r="P579" s="107"/>
      <c r="Q579" s="107"/>
      <c r="R579" s="107"/>
      <c r="S579" s="107"/>
      <c r="T579" s="74"/>
    </row>
    <row r="580" spans="1:20" ht="18" customHeight="1">
      <c r="A580" s="190"/>
      <c r="B580" s="191"/>
      <c r="C580" s="99"/>
      <c r="D580" s="68">
        <v>21</v>
      </c>
      <c r="E580" s="94" t="s">
        <v>181</v>
      </c>
      <c r="F580" s="94"/>
      <c r="G580" s="94"/>
      <c r="H580" s="94"/>
      <c r="I580" s="94"/>
      <c r="J580" s="94"/>
      <c r="K580" s="94"/>
      <c r="L580" s="105"/>
      <c r="M580" s="100" t="s">
        <v>100</v>
      </c>
      <c r="N580" s="100" t="s">
        <v>155</v>
      </c>
      <c r="O580" s="110"/>
      <c r="P580" s="107"/>
      <c r="Q580" s="107"/>
      <c r="R580" s="107"/>
      <c r="S580" s="107"/>
      <c r="T580" s="74"/>
    </row>
    <row r="581" spans="1:20" ht="18" customHeight="1">
      <c r="A581" s="190"/>
      <c r="B581" s="191"/>
      <c r="C581" s="111"/>
      <c r="D581" s="68">
        <v>22</v>
      </c>
      <c r="E581" s="94" t="s">
        <v>184</v>
      </c>
      <c r="F581" s="94"/>
      <c r="G581" s="94"/>
      <c r="H581" s="94"/>
      <c r="I581" s="94"/>
      <c r="J581" s="94"/>
      <c r="K581" s="94"/>
      <c r="L581" s="105"/>
      <c r="M581" s="100" t="s">
        <v>100</v>
      </c>
      <c r="N581" s="100" t="s">
        <v>155</v>
      </c>
      <c r="O581" s="110"/>
      <c r="P581" s="107"/>
      <c r="Q581" s="107"/>
      <c r="R581" s="107"/>
      <c r="S581" s="107"/>
      <c r="T581" s="74"/>
    </row>
    <row r="582" spans="1:20" ht="18" customHeight="1">
      <c r="A582" s="190"/>
      <c r="B582" s="191"/>
      <c r="C582" s="75"/>
      <c r="D582" s="108">
        <v>23</v>
      </c>
      <c r="E582" s="94" t="s">
        <v>398</v>
      </c>
      <c r="F582" s="94"/>
      <c r="G582" s="94"/>
      <c r="H582" s="94"/>
      <c r="I582" s="94"/>
      <c r="J582" s="94"/>
      <c r="K582" s="94"/>
      <c r="L582" s="105"/>
      <c r="M582" s="100">
        <v>84</v>
      </c>
      <c r="N582" s="100" t="s">
        <v>155</v>
      </c>
      <c r="O582" s="110"/>
      <c r="P582" s="107"/>
      <c r="Q582" s="107"/>
      <c r="R582" s="107"/>
      <c r="S582" s="107"/>
      <c r="T582" s="74"/>
    </row>
    <row r="583" spans="1:20" ht="18" customHeight="1">
      <c r="A583" s="190"/>
      <c r="B583" s="191"/>
      <c r="C583" s="412" t="s">
        <v>172</v>
      </c>
      <c r="D583" s="68">
        <v>24</v>
      </c>
      <c r="E583" s="94" t="s">
        <v>529</v>
      </c>
      <c r="F583" s="94"/>
      <c r="G583" s="94"/>
      <c r="H583" s="94"/>
      <c r="I583" s="94"/>
      <c r="J583" s="94"/>
      <c r="K583" s="94"/>
      <c r="L583" s="105"/>
      <c r="M583" s="100" t="s">
        <v>100</v>
      </c>
      <c r="N583" s="100" t="s">
        <v>155</v>
      </c>
      <c r="O583" s="110"/>
      <c r="P583" s="107"/>
      <c r="Q583" s="107"/>
      <c r="R583" s="107"/>
      <c r="S583" s="107"/>
      <c r="T583" s="74"/>
    </row>
    <row r="584" spans="1:20" ht="18" customHeight="1">
      <c r="A584" s="190"/>
      <c r="B584" s="191"/>
      <c r="C584" s="279" t="s">
        <v>299</v>
      </c>
      <c r="D584" s="108">
        <v>25</v>
      </c>
      <c r="E584" s="94" t="s">
        <v>499</v>
      </c>
      <c r="F584" s="94"/>
      <c r="G584" s="94"/>
      <c r="H584" s="94"/>
      <c r="I584" s="94"/>
      <c r="J584" s="94"/>
      <c r="K584" s="94"/>
      <c r="L584" s="105"/>
      <c r="M584" s="100" t="s">
        <v>100</v>
      </c>
      <c r="N584" s="100" t="s">
        <v>155</v>
      </c>
      <c r="O584" s="110"/>
      <c r="P584" s="107"/>
      <c r="Q584" s="107"/>
      <c r="R584" s="107"/>
      <c r="S584" s="107"/>
      <c r="T584" s="74"/>
    </row>
    <row r="585" spans="1:20" ht="18" customHeight="1">
      <c r="A585" s="190"/>
      <c r="B585" s="191"/>
      <c r="C585" s="99"/>
      <c r="D585" s="68">
        <v>26</v>
      </c>
      <c r="E585" s="94" t="s">
        <v>530</v>
      </c>
      <c r="F585" s="94"/>
      <c r="G585" s="94"/>
      <c r="H585" s="94"/>
      <c r="I585" s="94"/>
      <c r="J585" s="94"/>
      <c r="K585" s="94"/>
      <c r="L585" s="105"/>
      <c r="M585" s="100" t="s">
        <v>100</v>
      </c>
      <c r="N585" s="100" t="s">
        <v>155</v>
      </c>
      <c r="O585" s="110"/>
      <c r="P585" s="107"/>
      <c r="Q585" s="107"/>
      <c r="R585" s="107"/>
      <c r="S585" s="107"/>
      <c r="T585" s="74"/>
    </row>
    <row r="586" spans="1:20" ht="18" customHeight="1">
      <c r="A586" s="190"/>
      <c r="B586" s="191"/>
      <c r="C586" s="99"/>
      <c r="D586" s="108">
        <v>27</v>
      </c>
      <c r="E586" s="94" t="s">
        <v>531</v>
      </c>
      <c r="F586" s="94"/>
      <c r="G586" s="94"/>
      <c r="H586" s="94"/>
      <c r="I586" s="94"/>
      <c r="J586" s="94"/>
      <c r="K586" s="94"/>
      <c r="L586" s="105"/>
      <c r="M586" s="78" t="s">
        <v>100</v>
      </c>
      <c r="N586" s="96" t="s">
        <v>155</v>
      </c>
      <c r="O586" s="119"/>
      <c r="P586" s="107"/>
      <c r="Q586" s="107"/>
      <c r="R586" s="107"/>
      <c r="S586" s="107"/>
      <c r="T586" s="74"/>
    </row>
    <row r="587" spans="1:20" ht="18" customHeight="1">
      <c r="A587" s="190"/>
      <c r="B587" s="191"/>
      <c r="C587" s="99"/>
      <c r="D587" s="68">
        <v>28</v>
      </c>
      <c r="E587" s="94" t="s">
        <v>532</v>
      </c>
      <c r="F587" s="94"/>
      <c r="G587" s="94"/>
      <c r="H587" s="94"/>
      <c r="I587" s="94"/>
      <c r="J587" s="94"/>
      <c r="K587" s="94"/>
      <c r="L587" s="105"/>
      <c r="M587" s="78" t="s">
        <v>433</v>
      </c>
      <c r="N587" s="96" t="s">
        <v>155</v>
      </c>
      <c r="O587" s="119"/>
      <c r="P587" s="107"/>
      <c r="Q587" s="107"/>
      <c r="R587" s="107"/>
      <c r="S587" s="107"/>
      <c r="T587" s="74"/>
    </row>
    <row r="588" spans="1:20" ht="18" customHeight="1" thickBot="1">
      <c r="A588" s="190"/>
      <c r="B588" s="191"/>
      <c r="C588" s="99"/>
      <c r="D588" s="108"/>
      <c r="E588" s="94"/>
      <c r="F588" s="94"/>
      <c r="G588" s="94"/>
      <c r="H588" s="94"/>
      <c r="I588" s="94"/>
      <c r="J588" s="94"/>
      <c r="K588" s="94"/>
      <c r="L588" s="105"/>
      <c r="M588" s="78"/>
      <c r="N588" s="96"/>
      <c r="O588" s="119"/>
      <c r="P588" s="107"/>
      <c r="Q588" s="107"/>
      <c r="R588" s="107"/>
      <c r="S588" s="107"/>
      <c r="T588" s="74"/>
    </row>
    <row r="589" spans="1:20" ht="18" customHeight="1">
      <c r="A589" s="989" t="s">
        <v>455</v>
      </c>
      <c r="B589" s="990"/>
      <c r="C589" s="57"/>
      <c r="D589" s="58">
        <v>1</v>
      </c>
      <c r="E589" s="59" t="s">
        <v>456</v>
      </c>
      <c r="F589" s="60"/>
      <c r="G589" s="60"/>
      <c r="H589" s="293"/>
      <c r="I589" s="293"/>
      <c r="J589" s="293"/>
      <c r="K589" s="293"/>
      <c r="L589" s="61"/>
      <c r="M589" s="62" t="s">
        <v>100</v>
      </c>
      <c r="N589" s="63" t="s">
        <v>100</v>
      </c>
      <c r="O589" s="243"/>
      <c r="P589" s="369"/>
      <c r="Q589" s="369"/>
      <c r="R589" s="369"/>
      <c r="S589" s="369"/>
      <c r="T589" s="66"/>
    </row>
    <row r="590" spans="1:20" ht="18" customHeight="1">
      <c r="A590" s="985" t="s">
        <v>157</v>
      </c>
      <c r="B590" s="986"/>
      <c r="C590" s="413" t="s">
        <v>164</v>
      </c>
      <c r="D590" s="68">
        <v>2</v>
      </c>
      <c r="E590" s="69" t="s">
        <v>457</v>
      </c>
      <c r="F590" s="69"/>
      <c r="G590" s="69"/>
      <c r="H590" s="69"/>
      <c r="I590" s="69"/>
      <c r="J590" s="69"/>
      <c r="K590" s="69"/>
      <c r="L590" s="70"/>
      <c r="M590" s="78">
        <v>50</v>
      </c>
      <c r="N590" s="71" t="s">
        <v>100</v>
      </c>
      <c r="O590" s="93" t="s">
        <v>511</v>
      </c>
      <c r="P590" s="866" t="s">
        <v>166</v>
      </c>
      <c r="Q590" s="866"/>
      <c r="R590" s="866"/>
      <c r="S590" s="866"/>
      <c r="T590" s="867"/>
    </row>
    <row r="591" spans="1:20" ht="18" customHeight="1">
      <c r="A591" s="190"/>
      <c r="B591" s="191"/>
      <c r="C591" s="409"/>
      <c r="D591" s="68">
        <v>3</v>
      </c>
      <c r="E591" s="69" t="s">
        <v>458</v>
      </c>
      <c r="F591" s="76"/>
      <c r="G591" s="76"/>
      <c r="H591" s="76"/>
      <c r="I591" s="76"/>
      <c r="J591" s="76"/>
      <c r="K591" s="76"/>
      <c r="L591" s="77"/>
      <c r="M591" s="71" t="s">
        <v>100</v>
      </c>
      <c r="N591" s="71" t="s">
        <v>100</v>
      </c>
      <c r="O591" s="106"/>
      <c r="P591" s="107"/>
      <c r="Q591" s="107"/>
      <c r="R591" s="107"/>
      <c r="S591" s="107"/>
      <c r="T591" s="74"/>
    </row>
    <row r="592" spans="1:20" ht="18" customHeight="1">
      <c r="A592" s="190"/>
      <c r="B592" s="191"/>
      <c r="C592" s="75"/>
      <c r="D592" s="68">
        <v>4</v>
      </c>
      <c r="E592" s="69" t="s">
        <v>459</v>
      </c>
      <c r="F592" s="76"/>
      <c r="G592" s="76"/>
      <c r="H592" s="76"/>
      <c r="I592" s="76"/>
      <c r="J592" s="76"/>
      <c r="K592" s="76"/>
      <c r="L592" s="77"/>
      <c r="M592" s="78" t="s">
        <v>170</v>
      </c>
      <c r="N592" s="71" t="s">
        <v>100</v>
      </c>
      <c r="O592" s="106"/>
      <c r="P592" s="107"/>
      <c r="Q592" s="107"/>
      <c r="R592" s="107"/>
      <c r="S592" s="107"/>
      <c r="T592" s="74"/>
    </row>
    <row r="593" spans="1:20" ht="18" customHeight="1">
      <c r="A593" s="190"/>
      <c r="B593" s="191"/>
      <c r="C593" s="79"/>
      <c r="D593" s="68">
        <v>5</v>
      </c>
      <c r="E593" s="69" t="s">
        <v>460</v>
      </c>
      <c r="F593" s="76"/>
      <c r="G593" s="76"/>
      <c r="H593" s="76"/>
      <c r="I593" s="76"/>
      <c r="J593" s="76"/>
      <c r="K593" s="76"/>
      <c r="L593" s="77"/>
      <c r="M593" s="78" t="s">
        <v>100</v>
      </c>
      <c r="N593" s="71" t="s">
        <v>100</v>
      </c>
      <c r="O593" s="106"/>
      <c r="P593" s="107"/>
      <c r="Q593" s="107"/>
      <c r="R593" s="107"/>
      <c r="S593" s="107"/>
      <c r="T593" s="74"/>
    </row>
    <row r="594" spans="1:20" ht="18" customHeight="1">
      <c r="A594" s="190"/>
      <c r="B594" s="191"/>
      <c r="C594" s="75"/>
      <c r="D594" s="68">
        <v>6</v>
      </c>
      <c r="E594" s="94" t="s">
        <v>461</v>
      </c>
      <c r="F594" s="94"/>
      <c r="G594" s="94"/>
      <c r="H594" s="94"/>
      <c r="I594" s="94"/>
      <c r="J594" s="94"/>
      <c r="K594" s="94"/>
      <c r="L594" s="95"/>
      <c r="M594" s="78" t="s">
        <v>100</v>
      </c>
      <c r="N594" s="71" t="s">
        <v>100</v>
      </c>
      <c r="O594" s="106"/>
      <c r="P594" s="107"/>
      <c r="Q594" s="107"/>
      <c r="R594" s="107"/>
      <c r="S594" s="107"/>
      <c r="T594" s="74"/>
    </row>
    <row r="595" spans="1:20" ht="18" customHeight="1">
      <c r="A595" s="190"/>
      <c r="B595" s="191"/>
      <c r="C595" s="75"/>
      <c r="D595" s="68">
        <v>7</v>
      </c>
      <c r="E595" s="89" t="s">
        <v>462</v>
      </c>
      <c r="F595" s="89"/>
      <c r="G595" s="89"/>
      <c r="H595" s="89"/>
      <c r="I595" s="89"/>
      <c r="J595" s="89"/>
      <c r="K595" s="89"/>
      <c r="L595" s="95"/>
      <c r="M595" s="78" t="s">
        <v>100</v>
      </c>
      <c r="N595" s="71" t="s">
        <v>100</v>
      </c>
      <c r="O595" s="106"/>
      <c r="P595" s="107"/>
      <c r="Q595" s="107"/>
      <c r="R595" s="107"/>
      <c r="S595" s="107"/>
      <c r="T595" s="74"/>
    </row>
    <row r="596" spans="1:20" ht="18" customHeight="1">
      <c r="A596" s="190"/>
      <c r="B596" s="191"/>
      <c r="C596" s="75"/>
      <c r="D596" s="68">
        <v>8</v>
      </c>
      <c r="E596" s="94" t="s">
        <v>513</v>
      </c>
      <c r="F596" s="94"/>
      <c r="G596" s="94"/>
      <c r="H596" s="94"/>
      <c r="I596" s="94"/>
      <c r="J596" s="94"/>
      <c r="K596" s="94"/>
      <c r="L596" s="95"/>
      <c r="M596" s="78" t="s">
        <v>100</v>
      </c>
      <c r="N596" s="96" t="s">
        <v>100</v>
      </c>
      <c r="O596" s="119"/>
      <c r="P596" s="107"/>
      <c r="Q596" s="107"/>
      <c r="R596" s="107"/>
      <c r="S596" s="107"/>
      <c r="T596" s="74"/>
    </row>
    <row r="597" spans="1:20" ht="18" customHeight="1">
      <c r="A597" s="190"/>
      <c r="B597" s="191"/>
      <c r="C597" s="176" t="s">
        <v>172</v>
      </c>
      <c r="D597" s="68">
        <v>9</v>
      </c>
      <c r="E597" s="89" t="s">
        <v>173</v>
      </c>
      <c r="F597" s="89"/>
      <c r="G597" s="89"/>
      <c r="H597" s="89"/>
      <c r="I597" s="89"/>
      <c r="J597" s="89"/>
      <c r="K597" s="89"/>
      <c r="L597" s="95"/>
      <c r="M597" s="78" t="s">
        <v>100</v>
      </c>
      <c r="N597" s="96" t="s">
        <v>100</v>
      </c>
      <c r="O597" s="119"/>
      <c r="P597" s="107"/>
      <c r="Q597" s="107"/>
      <c r="R597" s="107"/>
      <c r="S597" s="107"/>
      <c r="T597" s="74"/>
    </row>
    <row r="598" spans="1:20" ht="18" customHeight="1">
      <c r="A598" s="190"/>
      <c r="B598" s="191"/>
      <c r="C598" s="99"/>
      <c r="D598" s="68">
        <v>10</v>
      </c>
      <c r="E598" s="94" t="s">
        <v>527</v>
      </c>
      <c r="F598" s="94"/>
      <c r="G598" s="94"/>
      <c r="H598" s="94"/>
      <c r="I598" s="94"/>
      <c r="J598" s="94"/>
      <c r="K598" s="94"/>
      <c r="L598" s="95"/>
      <c r="M598" s="100" t="s">
        <v>100</v>
      </c>
      <c r="N598" s="100" t="s">
        <v>100</v>
      </c>
      <c r="O598" s="110"/>
      <c r="P598" s="107"/>
      <c r="Q598" s="107"/>
      <c r="R598" s="107"/>
      <c r="S598" s="107"/>
      <c r="T598" s="74"/>
    </row>
    <row r="599" spans="1:20" ht="18" customHeight="1">
      <c r="A599" s="190"/>
      <c r="B599" s="191"/>
      <c r="C599" s="102"/>
      <c r="D599" s="68">
        <v>11</v>
      </c>
      <c r="E599" s="94" t="s">
        <v>398</v>
      </c>
      <c r="F599" s="94"/>
      <c r="G599" s="94"/>
      <c r="H599" s="94"/>
      <c r="I599" s="94"/>
      <c r="J599" s="94"/>
      <c r="K599" s="94"/>
      <c r="L599" s="95"/>
      <c r="M599" s="78">
        <v>83</v>
      </c>
      <c r="N599" s="96" t="s">
        <v>465</v>
      </c>
      <c r="O599" s="119"/>
      <c r="P599" s="107"/>
      <c r="Q599" s="107"/>
      <c r="R599" s="107"/>
      <c r="S599" s="107"/>
      <c r="T599" s="74"/>
    </row>
    <row r="600" spans="1:20" ht="18" customHeight="1">
      <c r="A600" s="190"/>
      <c r="B600" s="191"/>
      <c r="C600" s="176" t="s">
        <v>172</v>
      </c>
      <c r="D600" s="68">
        <v>12</v>
      </c>
      <c r="E600" s="94" t="s">
        <v>178</v>
      </c>
      <c r="F600" s="94"/>
      <c r="G600" s="94"/>
      <c r="H600" s="94"/>
      <c r="I600" s="94"/>
      <c r="J600" s="94"/>
      <c r="K600" s="94"/>
      <c r="L600" s="95"/>
      <c r="M600" s="100" t="s">
        <v>100</v>
      </c>
      <c r="N600" s="71" t="s">
        <v>100</v>
      </c>
      <c r="O600" s="106"/>
      <c r="P600" s="107"/>
      <c r="Q600" s="107"/>
      <c r="R600" s="107"/>
      <c r="S600" s="107"/>
      <c r="T600" s="74"/>
    </row>
    <row r="601" spans="1:20" ht="18" customHeight="1">
      <c r="A601" s="190"/>
      <c r="B601" s="191"/>
      <c r="C601" s="102"/>
      <c r="D601" s="68">
        <v>13</v>
      </c>
      <c r="E601" s="94" t="s">
        <v>179</v>
      </c>
      <c r="F601" s="94"/>
      <c r="G601" s="94"/>
      <c r="H601" s="94"/>
      <c r="I601" s="94"/>
      <c r="J601" s="94"/>
      <c r="K601" s="94"/>
      <c r="L601" s="95"/>
      <c r="M601" s="100" t="s">
        <v>100</v>
      </c>
      <c r="N601" s="71" t="s">
        <v>100</v>
      </c>
      <c r="O601" s="106"/>
      <c r="P601" s="107"/>
      <c r="Q601" s="107"/>
      <c r="R601" s="107"/>
      <c r="S601" s="107"/>
      <c r="T601" s="74"/>
    </row>
    <row r="602" spans="1:20" ht="18" customHeight="1">
      <c r="A602" s="190"/>
      <c r="B602" s="191"/>
      <c r="C602" s="279" t="s">
        <v>185</v>
      </c>
      <c r="D602" s="68">
        <v>14</v>
      </c>
      <c r="E602" s="94" t="s">
        <v>570</v>
      </c>
      <c r="F602" s="94"/>
      <c r="G602" s="94"/>
      <c r="H602" s="94"/>
      <c r="I602" s="94"/>
      <c r="J602" s="94"/>
      <c r="K602" s="94"/>
      <c r="L602" s="105"/>
      <c r="M602" s="100">
        <v>84</v>
      </c>
      <c r="N602" s="71" t="s">
        <v>177</v>
      </c>
      <c r="O602" s="72"/>
      <c r="P602" s="73"/>
      <c r="Q602" s="107"/>
      <c r="R602" s="107"/>
      <c r="S602" s="107"/>
      <c r="T602" s="74"/>
    </row>
    <row r="603" spans="1:20" ht="18" customHeight="1">
      <c r="A603" s="190"/>
      <c r="B603" s="191"/>
      <c r="C603" s="75"/>
      <c r="D603" s="68">
        <v>15</v>
      </c>
      <c r="E603" s="94" t="s">
        <v>187</v>
      </c>
      <c r="F603" s="94"/>
      <c r="G603" s="94"/>
      <c r="H603" s="94"/>
      <c r="I603" s="94"/>
      <c r="J603" s="94"/>
      <c r="K603" s="94"/>
      <c r="L603" s="95"/>
      <c r="M603" s="100" t="s">
        <v>100</v>
      </c>
      <c r="N603" s="71" t="s">
        <v>100</v>
      </c>
      <c r="O603" s="72"/>
      <c r="P603" s="73"/>
      <c r="Q603" s="107"/>
      <c r="R603" s="107"/>
      <c r="S603" s="107"/>
      <c r="T603" s="74"/>
    </row>
    <row r="604" spans="1:20" ht="18" customHeight="1">
      <c r="A604" s="190"/>
      <c r="B604" s="191"/>
      <c r="C604" s="75"/>
      <c r="D604" s="68">
        <v>16</v>
      </c>
      <c r="E604" s="94" t="s">
        <v>467</v>
      </c>
      <c r="F604" s="94"/>
      <c r="G604" s="94"/>
      <c r="H604" s="94"/>
      <c r="I604" s="94"/>
      <c r="J604" s="94"/>
      <c r="K604" s="94"/>
      <c r="L604" s="95"/>
      <c r="M604" s="100" t="s">
        <v>100</v>
      </c>
      <c r="N604" s="71" t="s">
        <v>100</v>
      </c>
      <c r="O604" s="106"/>
      <c r="P604" s="107"/>
      <c r="Q604" s="107"/>
      <c r="R604" s="107"/>
      <c r="S604" s="107"/>
      <c r="T604" s="74"/>
    </row>
    <row r="605" spans="1:20" ht="18" customHeight="1">
      <c r="A605" s="190"/>
      <c r="B605" s="191"/>
      <c r="C605" s="102"/>
      <c r="D605" s="68">
        <v>17</v>
      </c>
      <c r="E605" s="94" t="s">
        <v>181</v>
      </c>
      <c r="F605" s="94"/>
      <c r="G605" s="94"/>
      <c r="H605" s="94"/>
      <c r="I605" s="94"/>
      <c r="J605" s="94"/>
      <c r="K605" s="94"/>
      <c r="L605" s="95"/>
      <c r="M605" s="100" t="s">
        <v>100</v>
      </c>
      <c r="N605" s="92" t="s">
        <v>100</v>
      </c>
      <c r="O605" s="109"/>
      <c r="P605" s="107"/>
      <c r="Q605" s="107"/>
      <c r="R605" s="107"/>
      <c r="S605" s="107"/>
      <c r="T605" s="74"/>
    </row>
    <row r="606" spans="1:20" ht="18" customHeight="1">
      <c r="A606" s="190"/>
      <c r="B606" s="191"/>
      <c r="C606" s="99"/>
      <c r="D606" s="68">
        <v>18</v>
      </c>
      <c r="E606" s="94" t="s">
        <v>182</v>
      </c>
      <c r="F606" s="94"/>
      <c r="G606" s="94"/>
      <c r="H606" s="94"/>
      <c r="I606" s="94"/>
      <c r="J606" s="94"/>
      <c r="K606" s="94"/>
      <c r="L606" s="95"/>
      <c r="M606" s="100" t="s">
        <v>176</v>
      </c>
      <c r="N606" s="100" t="s">
        <v>100</v>
      </c>
      <c r="O606" s="110"/>
      <c r="P606" s="107"/>
      <c r="Q606" s="107"/>
      <c r="R606" s="107"/>
      <c r="S606" s="107"/>
      <c r="T606" s="74"/>
    </row>
    <row r="607" spans="1:20" ht="18" customHeight="1">
      <c r="A607" s="190"/>
      <c r="B607" s="191"/>
      <c r="C607" s="102"/>
      <c r="D607" s="68">
        <v>19</v>
      </c>
      <c r="E607" s="94" t="s">
        <v>183</v>
      </c>
      <c r="F607" s="94"/>
      <c r="G607" s="94"/>
      <c r="H607" s="94"/>
      <c r="I607" s="94"/>
      <c r="J607" s="94"/>
      <c r="K607" s="94"/>
      <c r="L607" s="95"/>
      <c r="M607" s="78" t="s">
        <v>100</v>
      </c>
      <c r="N607" s="100" t="s">
        <v>100</v>
      </c>
      <c r="O607" s="110"/>
      <c r="P607" s="107"/>
      <c r="Q607" s="107"/>
      <c r="R607" s="107"/>
      <c r="S607" s="107"/>
      <c r="T607" s="74"/>
    </row>
    <row r="608" spans="1:20" ht="18" customHeight="1">
      <c r="A608" s="190"/>
      <c r="B608" s="191"/>
      <c r="C608" s="99"/>
      <c r="D608" s="68">
        <v>20</v>
      </c>
      <c r="E608" s="94" t="s">
        <v>184</v>
      </c>
      <c r="F608" s="94"/>
      <c r="G608" s="94"/>
      <c r="H608" s="94"/>
      <c r="I608" s="94"/>
      <c r="J608" s="94"/>
      <c r="K608" s="94"/>
      <c r="L608" s="95"/>
      <c r="M608" s="100" t="s">
        <v>100</v>
      </c>
      <c r="N608" s="100" t="s">
        <v>100</v>
      </c>
      <c r="O608" s="110"/>
      <c r="P608" s="107"/>
      <c r="Q608" s="107"/>
      <c r="R608" s="107"/>
      <c r="S608" s="107"/>
      <c r="T608" s="74"/>
    </row>
    <row r="609" spans="1:20" ht="18" customHeight="1">
      <c r="A609" s="190"/>
      <c r="B609" s="191"/>
      <c r="C609" s="111"/>
      <c r="D609" s="270"/>
      <c r="E609" s="82"/>
      <c r="F609" s="82"/>
      <c r="G609" s="82"/>
      <c r="H609" s="82"/>
      <c r="I609" s="82"/>
      <c r="J609" s="82"/>
      <c r="K609" s="82"/>
      <c r="L609" s="83"/>
      <c r="M609" s="414"/>
      <c r="N609" s="414"/>
      <c r="O609" s="415"/>
      <c r="P609" s="388"/>
      <c r="Q609" s="388"/>
      <c r="R609" s="388"/>
      <c r="S609" s="388"/>
      <c r="T609" s="88"/>
    </row>
    <row r="610" spans="1:20" ht="18" customHeight="1">
      <c r="A610" s="983" t="s">
        <v>546</v>
      </c>
      <c r="B610" s="984"/>
      <c r="C610" s="416"/>
      <c r="D610" s="309">
        <v>1</v>
      </c>
      <c r="E610" s="417" t="s">
        <v>273</v>
      </c>
      <c r="F610" s="417"/>
      <c r="G610" s="417"/>
      <c r="H610" s="417"/>
      <c r="I610" s="417"/>
      <c r="J610" s="417"/>
      <c r="K610" s="417"/>
      <c r="L610" s="418"/>
      <c r="M610" s="343" t="s">
        <v>100</v>
      </c>
      <c r="N610" s="312" t="s">
        <v>100</v>
      </c>
      <c r="O610" s="217"/>
      <c r="P610" s="391"/>
      <c r="Q610" s="391"/>
      <c r="R610" s="391"/>
      <c r="S610" s="391"/>
      <c r="T610" s="392"/>
    </row>
    <row r="611" spans="1:20" ht="18" customHeight="1">
      <c r="A611" s="985" t="s">
        <v>469</v>
      </c>
      <c r="B611" s="986"/>
      <c r="C611" s="419"/>
      <c r="D611" s="108">
        <v>2</v>
      </c>
      <c r="E611" s="94" t="s">
        <v>460</v>
      </c>
      <c r="F611" s="94"/>
      <c r="G611" s="94"/>
      <c r="H611" s="94"/>
      <c r="I611" s="94"/>
      <c r="J611" s="94"/>
      <c r="K611" s="94"/>
      <c r="L611" s="95"/>
      <c r="M611" s="100" t="s">
        <v>100</v>
      </c>
      <c r="N611" s="100" t="s">
        <v>100</v>
      </c>
      <c r="O611" s="110"/>
      <c r="P611" s="107"/>
      <c r="Q611" s="107"/>
      <c r="R611" s="107"/>
      <c r="S611" s="107"/>
      <c r="T611" s="74"/>
    </row>
    <row r="612" spans="1:20" ht="18" customHeight="1">
      <c r="A612" s="190"/>
      <c r="B612" s="191"/>
      <c r="C612" s="410"/>
      <c r="D612" s="108">
        <v>3</v>
      </c>
      <c r="E612" s="94" t="s">
        <v>274</v>
      </c>
      <c r="F612" s="94"/>
      <c r="G612" s="94"/>
      <c r="H612" s="94"/>
      <c r="I612" s="94"/>
      <c r="J612" s="94"/>
      <c r="K612" s="94"/>
      <c r="L612" s="95"/>
      <c r="M612" s="100" t="s">
        <v>100</v>
      </c>
      <c r="N612" s="100" t="s">
        <v>100</v>
      </c>
      <c r="O612" s="110"/>
      <c r="P612" s="107"/>
      <c r="Q612" s="107"/>
      <c r="R612" s="107"/>
      <c r="S612" s="107"/>
      <c r="T612" s="74"/>
    </row>
    <row r="613" spans="1:20" ht="18" customHeight="1">
      <c r="A613" s="190"/>
      <c r="B613" s="191"/>
      <c r="C613" s="99"/>
      <c r="D613" s="108">
        <v>4</v>
      </c>
      <c r="E613" s="94" t="s">
        <v>548</v>
      </c>
      <c r="F613" s="94"/>
      <c r="G613" s="94"/>
      <c r="H613" s="94"/>
      <c r="I613" s="94"/>
      <c r="J613" s="94"/>
      <c r="K613" s="94"/>
      <c r="L613" s="105"/>
      <c r="M613" s="100" t="s">
        <v>100</v>
      </c>
      <c r="N613" s="100" t="s">
        <v>100</v>
      </c>
      <c r="O613" s="110"/>
      <c r="P613" s="107"/>
      <c r="Q613" s="107"/>
      <c r="R613" s="107"/>
      <c r="S613" s="107"/>
      <c r="T613" s="74"/>
    </row>
    <row r="614" spans="1:20" ht="18" customHeight="1">
      <c r="A614" s="190"/>
      <c r="B614" s="191"/>
      <c r="C614" s="401" t="s">
        <v>225</v>
      </c>
      <c r="D614" s="108">
        <v>5</v>
      </c>
      <c r="E614" s="94" t="s">
        <v>571</v>
      </c>
      <c r="F614" s="94"/>
      <c r="G614" s="94"/>
      <c r="H614" s="94"/>
      <c r="I614" s="94"/>
      <c r="J614" s="94"/>
      <c r="K614" s="94"/>
      <c r="L614" s="105"/>
      <c r="M614" s="100">
        <v>84</v>
      </c>
      <c r="N614" s="100" t="s">
        <v>100</v>
      </c>
      <c r="O614" s="395" t="s">
        <v>511</v>
      </c>
      <c r="P614" s="73" t="s">
        <v>550</v>
      </c>
      <c r="Q614" s="107"/>
      <c r="R614" s="107"/>
      <c r="S614" s="107"/>
      <c r="T614" s="74"/>
    </row>
    <row r="615" spans="1:20" ht="18" customHeight="1">
      <c r="A615" s="190"/>
      <c r="B615" s="191"/>
      <c r="C615" s="176" t="s">
        <v>572</v>
      </c>
      <c r="D615" s="108">
        <v>6</v>
      </c>
      <c r="E615" s="94" t="s">
        <v>573</v>
      </c>
      <c r="F615" s="94"/>
      <c r="G615" s="94"/>
      <c r="H615" s="94"/>
      <c r="I615" s="94"/>
      <c r="J615" s="94"/>
      <c r="K615" s="94"/>
      <c r="L615" s="105"/>
      <c r="M615" s="100">
        <v>84</v>
      </c>
      <c r="N615" s="100" t="s">
        <v>100</v>
      </c>
      <c r="O615" s="110"/>
      <c r="P615" s="107"/>
      <c r="Q615" s="107"/>
      <c r="R615" s="107"/>
      <c r="S615" s="107"/>
      <c r="T615" s="74"/>
    </row>
    <row r="616" spans="1:20" ht="18" customHeight="1">
      <c r="A616" s="190"/>
      <c r="B616" s="191"/>
      <c r="C616" s="118"/>
      <c r="D616" s="108">
        <v>7</v>
      </c>
      <c r="E616" s="94" t="s">
        <v>552</v>
      </c>
      <c r="F616" s="94"/>
      <c r="G616" s="94"/>
      <c r="H616" s="94"/>
      <c r="I616" s="94"/>
      <c r="J616" s="94"/>
      <c r="K616" s="94"/>
      <c r="L616" s="105"/>
      <c r="M616" s="100" t="s">
        <v>321</v>
      </c>
      <c r="N616" s="100" t="s">
        <v>100</v>
      </c>
      <c r="O616" s="110"/>
      <c r="P616" s="107"/>
      <c r="Q616" s="107"/>
      <c r="R616" s="107"/>
      <c r="S616" s="107"/>
      <c r="T616" s="74"/>
    </row>
    <row r="617" spans="1:20" ht="18" customHeight="1">
      <c r="A617" s="190"/>
      <c r="B617" s="191"/>
      <c r="C617" s="99"/>
      <c r="D617" s="108">
        <v>8</v>
      </c>
      <c r="E617" s="94" t="s">
        <v>553</v>
      </c>
      <c r="F617" s="94"/>
      <c r="G617" s="94"/>
      <c r="H617" s="94"/>
      <c r="I617" s="94"/>
      <c r="J617" s="94"/>
      <c r="K617" s="94"/>
      <c r="L617" s="105"/>
      <c r="M617" s="100" t="s">
        <v>100</v>
      </c>
      <c r="N617" s="100" t="s">
        <v>100</v>
      </c>
      <c r="O617" s="110"/>
      <c r="P617" s="107"/>
      <c r="Q617" s="107"/>
      <c r="R617" s="107"/>
      <c r="S617" s="107"/>
      <c r="T617" s="74"/>
    </row>
    <row r="618" spans="1:20" ht="18" customHeight="1">
      <c r="A618" s="190"/>
      <c r="B618" s="191"/>
      <c r="C618" s="99"/>
      <c r="D618" s="108">
        <v>9</v>
      </c>
      <c r="E618" s="94" t="s">
        <v>554</v>
      </c>
      <c r="F618" s="94"/>
      <c r="G618" s="94"/>
      <c r="H618" s="94"/>
      <c r="I618" s="94"/>
      <c r="J618" s="94"/>
      <c r="K618" s="94"/>
      <c r="L618" s="105"/>
      <c r="M618" s="100" t="s">
        <v>235</v>
      </c>
      <c r="N618" s="100" t="s">
        <v>281</v>
      </c>
      <c r="O618" s="110"/>
      <c r="P618" s="107"/>
      <c r="Q618" s="107"/>
      <c r="R618" s="107"/>
      <c r="S618" s="107"/>
      <c r="T618" s="74"/>
    </row>
    <row r="619" spans="1:20" ht="18" customHeight="1">
      <c r="A619" s="190"/>
      <c r="B619" s="191"/>
      <c r="C619" s="99"/>
      <c r="D619" s="108">
        <v>10</v>
      </c>
      <c r="E619" s="94" t="s">
        <v>282</v>
      </c>
      <c r="F619" s="94"/>
      <c r="G619" s="94"/>
      <c r="H619" s="94"/>
      <c r="I619" s="94"/>
      <c r="J619" s="94"/>
      <c r="K619" s="94"/>
      <c r="L619" s="105"/>
      <c r="M619" s="78" t="s">
        <v>239</v>
      </c>
      <c r="N619" s="96" t="s">
        <v>281</v>
      </c>
      <c r="O619" s="119"/>
      <c r="P619" s="107"/>
      <c r="Q619" s="107"/>
      <c r="R619" s="107"/>
      <c r="S619" s="107"/>
      <c r="T619" s="74"/>
    </row>
    <row r="620" spans="1:20" ht="18" customHeight="1">
      <c r="A620" s="190"/>
      <c r="B620" s="191"/>
      <c r="C620" s="99"/>
      <c r="D620" s="108">
        <v>11</v>
      </c>
      <c r="E620" s="94" t="s">
        <v>283</v>
      </c>
      <c r="F620" s="94"/>
      <c r="G620" s="94"/>
      <c r="H620" s="94"/>
      <c r="I620" s="94"/>
      <c r="J620" s="94"/>
      <c r="K620" s="94"/>
      <c r="L620" s="105"/>
      <c r="M620" s="78" t="s">
        <v>241</v>
      </c>
      <c r="N620" s="96" t="s">
        <v>281</v>
      </c>
      <c r="O620" s="119"/>
      <c r="P620" s="107"/>
      <c r="Q620" s="107"/>
      <c r="R620" s="107"/>
      <c r="S620" s="107"/>
      <c r="T620" s="74"/>
    </row>
    <row r="621" spans="1:20" ht="18" customHeight="1">
      <c r="A621" s="190"/>
      <c r="B621" s="191"/>
      <c r="C621" s="99"/>
      <c r="D621" s="108"/>
      <c r="E621" s="94" t="s">
        <v>242</v>
      </c>
      <c r="F621" s="94"/>
      <c r="G621" s="94"/>
      <c r="H621" s="94"/>
      <c r="I621" s="94"/>
      <c r="J621" s="94"/>
      <c r="K621" s="94"/>
      <c r="L621" s="105"/>
      <c r="M621" s="78"/>
      <c r="N621" s="96"/>
      <c r="O621" s="119"/>
      <c r="P621" s="107"/>
      <c r="Q621" s="107"/>
      <c r="R621" s="107"/>
      <c r="S621" s="107"/>
      <c r="T621" s="74"/>
    </row>
    <row r="622" spans="1:20" ht="18" customHeight="1">
      <c r="A622" s="190"/>
      <c r="B622" s="191"/>
      <c r="C622" s="99"/>
      <c r="D622" s="108">
        <v>12</v>
      </c>
      <c r="E622" s="94" t="s">
        <v>555</v>
      </c>
      <c r="F622" s="94"/>
      <c r="G622" s="94"/>
      <c r="H622" s="94"/>
      <c r="I622" s="94"/>
      <c r="J622" s="94"/>
      <c r="K622" s="94"/>
      <c r="L622" s="105"/>
      <c r="M622" s="78" t="s">
        <v>100</v>
      </c>
      <c r="N622" s="96" t="s">
        <v>100</v>
      </c>
      <c r="O622" s="119"/>
      <c r="P622" s="107"/>
      <c r="Q622" s="107"/>
      <c r="R622" s="107"/>
      <c r="S622" s="107"/>
      <c r="T622" s="74"/>
    </row>
    <row r="623" spans="1:20" ht="18" customHeight="1">
      <c r="A623" s="190"/>
      <c r="B623" s="191"/>
      <c r="C623" s="99"/>
      <c r="D623" s="108">
        <v>13</v>
      </c>
      <c r="E623" s="94" t="s">
        <v>556</v>
      </c>
      <c r="F623" s="94"/>
      <c r="G623" s="94"/>
      <c r="H623" s="94"/>
      <c r="I623" s="94"/>
      <c r="J623" s="94"/>
      <c r="K623" s="94"/>
      <c r="L623" s="105"/>
      <c r="M623" s="78" t="s">
        <v>100</v>
      </c>
      <c r="N623" s="96" t="s">
        <v>100</v>
      </c>
      <c r="O623" s="119"/>
      <c r="P623" s="107"/>
      <c r="Q623" s="107"/>
      <c r="R623" s="107"/>
      <c r="S623" s="107"/>
      <c r="T623" s="74"/>
    </row>
    <row r="624" spans="1:20" ht="18" customHeight="1">
      <c r="A624" s="985"/>
      <c r="B624" s="986"/>
      <c r="C624" s="67"/>
      <c r="D624" s="68">
        <v>14</v>
      </c>
      <c r="E624" s="69" t="s">
        <v>286</v>
      </c>
      <c r="F624" s="69"/>
      <c r="G624" s="69"/>
      <c r="H624" s="69"/>
      <c r="I624" s="69"/>
      <c r="J624" s="69"/>
      <c r="K624" s="69"/>
      <c r="L624" s="70"/>
      <c r="M624" s="71" t="s">
        <v>100</v>
      </c>
      <c r="N624" s="71" t="s">
        <v>100</v>
      </c>
      <c r="O624" s="106"/>
      <c r="P624" s="107"/>
      <c r="Q624" s="107"/>
      <c r="R624" s="107"/>
      <c r="S624" s="107"/>
      <c r="T624" s="74"/>
    </row>
    <row r="625" spans="1:20" ht="18" customHeight="1">
      <c r="A625" s="190"/>
      <c r="B625" s="191"/>
      <c r="C625" s="409"/>
      <c r="D625" s="68">
        <v>15</v>
      </c>
      <c r="E625" s="69" t="s">
        <v>557</v>
      </c>
      <c r="F625" s="76"/>
      <c r="G625" s="76"/>
      <c r="H625" s="76"/>
      <c r="I625" s="76"/>
      <c r="J625" s="76"/>
      <c r="K625" s="76"/>
      <c r="L625" s="77"/>
      <c r="M625" s="71" t="s">
        <v>248</v>
      </c>
      <c r="N625" s="71" t="s">
        <v>558</v>
      </c>
      <c r="O625" s="106"/>
      <c r="P625" s="107"/>
      <c r="Q625" s="107"/>
      <c r="R625" s="107"/>
      <c r="S625" s="107"/>
      <c r="T625" s="74"/>
    </row>
    <row r="626" spans="1:20" ht="18" customHeight="1">
      <c r="A626" s="190"/>
      <c r="B626" s="191"/>
      <c r="C626" s="75"/>
      <c r="D626" s="68">
        <v>16</v>
      </c>
      <c r="E626" s="69" t="s">
        <v>247</v>
      </c>
      <c r="F626" s="76"/>
      <c r="G626" s="76"/>
      <c r="H626" s="76"/>
      <c r="I626" s="76"/>
      <c r="J626" s="76"/>
      <c r="K626" s="76"/>
      <c r="L626" s="77"/>
      <c r="M626" s="78" t="s">
        <v>100</v>
      </c>
      <c r="N626" s="71" t="s">
        <v>100</v>
      </c>
      <c r="O626" s="106"/>
      <c r="P626" s="107"/>
      <c r="Q626" s="107"/>
      <c r="R626" s="107"/>
      <c r="S626" s="107"/>
      <c r="T626" s="74"/>
    </row>
    <row r="627" spans="1:20" ht="18" customHeight="1">
      <c r="A627" s="190"/>
      <c r="B627" s="191"/>
      <c r="C627" s="79"/>
      <c r="D627" s="68">
        <v>17</v>
      </c>
      <c r="E627" s="69" t="s">
        <v>555</v>
      </c>
      <c r="F627" s="76"/>
      <c r="G627" s="76"/>
      <c r="H627" s="76"/>
      <c r="I627" s="76"/>
      <c r="J627" s="76"/>
      <c r="K627" s="76"/>
      <c r="L627" s="77"/>
      <c r="M627" s="78" t="s">
        <v>100</v>
      </c>
      <c r="N627" s="71" t="s">
        <v>100</v>
      </c>
      <c r="O627" s="106"/>
      <c r="P627" s="107"/>
      <c r="Q627" s="107"/>
      <c r="R627" s="107"/>
      <c r="S627" s="107"/>
      <c r="T627" s="74"/>
    </row>
    <row r="628" spans="1:20" ht="18" customHeight="1">
      <c r="A628" s="190"/>
      <c r="B628" s="191"/>
      <c r="C628" s="75"/>
      <c r="D628" s="68">
        <v>18</v>
      </c>
      <c r="E628" s="94" t="s">
        <v>483</v>
      </c>
      <c r="F628" s="94"/>
      <c r="G628" s="94"/>
      <c r="H628" s="94"/>
      <c r="I628" s="94"/>
      <c r="J628" s="94"/>
      <c r="K628" s="94"/>
      <c r="L628" s="95"/>
      <c r="M628" s="78">
        <v>34</v>
      </c>
      <c r="N628" s="71" t="s">
        <v>100</v>
      </c>
      <c r="O628" s="106"/>
      <c r="P628" s="107"/>
      <c r="Q628" s="107"/>
      <c r="R628" s="107"/>
      <c r="S628" s="107"/>
      <c r="T628" s="74"/>
    </row>
    <row r="629" spans="1:20" ht="18" customHeight="1">
      <c r="A629" s="190"/>
      <c r="B629" s="191"/>
      <c r="C629" s="75"/>
      <c r="D629" s="68">
        <v>19</v>
      </c>
      <c r="E629" s="89" t="s">
        <v>484</v>
      </c>
      <c r="F629" s="89"/>
      <c r="G629" s="89"/>
      <c r="H629" s="89"/>
      <c r="I629" s="89"/>
      <c r="J629" s="89"/>
      <c r="K629" s="89"/>
      <c r="L629" s="95"/>
      <c r="M629" s="78">
        <v>34</v>
      </c>
      <c r="N629" s="71" t="s">
        <v>100</v>
      </c>
      <c r="O629" s="106"/>
      <c r="P629" s="107"/>
      <c r="Q629" s="107"/>
      <c r="R629" s="107"/>
      <c r="S629" s="107"/>
      <c r="T629" s="74"/>
    </row>
    <row r="630" spans="1:20" ht="18" customHeight="1">
      <c r="A630" s="190"/>
      <c r="B630" s="191"/>
      <c r="C630" s="75"/>
      <c r="D630" s="68">
        <v>20</v>
      </c>
      <c r="E630" s="94" t="s">
        <v>561</v>
      </c>
      <c r="F630" s="94"/>
      <c r="G630" s="94"/>
      <c r="H630" s="94"/>
      <c r="I630" s="94"/>
      <c r="J630" s="94"/>
      <c r="K630" s="94"/>
      <c r="L630" s="95"/>
      <c r="M630" s="78" t="s">
        <v>100</v>
      </c>
      <c r="N630" s="96" t="s">
        <v>100</v>
      </c>
      <c r="O630" s="119"/>
      <c r="P630" s="107"/>
      <c r="Q630" s="107"/>
      <c r="R630" s="107"/>
      <c r="S630" s="107"/>
      <c r="T630" s="74"/>
    </row>
    <row r="631" spans="1:20" ht="18" customHeight="1">
      <c r="A631" s="190"/>
      <c r="B631" s="191"/>
      <c r="C631" s="75"/>
      <c r="D631" s="68">
        <v>21</v>
      </c>
      <c r="E631" s="89" t="s">
        <v>562</v>
      </c>
      <c r="F631" s="89"/>
      <c r="G631" s="89"/>
      <c r="H631" s="89"/>
      <c r="I631" s="89"/>
      <c r="J631" s="89"/>
      <c r="K631" s="89"/>
      <c r="L631" s="95"/>
      <c r="M631" s="78" t="s">
        <v>100</v>
      </c>
      <c r="N631" s="96" t="s">
        <v>100</v>
      </c>
      <c r="O631" s="119"/>
      <c r="P631" s="107"/>
      <c r="Q631" s="107"/>
      <c r="R631" s="107"/>
      <c r="S631" s="107"/>
      <c r="T631" s="74"/>
    </row>
    <row r="632" spans="1:20" ht="18" customHeight="1">
      <c r="A632" s="190"/>
      <c r="B632" s="191"/>
      <c r="C632" s="99"/>
      <c r="D632" s="68">
        <v>22</v>
      </c>
      <c r="E632" s="94" t="s">
        <v>292</v>
      </c>
      <c r="F632" s="94"/>
      <c r="G632" s="94"/>
      <c r="H632" s="94"/>
      <c r="I632" s="94"/>
      <c r="J632" s="94"/>
      <c r="K632" s="94"/>
      <c r="L632" s="95"/>
      <c r="M632" s="100">
        <v>34</v>
      </c>
      <c r="N632" s="100" t="s">
        <v>100</v>
      </c>
      <c r="O632" s="110"/>
      <c r="P632" s="107"/>
      <c r="Q632" s="107"/>
      <c r="R632" s="107"/>
      <c r="S632" s="107"/>
      <c r="T632" s="74"/>
    </row>
    <row r="633" spans="1:20" ht="18" customHeight="1">
      <c r="A633" s="190"/>
      <c r="B633" s="191"/>
      <c r="C633" s="102"/>
      <c r="D633" s="68">
        <v>23</v>
      </c>
      <c r="E633" s="94" t="s">
        <v>563</v>
      </c>
      <c r="F633" s="94"/>
      <c r="G633" s="94"/>
      <c r="H633" s="94"/>
      <c r="I633" s="94"/>
      <c r="J633" s="94"/>
      <c r="K633" s="94"/>
      <c r="L633" s="95"/>
      <c r="M633" s="78" t="s">
        <v>155</v>
      </c>
      <c r="N633" s="96" t="s">
        <v>155</v>
      </c>
      <c r="O633" s="119"/>
      <c r="P633" s="107"/>
      <c r="Q633" s="107"/>
      <c r="R633" s="107"/>
      <c r="S633" s="107"/>
      <c r="T633" s="74"/>
    </row>
    <row r="634" spans="1:20" ht="18" customHeight="1">
      <c r="A634" s="190"/>
      <c r="B634" s="191"/>
      <c r="C634" s="75"/>
      <c r="D634" s="68">
        <v>24</v>
      </c>
      <c r="E634" s="94" t="s">
        <v>564</v>
      </c>
      <c r="F634" s="94"/>
      <c r="G634" s="94"/>
      <c r="H634" s="94"/>
      <c r="I634" s="94"/>
      <c r="J634" s="94"/>
      <c r="K634" s="94"/>
      <c r="L634" s="95"/>
      <c r="M634" s="100" t="s">
        <v>155</v>
      </c>
      <c r="N634" s="71" t="s">
        <v>155</v>
      </c>
      <c r="O634" s="106"/>
      <c r="P634" s="107"/>
      <c r="Q634" s="107"/>
      <c r="R634" s="107"/>
      <c r="S634" s="107"/>
      <c r="T634" s="74"/>
    </row>
    <row r="635" spans="1:20" ht="18" customHeight="1">
      <c r="A635" s="190"/>
      <c r="B635" s="191"/>
      <c r="C635" s="102"/>
      <c r="D635" s="68">
        <v>25</v>
      </c>
      <c r="E635" s="94" t="s">
        <v>310</v>
      </c>
      <c r="F635" s="94"/>
      <c r="G635" s="94"/>
      <c r="H635" s="94"/>
      <c r="I635" s="94"/>
      <c r="J635" s="94"/>
      <c r="K635" s="94"/>
      <c r="L635" s="95"/>
      <c r="M635" s="100" t="s">
        <v>155</v>
      </c>
      <c r="N635" s="71" t="s">
        <v>155</v>
      </c>
      <c r="O635" s="106"/>
      <c r="P635" s="107"/>
      <c r="Q635" s="107"/>
      <c r="R635" s="107"/>
      <c r="S635" s="107"/>
      <c r="T635" s="74"/>
    </row>
    <row r="636" spans="1:20" ht="18" customHeight="1">
      <c r="A636" s="190"/>
      <c r="B636" s="191"/>
      <c r="C636" s="99"/>
      <c r="D636" s="68">
        <v>26</v>
      </c>
      <c r="E636" s="94" t="s">
        <v>565</v>
      </c>
      <c r="F636" s="94"/>
      <c r="G636" s="94"/>
      <c r="H636" s="94"/>
      <c r="I636" s="94"/>
      <c r="J636" s="94"/>
      <c r="K636" s="94"/>
      <c r="L636" s="105"/>
      <c r="M636" s="100" t="s">
        <v>155</v>
      </c>
      <c r="N636" s="71" t="s">
        <v>155</v>
      </c>
      <c r="O636" s="106"/>
      <c r="P636" s="107"/>
      <c r="Q636" s="107"/>
      <c r="R636" s="107"/>
      <c r="S636" s="107"/>
      <c r="T636" s="74"/>
    </row>
    <row r="637" spans="1:20" ht="18" customHeight="1">
      <c r="A637" s="190"/>
      <c r="B637" s="191"/>
      <c r="C637" s="75"/>
      <c r="D637" s="68">
        <v>27</v>
      </c>
      <c r="E637" s="94" t="s">
        <v>566</v>
      </c>
      <c r="F637" s="94"/>
      <c r="G637" s="94"/>
      <c r="H637" s="94"/>
      <c r="I637" s="94"/>
      <c r="J637" s="94"/>
      <c r="K637" s="94"/>
      <c r="L637" s="95"/>
      <c r="M637" s="100" t="s">
        <v>155</v>
      </c>
      <c r="N637" s="71" t="s">
        <v>567</v>
      </c>
      <c r="O637" s="106"/>
      <c r="P637" s="107"/>
      <c r="Q637" s="107"/>
      <c r="R637" s="107"/>
      <c r="S637" s="107"/>
      <c r="T637" s="74"/>
    </row>
    <row r="638" spans="1:20" ht="18" customHeight="1">
      <c r="A638" s="190"/>
      <c r="B638" s="191"/>
      <c r="C638" s="75"/>
      <c r="D638" s="68">
        <v>28</v>
      </c>
      <c r="E638" s="94" t="s">
        <v>320</v>
      </c>
      <c r="F638" s="94"/>
      <c r="G638" s="94"/>
      <c r="H638" s="94"/>
      <c r="I638" s="94"/>
      <c r="J638" s="94"/>
      <c r="K638" s="94"/>
      <c r="L638" s="95"/>
      <c r="M638" s="100" t="s">
        <v>155</v>
      </c>
      <c r="N638" s="71" t="s">
        <v>155</v>
      </c>
      <c r="O638" s="106"/>
      <c r="P638" s="107"/>
      <c r="Q638" s="107"/>
      <c r="R638" s="107"/>
      <c r="S638" s="107"/>
      <c r="T638" s="74"/>
    </row>
    <row r="639" spans="1:20" ht="18" customHeight="1">
      <c r="A639" s="190"/>
      <c r="B639" s="191"/>
      <c r="C639" s="102"/>
      <c r="D639" s="68">
        <v>29</v>
      </c>
      <c r="E639" s="94" t="s">
        <v>568</v>
      </c>
      <c r="F639" s="94"/>
      <c r="G639" s="94"/>
      <c r="H639" s="94"/>
      <c r="I639" s="94"/>
      <c r="J639" s="94"/>
      <c r="K639" s="94"/>
      <c r="L639" s="95"/>
      <c r="M639" s="100" t="s">
        <v>155</v>
      </c>
      <c r="N639" s="92" t="s">
        <v>155</v>
      </c>
      <c r="O639" s="109"/>
      <c r="P639" s="107"/>
      <c r="Q639" s="107"/>
      <c r="R639" s="107"/>
      <c r="S639" s="107"/>
      <c r="T639" s="74"/>
    </row>
    <row r="640" spans="1:20" ht="18" customHeight="1">
      <c r="A640" s="190"/>
      <c r="B640" s="191"/>
      <c r="C640" s="287"/>
      <c r="D640" s="270"/>
      <c r="E640" s="82"/>
      <c r="F640" s="82"/>
      <c r="G640" s="82"/>
      <c r="H640" s="82"/>
      <c r="I640" s="82"/>
      <c r="J640" s="82"/>
      <c r="K640" s="82"/>
      <c r="L640" s="83"/>
      <c r="M640" s="318"/>
      <c r="N640" s="318"/>
      <c r="O640" s="387"/>
      <c r="P640" s="388"/>
      <c r="Q640" s="388"/>
      <c r="R640" s="388"/>
      <c r="S640" s="388"/>
      <c r="T640" s="88"/>
    </row>
    <row r="641" spans="1:20" ht="18" customHeight="1">
      <c r="A641" s="983" t="s">
        <v>546</v>
      </c>
      <c r="B641" s="984"/>
      <c r="C641" s="399"/>
      <c r="D641" s="309">
        <v>1</v>
      </c>
      <c r="E641" s="310" t="s">
        <v>470</v>
      </c>
      <c r="F641" s="310"/>
      <c r="G641" s="310"/>
      <c r="H641" s="310"/>
      <c r="I641" s="310"/>
      <c r="J641" s="310"/>
      <c r="K641" s="310"/>
      <c r="L641" s="389"/>
      <c r="M641" s="363" t="s">
        <v>100</v>
      </c>
      <c r="N641" s="343" t="s">
        <v>100</v>
      </c>
      <c r="O641" s="390"/>
      <c r="P641" s="391"/>
      <c r="Q641" s="391"/>
      <c r="R641" s="391"/>
      <c r="S641" s="391"/>
      <c r="T641" s="392"/>
    </row>
    <row r="642" spans="1:20" ht="18" customHeight="1">
      <c r="A642" s="985" t="s">
        <v>469</v>
      </c>
      <c r="B642" s="986"/>
      <c r="C642" s="99"/>
      <c r="D642" s="108">
        <v>2</v>
      </c>
      <c r="E642" s="94" t="s">
        <v>372</v>
      </c>
      <c r="F642" s="94"/>
      <c r="G642" s="94"/>
      <c r="H642" s="94"/>
      <c r="I642" s="94"/>
      <c r="J642" s="94"/>
      <c r="K642" s="94"/>
      <c r="L642" s="95"/>
      <c r="M642" s="100" t="s">
        <v>100</v>
      </c>
      <c r="N642" s="100" t="s">
        <v>100</v>
      </c>
      <c r="O642" s="110"/>
      <c r="P642" s="107"/>
      <c r="Q642" s="107"/>
      <c r="R642" s="107"/>
      <c r="S642" s="107"/>
      <c r="T642" s="74"/>
    </row>
    <row r="643" spans="1:20" ht="18" customHeight="1">
      <c r="A643" s="190"/>
      <c r="B643" s="191"/>
      <c r="C643" s="420"/>
      <c r="D643" s="108">
        <v>3</v>
      </c>
      <c r="E643" s="94" t="s">
        <v>485</v>
      </c>
      <c r="F643" s="94"/>
      <c r="G643" s="94"/>
      <c r="H643" s="94"/>
      <c r="I643" s="94"/>
      <c r="J643" s="94"/>
      <c r="K643" s="94"/>
      <c r="L643" s="95"/>
      <c r="M643" s="100" t="s">
        <v>100</v>
      </c>
      <c r="N643" s="100" t="s">
        <v>100</v>
      </c>
      <c r="O643" s="114"/>
      <c r="P643" s="107"/>
      <c r="Q643" s="107"/>
      <c r="R643" s="107"/>
      <c r="S643" s="107"/>
      <c r="T643" s="74"/>
    </row>
    <row r="644" spans="1:20" ht="18" customHeight="1">
      <c r="A644" s="190"/>
      <c r="B644" s="191"/>
      <c r="C644" s="75"/>
      <c r="D644" s="108">
        <v>4</v>
      </c>
      <c r="E644" s="116" t="s">
        <v>486</v>
      </c>
      <c r="F644" s="116"/>
      <c r="G644" s="116"/>
      <c r="H644" s="116"/>
      <c r="I644" s="116"/>
      <c r="J644" s="116"/>
      <c r="K644" s="116"/>
      <c r="L644" s="117"/>
      <c r="M644" s="100" t="s">
        <v>100</v>
      </c>
      <c r="N644" s="71" t="s">
        <v>100</v>
      </c>
      <c r="O644" s="106"/>
      <c r="P644" s="107"/>
      <c r="Q644" s="107"/>
      <c r="R644" s="107"/>
      <c r="S644" s="107"/>
      <c r="T644" s="74"/>
    </row>
    <row r="645" spans="1:20" ht="18" customHeight="1">
      <c r="A645" s="190"/>
      <c r="B645" s="191"/>
      <c r="C645" s="118"/>
      <c r="D645" s="108">
        <v>5</v>
      </c>
      <c r="E645" s="94" t="s">
        <v>487</v>
      </c>
      <c r="F645" s="94"/>
      <c r="G645" s="94"/>
      <c r="H645" s="94"/>
      <c r="I645" s="94"/>
      <c r="J645" s="94"/>
      <c r="K645" s="94"/>
      <c r="L645" s="95"/>
      <c r="M645" s="100" t="s">
        <v>100</v>
      </c>
      <c r="N645" s="100" t="s">
        <v>100</v>
      </c>
      <c r="O645" s="110"/>
      <c r="P645" s="107"/>
      <c r="Q645" s="107"/>
      <c r="R645" s="107"/>
      <c r="S645" s="107"/>
      <c r="T645" s="74"/>
    </row>
    <row r="646" spans="1:20" ht="18" customHeight="1">
      <c r="A646" s="190"/>
      <c r="B646" s="191"/>
      <c r="C646" s="412" t="s">
        <v>256</v>
      </c>
      <c r="D646" s="108">
        <v>6</v>
      </c>
      <c r="E646" s="94" t="s">
        <v>488</v>
      </c>
      <c r="F646" s="94"/>
      <c r="G646" s="94"/>
      <c r="H646" s="94"/>
      <c r="I646" s="94"/>
      <c r="J646" s="94"/>
      <c r="K646" s="94"/>
      <c r="L646" s="95"/>
      <c r="M646" s="100" t="s">
        <v>100</v>
      </c>
      <c r="N646" s="100" t="s">
        <v>100</v>
      </c>
      <c r="O646" s="110"/>
      <c r="P646" s="107"/>
      <c r="Q646" s="107"/>
      <c r="R646" s="107"/>
      <c r="S646" s="107"/>
      <c r="T646" s="74"/>
    </row>
    <row r="647" spans="1:20" ht="18" customHeight="1">
      <c r="A647" s="190"/>
      <c r="B647" s="191"/>
      <c r="C647" s="99"/>
      <c r="D647" s="108">
        <v>7</v>
      </c>
      <c r="E647" s="94" t="s">
        <v>258</v>
      </c>
      <c r="F647" s="94"/>
      <c r="G647" s="94"/>
      <c r="H647" s="94"/>
      <c r="I647" s="94"/>
      <c r="J647" s="94"/>
      <c r="K647" s="94"/>
      <c r="L647" s="105"/>
      <c r="M647" s="100" t="s">
        <v>100</v>
      </c>
      <c r="N647" s="100" t="s">
        <v>100</v>
      </c>
      <c r="O647" s="110"/>
      <c r="P647" s="107"/>
      <c r="Q647" s="107"/>
      <c r="R647" s="107"/>
      <c r="S647" s="107"/>
      <c r="T647" s="74"/>
    </row>
    <row r="648" spans="1:20" ht="18" customHeight="1">
      <c r="A648" s="190"/>
      <c r="B648" s="191"/>
      <c r="C648" s="111"/>
      <c r="D648" s="108">
        <v>8</v>
      </c>
      <c r="E648" s="94" t="s">
        <v>489</v>
      </c>
      <c r="F648" s="94"/>
      <c r="G648" s="94"/>
      <c r="H648" s="94"/>
      <c r="I648" s="94"/>
      <c r="J648" s="94"/>
      <c r="K648" s="94"/>
      <c r="L648" s="105"/>
      <c r="M648" s="100" t="s">
        <v>100</v>
      </c>
      <c r="N648" s="100" t="s">
        <v>490</v>
      </c>
      <c r="O648" s="110"/>
      <c r="P648" s="107"/>
      <c r="Q648" s="107"/>
      <c r="R648" s="107"/>
      <c r="S648" s="107"/>
      <c r="T648" s="74"/>
    </row>
    <row r="649" spans="1:20" ht="18" customHeight="1">
      <c r="A649" s="190"/>
      <c r="B649" s="191"/>
      <c r="C649" s="412" t="s">
        <v>256</v>
      </c>
      <c r="D649" s="108">
        <v>9</v>
      </c>
      <c r="E649" s="94" t="s">
        <v>491</v>
      </c>
      <c r="F649" s="94"/>
      <c r="G649" s="94"/>
      <c r="H649" s="94"/>
      <c r="I649" s="94"/>
      <c r="J649" s="94"/>
      <c r="K649" s="94"/>
      <c r="L649" s="105"/>
      <c r="M649" s="100" t="s">
        <v>100</v>
      </c>
      <c r="N649" s="100" t="s">
        <v>490</v>
      </c>
      <c r="O649" s="110"/>
      <c r="P649" s="107"/>
      <c r="Q649" s="107"/>
      <c r="R649" s="107"/>
      <c r="S649" s="107"/>
      <c r="T649" s="74"/>
    </row>
    <row r="650" spans="1:20" ht="18" customHeight="1">
      <c r="A650" s="190"/>
      <c r="B650" s="191"/>
      <c r="C650" s="118"/>
      <c r="D650" s="108">
        <v>10</v>
      </c>
      <c r="E650" s="94" t="s">
        <v>492</v>
      </c>
      <c r="F650" s="94"/>
      <c r="G650" s="94"/>
      <c r="H650" s="94"/>
      <c r="I650" s="94"/>
      <c r="J650" s="94"/>
      <c r="K650" s="94"/>
      <c r="L650" s="105"/>
      <c r="M650" s="100" t="s">
        <v>100</v>
      </c>
      <c r="N650" s="100" t="s">
        <v>100</v>
      </c>
      <c r="O650" s="110"/>
      <c r="P650" s="107"/>
      <c r="Q650" s="107"/>
      <c r="R650" s="107"/>
      <c r="S650" s="107"/>
      <c r="T650" s="74"/>
    </row>
    <row r="651" spans="1:20" ht="18" customHeight="1">
      <c r="A651" s="190"/>
      <c r="B651" s="191"/>
      <c r="C651" s="99"/>
      <c r="D651" s="108">
        <v>11</v>
      </c>
      <c r="E651" s="94" t="s">
        <v>493</v>
      </c>
      <c r="F651" s="94"/>
      <c r="G651" s="94"/>
      <c r="H651" s="94"/>
      <c r="I651" s="94"/>
      <c r="J651" s="94"/>
      <c r="K651" s="94"/>
      <c r="L651" s="105"/>
      <c r="M651" s="100">
        <v>65</v>
      </c>
      <c r="N651" s="100" t="s">
        <v>100</v>
      </c>
      <c r="O651" s="110"/>
      <c r="P651" s="107"/>
      <c r="Q651" s="107"/>
      <c r="R651" s="107"/>
      <c r="S651" s="107"/>
      <c r="T651" s="74"/>
    </row>
    <row r="652" spans="1:20" ht="18" customHeight="1">
      <c r="A652" s="190"/>
      <c r="B652" s="191"/>
      <c r="C652" s="99"/>
      <c r="D652" s="108">
        <v>12</v>
      </c>
      <c r="E652" s="94" t="s">
        <v>494</v>
      </c>
      <c r="F652" s="94"/>
      <c r="G652" s="94"/>
      <c r="H652" s="94"/>
      <c r="I652" s="94"/>
      <c r="J652" s="94"/>
      <c r="K652" s="94"/>
      <c r="L652" s="105"/>
      <c r="M652" s="100">
        <v>34</v>
      </c>
      <c r="N652" s="100" t="s">
        <v>495</v>
      </c>
      <c r="O652" s="110"/>
      <c r="P652" s="107"/>
      <c r="Q652" s="107"/>
      <c r="R652" s="107"/>
      <c r="S652" s="107"/>
      <c r="T652" s="74"/>
    </row>
    <row r="653" spans="1:20" ht="18" customHeight="1">
      <c r="A653" s="190"/>
      <c r="B653" s="191"/>
      <c r="C653" s="99"/>
      <c r="D653" s="108">
        <v>13</v>
      </c>
      <c r="E653" s="94" t="s">
        <v>496</v>
      </c>
      <c r="F653" s="94"/>
      <c r="G653" s="94"/>
      <c r="H653" s="94"/>
      <c r="I653" s="94"/>
      <c r="J653" s="94"/>
      <c r="K653" s="94"/>
      <c r="L653" s="105"/>
      <c r="M653" s="78">
        <v>34</v>
      </c>
      <c r="N653" s="96" t="s">
        <v>497</v>
      </c>
      <c r="O653" s="97" t="s">
        <v>511</v>
      </c>
      <c r="P653" s="73" t="s">
        <v>365</v>
      </c>
      <c r="Q653" s="107"/>
      <c r="R653" s="107"/>
      <c r="S653" s="107"/>
      <c r="T653" s="74"/>
    </row>
    <row r="654" spans="1:20" ht="18" customHeight="1">
      <c r="A654" s="190"/>
      <c r="B654" s="191"/>
      <c r="C654" s="99"/>
      <c r="D654" s="108">
        <v>14</v>
      </c>
      <c r="E654" s="94" t="s">
        <v>498</v>
      </c>
      <c r="F654" s="94"/>
      <c r="G654" s="94"/>
      <c r="H654" s="94"/>
      <c r="I654" s="94"/>
      <c r="J654" s="94"/>
      <c r="K654" s="94"/>
      <c r="L654" s="105"/>
      <c r="M654" s="78">
        <v>34</v>
      </c>
      <c r="N654" s="96" t="s">
        <v>100</v>
      </c>
      <c r="O654" s="98"/>
      <c r="P654" s="73" t="s">
        <v>540</v>
      </c>
      <c r="Q654" s="107"/>
      <c r="R654" s="107"/>
      <c r="S654" s="107"/>
      <c r="T654" s="74"/>
    </row>
    <row r="655" spans="1:20" ht="18" customHeight="1">
      <c r="A655" s="190"/>
      <c r="B655" s="191"/>
      <c r="C655" s="279" t="s">
        <v>299</v>
      </c>
      <c r="D655" s="108">
        <v>15</v>
      </c>
      <c r="E655" s="94" t="s">
        <v>499</v>
      </c>
      <c r="F655" s="94"/>
      <c r="G655" s="94"/>
      <c r="H655" s="94"/>
      <c r="I655" s="94"/>
      <c r="J655" s="94"/>
      <c r="K655" s="94"/>
      <c r="L655" s="105"/>
      <c r="M655" s="78" t="s">
        <v>100</v>
      </c>
      <c r="N655" s="96" t="s">
        <v>100</v>
      </c>
      <c r="O655" s="97" t="s">
        <v>511</v>
      </c>
      <c r="P655" s="73" t="s">
        <v>541</v>
      </c>
      <c r="Q655" s="107"/>
      <c r="R655" s="107"/>
      <c r="S655" s="107"/>
      <c r="T655" s="74"/>
    </row>
    <row r="656" spans="1:20" ht="18" customHeight="1">
      <c r="A656" s="190"/>
      <c r="B656" s="191"/>
      <c r="C656" s="279"/>
      <c r="D656" s="108">
        <v>16</v>
      </c>
      <c r="E656" s="94" t="s">
        <v>1489</v>
      </c>
      <c r="F656" s="94"/>
      <c r="G656" s="94"/>
      <c r="H656" s="94"/>
      <c r="I656" s="94"/>
      <c r="J656" s="94"/>
      <c r="K656" s="94"/>
      <c r="L656" s="105"/>
      <c r="M656" s="78" t="s">
        <v>100</v>
      </c>
      <c r="N656" s="96" t="s">
        <v>100</v>
      </c>
      <c r="O656" s="97"/>
      <c r="P656" s="73"/>
      <c r="Q656" s="107"/>
      <c r="R656" s="107"/>
      <c r="S656" s="107"/>
      <c r="T656" s="74"/>
    </row>
    <row r="657" spans="1:20" ht="18" customHeight="1">
      <c r="A657" s="190"/>
      <c r="B657" s="191"/>
      <c r="C657" s="279"/>
      <c r="D657" s="108">
        <v>17</v>
      </c>
      <c r="E657" s="94" t="s">
        <v>337</v>
      </c>
      <c r="F657" s="94"/>
      <c r="G657" s="94"/>
      <c r="H657" s="94"/>
      <c r="I657" s="94"/>
      <c r="J657" s="94"/>
      <c r="K657" s="94"/>
      <c r="L657" s="105"/>
      <c r="M657" s="78" t="s">
        <v>100</v>
      </c>
      <c r="N657" s="96" t="s">
        <v>100</v>
      </c>
      <c r="O657" s="97"/>
      <c r="P657" s="73"/>
      <c r="Q657" s="107"/>
      <c r="R657" s="107"/>
      <c r="S657" s="107"/>
      <c r="T657" s="74"/>
    </row>
    <row r="658" spans="1:20" ht="18" customHeight="1">
      <c r="A658" s="985"/>
      <c r="B658" s="986"/>
      <c r="C658" s="67"/>
      <c r="D658" s="68">
        <v>18</v>
      </c>
      <c r="E658" s="69" t="s">
        <v>500</v>
      </c>
      <c r="F658" s="69"/>
      <c r="G658" s="69"/>
      <c r="H658" s="69"/>
      <c r="I658" s="69"/>
      <c r="J658" s="69"/>
      <c r="K658" s="69"/>
      <c r="L658" s="70"/>
      <c r="M658" s="71" t="s">
        <v>100</v>
      </c>
      <c r="N658" s="71" t="s">
        <v>100</v>
      </c>
      <c r="O658" s="106"/>
      <c r="P658" s="107"/>
      <c r="Q658" s="107"/>
      <c r="R658" s="107"/>
      <c r="S658" s="107"/>
      <c r="T658" s="74"/>
    </row>
    <row r="659" spans="1:20" ht="18" customHeight="1">
      <c r="A659" s="190"/>
      <c r="B659" s="191"/>
      <c r="C659" s="409"/>
      <c r="D659" s="68">
        <v>19</v>
      </c>
      <c r="E659" s="69" t="s">
        <v>543</v>
      </c>
      <c r="F659" s="76"/>
      <c r="G659" s="76"/>
      <c r="H659" s="76"/>
      <c r="I659" s="76"/>
      <c r="J659" s="76"/>
      <c r="K659" s="76"/>
      <c r="L659" s="77"/>
      <c r="M659" s="71" t="s">
        <v>433</v>
      </c>
      <c r="N659" s="71" t="s">
        <v>503</v>
      </c>
      <c r="O659" s="72" t="s">
        <v>511</v>
      </c>
      <c r="P659" s="73" t="s">
        <v>251</v>
      </c>
      <c r="Q659" s="107"/>
      <c r="R659" s="107"/>
      <c r="S659" s="107"/>
      <c r="T659" s="74"/>
    </row>
    <row r="660" spans="1:20" ht="18" customHeight="1">
      <c r="A660" s="190"/>
      <c r="B660" s="191"/>
      <c r="C660" s="75"/>
      <c r="D660" s="68">
        <v>20</v>
      </c>
      <c r="E660" s="69" t="s">
        <v>544</v>
      </c>
      <c r="F660" s="76"/>
      <c r="G660" s="76"/>
      <c r="H660" s="76"/>
      <c r="I660" s="76"/>
      <c r="J660" s="76"/>
      <c r="K660" s="76"/>
      <c r="L660" s="77"/>
      <c r="M660" s="78" t="s">
        <v>100</v>
      </c>
      <c r="N660" s="71" t="s">
        <v>100</v>
      </c>
      <c r="O660" s="72" t="s">
        <v>511</v>
      </c>
      <c r="P660" s="73" t="s">
        <v>504</v>
      </c>
      <c r="Q660" s="107"/>
      <c r="R660" s="107"/>
      <c r="S660" s="107"/>
      <c r="T660" s="74"/>
    </row>
    <row r="661" spans="1:20" ht="18" customHeight="1">
      <c r="A661" s="190"/>
      <c r="B661" s="191"/>
      <c r="C661" s="79"/>
      <c r="D661" s="68">
        <v>21</v>
      </c>
      <c r="E661" s="69" t="s">
        <v>505</v>
      </c>
      <c r="F661" s="76"/>
      <c r="G661" s="76"/>
      <c r="H661" s="76"/>
      <c r="I661" s="76"/>
      <c r="J661" s="76"/>
      <c r="K661" s="76"/>
      <c r="L661" s="77"/>
      <c r="M661" s="78" t="s">
        <v>100</v>
      </c>
      <c r="N661" s="71" t="s">
        <v>100</v>
      </c>
      <c r="O661" s="72" t="s">
        <v>511</v>
      </c>
      <c r="P661" s="73" t="s">
        <v>447</v>
      </c>
      <c r="Q661" s="107"/>
      <c r="R661" s="107"/>
      <c r="S661" s="107"/>
      <c r="T661" s="74"/>
    </row>
    <row r="662" spans="1:20" ht="18" customHeight="1">
      <c r="A662" s="190"/>
      <c r="B662" s="191"/>
      <c r="C662" s="75"/>
      <c r="D662" s="68">
        <v>22</v>
      </c>
      <c r="E662" s="94" t="s">
        <v>506</v>
      </c>
      <c r="F662" s="94"/>
      <c r="G662" s="94"/>
      <c r="H662" s="94"/>
      <c r="I662" s="94"/>
      <c r="J662" s="94"/>
      <c r="K662" s="94"/>
      <c r="L662" s="95"/>
      <c r="M662" s="78"/>
      <c r="N662" s="71"/>
      <c r="O662" s="398"/>
      <c r="P662" s="73" t="s">
        <v>507</v>
      </c>
      <c r="Q662" s="107"/>
      <c r="R662" s="107"/>
      <c r="S662" s="107"/>
      <c r="T662" s="74"/>
    </row>
    <row r="663" spans="1:20" ht="18" customHeight="1">
      <c r="A663" s="190"/>
      <c r="B663" s="191"/>
      <c r="C663" s="75"/>
      <c r="D663" s="68">
        <v>23</v>
      </c>
      <c r="E663" s="89" t="s">
        <v>506</v>
      </c>
      <c r="F663" s="89"/>
      <c r="G663" s="89"/>
      <c r="H663" s="89"/>
      <c r="I663" s="89"/>
      <c r="J663" s="89"/>
      <c r="K663" s="89"/>
      <c r="L663" s="95"/>
      <c r="M663" s="78">
        <v>34</v>
      </c>
      <c r="N663" s="71" t="s">
        <v>100</v>
      </c>
      <c r="O663" s="398"/>
      <c r="P663" s="73" t="s">
        <v>508</v>
      </c>
      <c r="Q663" s="107"/>
      <c r="R663" s="107"/>
      <c r="S663" s="107"/>
      <c r="T663" s="74"/>
    </row>
    <row r="664" spans="1:20" ht="18" customHeight="1">
      <c r="A664" s="190"/>
      <c r="B664" s="191"/>
      <c r="C664" s="75"/>
      <c r="D664" s="68">
        <v>24</v>
      </c>
      <c r="E664" s="94" t="s">
        <v>484</v>
      </c>
      <c r="F664" s="94"/>
      <c r="G664" s="94"/>
      <c r="H664" s="94"/>
      <c r="I664" s="94"/>
      <c r="J664" s="94"/>
      <c r="K664" s="94"/>
      <c r="L664" s="95"/>
      <c r="M664" s="78">
        <v>34</v>
      </c>
      <c r="N664" s="96" t="s">
        <v>100</v>
      </c>
      <c r="O664" s="98"/>
      <c r="P664" s="73" t="s">
        <v>509</v>
      </c>
      <c r="Q664" s="107"/>
      <c r="R664" s="107"/>
      <c r="S664" s="107"/>
      <c r="T664" s="74"/>
    </row>
    <row r="665" spans="1:20" ht="18" customHeight="1">
      <c r="A665" s="190"/>
      <c r="B665" s="191"/>
      <c r="C665" s="80"/>
      <c r="D665" s="81"/>
      <c r="E665" s="421"/>
      <c r="F665" s="421"/>
      <c r="G665" s="421"/>
      <c r="H665" s="421"/>
      <c r="I665" s="421"/>
      <c r="J665" s="421"/>
      <c r="K665" s="421"/>
      <c r="L665" s="83"/>
      <c r="M665" s="84"/>
      <c r="N665" s="248"/>
      <c r="O665" s="249"/>
      <c r="P665" s="388"/>
      <c r="Q665" s="388"/>
      <c r="R665" s="388"/>
      <c r="S665" s="388"/>
      <c r="T665" s="88"/>
    </row>
    <row r="666" spans="1:20" ht="18" customHeight="1">
      <c r="A666" s="983" t="s">
        <v>546</v>
      </c>
      <c r="B666" s="984"/>
      <c r="C666" s="399"/>
      <c r="D666" s="309">
        <v>1</v>
      </c>
      <c r="E666" s="310" t="s">
        <v>574</v>
      </c>
      <c r="F666" s="310"/>
      <c r="G666" s="310"/>
      <c r="H666" s="310"/>
      <c r="I666" s="310"/>
      <c r="J666" s="310"/>
      <c r="K666" s="310"/>
      <c r="L666" s="389"/>
      <c r="M666" s="343" t="s">
        <v>100</v>
      </c>
      <c r="N666" s="343" t="s">
        <v>100</v>
      </c>
      <c r="O666" s="390"/>
      <c r="P666" s="391"/>
      <c r="Q666" s="391"/>
      <c r="R666" s="391"/>
      <c r="S666" s="391"/>
      <c r="T666" s="392"/>
    </row>
    <row r="667" spans="1:20" ht="18" customHeight="1">
      <c r="A667" s="985" t="s">
        <v>510</v>
      </c>
      <c r="B667" s="986"/>
      <c r="C667" s="102"/>
      <c r="D667" s="68">
        <v>2</v>
      </c>
      <c r="E667" s="94" t="s">
        <v>575</v>
      </c>
      <c r="F667" s="94"/>
      <c r="G667" s="94"/>
      <c r="H667" s="94"/>
      <c r="I667" s="94"/>
      <c r="J667" s="94"/>
      <c r="K667" s="94"/>
      <c r="L667" s="95"/>
      <c r="M667" s="78" t="s">
        <v>100</v>
      </c>
      <c r="N667" s="96" t="s">
        <v>100</v>
      </c>
      <c r="O667" s="119"/>
      <c r="P667" s="107"/>
      <c r="Q667" s="107"/>
      <c r="R667" s="107"/>
      <c r="S667" s="107"/>
      <c r="T667" s="74"/>
    </row>
    <row r="668" spans="1:20" ht="18" customHeight="1">
      <c r="A668" s="190"/>
      <c r="B668" s="191"/>
      <c r="C668" s="409"/>
      <c r="D668" s="68">
        <v>3</v>
      </c>
      <c r="E668" s="94" t="s">
        <v>576</v>
      </c>
      <c r="F668" s="94"/>
      <c r="G668" s="94"/>
      <c r="H668" s="94"/>
      <c r="I668" s="94"/>
      <c r="J668" s="94"/>
      <c r="K668" s="94"/>
      <c r="L668" s="95"/>
      <c r="M668" s="100" t="s">
        <v>100</v>
      </c>
      <c r="N668" s="71" t="s">
        <v>100</v>
      </c>
      <c r="O668" s="106"/>
      <c r="P668" s="107"/>
      <c r="Q668" s="107"/>
      <c r="R668" s="107"/>
      <c r="S668" s="107"/>
      <c r="T668" s="74"/>
    </row>
    <row r="669" spans="1:20" ht="18" customHeight="1">
      <c r="A669" s="190"/>
      <c r="B669" s="191"/>
      <c r="C669" s="102"/>
      <c r="D669" s="68">
        <v>4</v>
      </c>
      <c r="E669" s="94" t="s">
        <v>577</v>
      </c>
      <c r="F669" s="94"/>
      <c r="G669" s="94"/>
      <c r="H669" s="94"/>
      <c r="I669" s="94"/>
      <c r="J669" s="94"/>
      <c r="K669" s="94"/>
      <c r="L669" s="95"/>
      <c r="M669" s="100" t="s">
        <v>100</v>
      </c>
      <c r="N669" s="71" t="s">
        <v>100</v>
      </c>
      <c r="O669" s="106"/>
      <c r="P669" s="107"/>
      <c r="Q669" s="107"/>
      <c r="R669" s="107"/>
      <c r="S669" s="107"/>
      <c r="T669" s="74"/>
    </row>
    <row r="670" spans="1:20" ht="18" customHeight="1">
      <c r="A670" s="190"/>
      <c r="B670" s="191"/>
      <c r="C670" s="99"/>
      <c r="D670" s="68">
        <v>5</v>
      </c>
      <c r="E670" s="94" t="s">
        <v>578</v>
      </c>
      <c r="F670" s="94"/>
      <c r="G670" s="94"/>
      <c r="H670" s="94"/>
      <c r="I670" s="94"/>
      <c r="J670" s="94"/>
      <c r="K670" s="94"/>
      <c r="L670" s="105"/>
      <c r="M670" s="100" t="s">
        <v>100</v>
      </c>
      <c r="N670" s="71" t="s">
        <v>100</v>
      </c>
      <c r="O670" s="106"/>
      <c r="P670" s="107"/>
      <c r="Q670" s="107"/>
      <c r="R670" s="107"/>
      <c r="S670" s="107"/>
      <c r="T670" s="74"/>
    </row>
    <row r="671" spans="1:20" ht="18" customHeight="1">
      <c r="A671" s="190"/>
      <c r="B671" s="191"/>
      <c r="C671" s="75"/>
      <c r="D671" s="68">
        <v>6</v>
      </c>
      <c r="E671" s="94" t="s">
        <v>579</v>
      </c>
      <c r="F671" s="94"/>
      <c r="G671" s="94"/>
      <c r="H671" s="94"/>
      <c r="I671" s="94"/>
      <c r="J671" s="94"/>
      <c r="K671" s="94"/>
      <c r="L671" s="95"/>
      <c r="M671" s="100" t="s">
        <v>100</v>
      </c>
      <c r="N671" s="71" t="s">
        <v>100</v>
      </c>
      <c r="O671" s="106"/>
      <c r="P671" s="107"/>
      <c r="Q671" s="107"/>
      <c r="R671" s="107"/>
      <c r="S671" s="107"/>
      <c r="T671" s="74"/>
    </row>
    <row r="672" spans="1:20" ht="18" customHeight="1">
      <c r="A672" s="190"/>
      <c r="B672" s="191"/>
      <c r="C672" s="75"/>
      <c r="D672" s="68">
        <v>7</v>
      </c>
      <c r="E672" s="94" t="s">
        <v>456</v>
      </c>
      <c r="F672" s="94"/>
      <c r="G672" s="94"/>
      <c r="H672" s="94"/>
      <c r="I672" s="94"/>
      <c r="J672" s="94"/>
      <c r="K672" s="94"/>
      <c r="L672" s="95"/>
      <c r="M672" s="100" t="s">
        <v>100</v>
      </c>
      <c r="N672" s="71" t="s">
        <v>100</v>
      </c>
      <c r="O672" s="288"/>
      <c r="P672" s="388"/>
      <c r="Q672" s="107"/>
      <c r="R672" s="107"/>
      <c r="S672" s="107"/>
      <c r="T672" s="74"/>
    </row>
    <row r="673" spans="1:20" ht="18" customHeight="1">
      <c r="A673" s="190"/>
      <c r="B673" s="191"/>
      <c r="C673" s="278" t="s">
        <v>164</v>
      </c>
      <c r="D673" s="68">
        <v>8</v>
      </c>
      <c r="E673" s="94" t="s">
        <v>457</v>
      </c>
      <c r="F673" s="94"/>
      <c r="G673" s="94"/>
      <c r="H673" s="94"/>
      <c r="I673" s="94"/>
      <c r="J673" s="94"/>
      <c r="K673" s="94"/>
      <c r="L673" s="95"/>
      <c r="M673" s="100">
        <v>50</v>
      </c>
      <c r="N673" s="92" t="s">
        <v>100</v>
      </c>
      <c r="O673" s="93" t="s">
        <v>511</v>
      </c>
      <c r="P673" s="866" t="s">
        <v>166</v>
      </c>
      <c r="Q673" s="866"/>
      <c r="R673" s="866"/>
      <c r="S673" s="866"/>
      <c r="T673" s="867"/>
    </row>
    <row r="674" spans="1:20" ht="18" customHeight="1">
      <c r="A674" s="190"/>
      <c r="B674" s="191"/>
      <c r="C674" s="99"/>
      <c r="D674" s="68">
        <v>9</v>
      </c>
      <c r="E674" s="94" t="s">
        <v>458</v>
      </c>
      <c r="F674" s="94"/>
      <c r="G674" s="94"/>
      <c r="H674" s="94"/>
      <c r="I674" s="94"/>
      <c r="J674" s="94"/>
      <c r="K674" s="94"/>
      <c r="L674" s="95"/>
      <c r="M674" s="100" t="s">
        <v>100</v>
      </c>
      <c r="N674" s="100" t="s">
        <v>100</v>
      </c>
      <c r="O674" s="110"/>
      <c r="P674" s="107"/>
      <c r="Q674" s="107"/>
      <c r="R674" s="107"/>
      <c r="S674" s="107"/>
      <c r="T674" s="74"/>
    </row>
    <row r="675" spans="1:20" ht="18" customHeight="1">
      <c r="A675" s="190"/>
      <c r="B675" s="191"/>
      <c r="C675" s="102"/>
      <c r="D675" s="68">
        <v>10</v>
      </c>
      <c r="E675" s="94" t="s">
        <v>459</v>
      </c>
      <c r="F675" s="94"/>
      <c r="G675" s="94"/>
      <c r="H675" s="94"/>
      <c r="I675" s="94"/>
      <c r="J675" s="94"/>
      <c r="K675" s="94"/>
      <c r="L675" s="95"/>
      <c r="M675" s="78" t="s">
        <v>170</v>
      </c>
      <c r="N675" s="100" t="s">
        <v>100</v>
      </c>
      <c r="O675" s="110"/>
      <c r="P675" s="107"/>
      <c r="Q675" s="107"/>
      <c r="R675" s="107"/>
      <c r="S675" s="107"/>
      <c r="T675" s="74"/>
    </row>
    <row r="676" spans="1:20" ht="18" customHeight="1">
      <c r="A676" s="190"/>
      <c r="B676" s="191"/>
      <c r="C676" s="99"/>
      <c r="D676" s="68">
        <v>11</v>
      </c>
      <c r="E676" s="94" t="s">
        <v>580</v>
      </c>
      <c r="F676" s="94"/>
      <c r="G676" s="94"/>
      <c r="H676" s="94"/>
      <c r="I676" s="94"/>
      <c r="J676" s="94"/>
      <c r="K676" s="94"/>
      <c r="L676" s="95"/>
      <c r="M676" s="100" t="s">
        <v>100</v>
      </c>
      <c r="N676" s="100" t="s">
        <v>100</v>
      </c>
      <c r="O676" s="110"/>
      <c r="P676" s="107"/>
      <c r="Q676" s="107"/>
      <c r="R676" s="107"/>
      <c r="S676" s="107"/>
      <c r="T676" s="74"/>
    </row>
    <row r="677" spans="1:20" ht="18" customHeight="1">
      <c r="A677" s="190"/>
      <c r="B677" s="191"/>
      <c r="C677" s="401" t="s">
        <v>172</v>
      </c>
      <c r="D677" s="68">
        <v>12</v>
      </c>
      <c r="E677" s="94" t="s">
        <v>514</v>
      </c>
      <c r="F677" s="94"/>
      <c r="G677" s="94"/>
      <c r="H677" s="94"/>
      <c r="I677" s="94"/>
      <c r="J677" s="94"/>
      <c r="K677" s="94"/>
      <c r="L677" s="95"/>
      <c r="M677" s="100" t="s">
        <v>100</v>
      </c>
      <c r="N677" s="100" t="s">
        <v>100</v>
      </c>
      <c r="O677" s="114"/>
      <c r="P677" s="107"/>
      <c r="Q677" s="107"/>
      <c r="R677" s="107"/>
      <c r="S677" s="107"/>
      <c r="T677" s="74"/>
    </row>
    <row r="678" spans="1:20" ht="18" customHeight="1">
      <c r="A678" s="190"/>
      <c r="B678" s="191"/>
      <c r="C678" s="75"/>
      <c r="D678" s="68">
        <v>13</v>
      </c>
      <c r="E678" s="116" t="s">
        <v>545</v>
      </c>
      <c r="F678" s="116"/>
      <c r="G678" s="116"/>
      <c r="H678" s="116"/>
      <c r="I678" s="116"/>
      <c r="J678" s="116"/>
      <c r="K678" s="116"/>
      <c r="L678" s="117"/>
      <c r="M678" s="100" t="s">
        <v>100</v>
      </c>
      <c r="N678" s="71" t="s">
        <v>100</v>
      </c>
      <c r="O678" s="106"/>
      <c r="P678" s="107"/>
      <c r="Q678" s="107"/>
      <c r="R678" s="107"/>
      <c r="S678" s="107"/>
      <c r="T678" s="74"/>
    </row>
    <row r="679" spans="1:20" ht="18" customHeight="1">
      <c r="A679" s="190"/>
      <c r="B679" s="191"/>
      <c r="C679" s="118"/>
      <c r="D679" s="68">
        <v>14</v>
      </c>
      <c r="E679" s="94" t="s">
        <v>581</v>
      </c>
      <c r="F679" s="94"/>
      <c r="G679" s="94"/>
      <c r="H679" s="94"/>
      <c r="I679" s="94"/>
      <c r="J679" s="94"/>
      <c r="K679" s="94"/>
      <c r="L679" s="95"/>
      <c r="M679" s="100" t="s">
        <v>100</v>
      </c>
      <c r="N679" s="100" t="s">
        <v>100</v>
      </c>
      <c r="O679" s="110"/>
      <c r="P679" s="107"/>
      <c r="Q679" s="107"/>
      <c r="R679" s="107"/>
      <c r="S679" s="107"/>
      <c r="T679" s="74"/>
    </row>
    <row r="680" spans="1:20" ht="18" customHeight="1">
      <c r="A680" s="190"/>
      <c r="B680" s="191"/>
      <c r="C680" s="118"/>
      <c r="D680" s="68">
        <v>15</v>
      </c>
      <c r="E680" s="94" t="s">
        <v>398</v>
      </c>
      <c r="F680" s="94"/>
      <c r="G680" s="94"/>
      <c r="H680" s="94"/>
      <c r="I680" s="94"/>
      <c r="J680" s="94"/>
      <c r="K680" s="94"/>
      <c r="L680" s="95"/>
      <c r="M680" s="100">
        <v>83</v>
      </c>
      <c r="N680" s="100" t="s">
        <v>465</v>
      </c>
      <c r="O680" s="110"/>
      <c r="P680" s="107"/>
      <c r="Q680" s="107"/>
      <c r="R680" s="107"/>
      <c r="S680" s="107"/>
      <c r="T680" s="74"/>
    </row>
    <row r="681" spans="1:20" ht="18" customHeight="1">
      <c r="A681" s="190"/>
      <c r="B681" s="191"/>
      <c r="C681" s="401" t="s">
        <v>172</v>
      </c>
      <c r="D681" s="68">
        <v>16</v>
      </c>
      <c r="E681" s="94" t="s">
        <v>178</v>
      </c>
      <c r="F681" s="94"/>
      <c r="G681" s="94"/>
      <c r="H681" s="94"/>
      <c r="I681" s="94"/>
      <c r="J681" s="94"/>
      <c r="K681" s="94"/>
      <c r="L681" s="105"/>
      <c r="M681" s="100" t="s">
        <v>100</v>
      </c>
      <c r="N681" s="100" t="s">
        <v>100</v>
      </c>
      <c r="O681" s="110"/>
      <c r="P681" s="107"/>
      <c r="Q681" s="107"/>
      <c r="R681" s="107"/>
      <c r="S681" s="107"/>
      <c r="T681" s="74"/>
    </row>
    <row r="682" spans="1:20" ht="18" customHeight="1">
      <c r="A682" s="190"/>
      <c r="B682" s="191"/>
      <c r="C682" s="422"/>
      <c r="D682" s="68">
        <v>17</v>
      </c>
      <c r="E682" s="94" t="s">
        <v>179</v>
      </c>
      <c r="F682" s="94"/>
      <c r="G682" s="94"/>
      <c r="H682" s="94"/>
      <c r="I682" s="94"/>
      <c r="J682" s="94"/>
      <c r="K682" s="94"/>
      <c r="L682" s="105"/>
      <c r="M682" s="100" t="s">
        <v>100</v>
      </c>
      <c r="N682" s="100" t="s">
        <v>100</v>
      </c>
      <c r="O682" s="110"/>
      <c r="P682" s="107"/>
      <c r="Q682" s="107"/>
      <c r="R682" s="107"/>
      <c r="S682" s="107"/>
      <c r="T682" s="74"/>
    </row>
    <row r="683" spans="1:20" ht="18" customHeight="1">
      <c r="A683" s="190"/>
      <c r="B683" s="191"/>
      <c r="C683" s="168" t="s">
        <v>185</v>
      </c>
      <c r="D683" s="68">
        <v>18</v>
      </c>
      <c r="E683" s="94" t="s">
        <v>582</v>
      </c>
      <c r="F683" s="94"/>
      <c r="G683" s="94"/>
      <c r="H683" s="94"/>
      <c r="I683" s="94"/>
      <c r="J683" s="94"/>
      <c r="K683" s="94"/>
      <c r="L683" s="105"/>
      <c r="M683" s="100">
        <v>84</v>
      </c>
      <c r="N683" s="100" t="s">
        <v>177</v>
      </c>
      <c r="O683" s="110"/>
      <c r="P683" s="107"/>
      <c r="Q683" s="107"/>
      <c r="R683" s="107"/>
      <c r="S683" s="107"/>
      <c r="T683" s="74"/>
    </row>
    <row r="684" spans="1:20" ht="18" customHeight="1">
      <c r="A684" s="190"/>
      <c r="B684" s="191"/>
      <c r="C684" s="118"/>
      <c r="D684" s="68">
        <v>19</v>
      </c>
      <c r="E684" s="94" t="s">
        <v>187</v>
      </c>
      <c r="F684" s="94"/>
      <c r="G684" s="94"/>
      <c r="H684" s="94"/>
      <c r="I684" s="94"/>
      <c r="J684" s="94"/>
      <c r="K684" s="94"/>
      <c r="L684" s="105"/>
      <c r="M684" s="100" t="s">
        <v>100</v>
      </c>
      <c r="N684" s="100" t="s">
        <v>100</v>
      </c>
      <c r="O684" s="395"/>
      <c r="P684" s="73"/>
      <c r="Q684" s="107"/>
      <c r="R684" s="107"/>
      <c r="S684" s="107"/>
      <c r="T684" s="74"/>
    </row>
    <row r="685" spans="1:20" ht="18" customHeight="1">
      <c r="A685" s="190"/>
      <c r="B685" s="191"/>
      <c r="C685" s="99"/>
      <c r="D685" s="68">
        <v>20</v>
      </c>
      <c r="E685" s="94" t="s">
        <v>467</v>
      </c>
      <c r="F685" s="94"/>
      <c r="G685" s="94"/>
      <c r="H685" s="94"/>
      <c r="I685" s="94"/>
      <c r="J685" s="94"/>
      <c r="K685" s="94"/>
      <c r="L685" s="105"/>
      <c r="M685" s="100" t="s">
        <v>192</v>
      </c>
      <c r="N685" s="100" t="s">
        <v>192</v>
      </c>
      <c r="O685" s="110"/>
      <c r="P685" s="107"/>
      <c r="Q685" s="107"/>
      <c r="R685" s="107"/>
      <c r="S685" s="107"/>
      <c r="T685" s="74"/>
    </row>
    <row r="686" spans="1:20" ht="18" customHeight="1">
      <c r="A686" s="190"/>
      <c r="B686" s="191"/>
      <c r="C686" s="99"/>
      <c r="D686" s="68">
        <v>21</v>
      </c>
      <c r="E686" s="94" t="s">
        <v>181</v>
      </c>
      <c r="F686" s="94"/>
      <c r="G686" s="94"/>
      <c r="H686" s="94"/>
      <c r="I686" s="94"/>
      <c r="J686" s="94"/>
      <c r="K686" s="94"/>
      <c r="L686" s="105"/>
      <c r="M686" s="100" t="s">
        <v>192</v>
      </c>
      <c r="N686" s="100" t="s">
        <v>192</v>
      </c>
      <c r="O686" s="110"/>
      <c r="P686" s="107"/>
      <c r="Q686" s="107"/>
      <c r="R686" s="107"/>
      <c r="S686" s="107"/>
      <c r="T686" s="74"/>
    </row>
    <row r="687" spans="1:20" ht="18" customHeight="1">
      <c r="A687" s="190"/>
      <c r="B687" s="191"/>
      <c r="C687" s="99"/>
      <c r="D687" s="68">
        <v>22</v>
      </c>
      <c r="E687" s="94" t="s">
        <v>182</v>
      </c>
      <c r="F687" s="94"/>
      <c r="G687" s="94"/>
      <c r="H687" s="94"/>
      <c r="I687" s="94"/>
      <c r="J687" s="94"/>
      <c r="K687" s="94"/>
      <c r="L687" s="105"/>
      <c r="M687" s="78" t="s">
        <v>583</v>
      </c>
      <c r="N687" s="96" t="s">
        <v>192</v>
      </c>
      <c r="O687" s="119"/>
      <c r="P687" s="107"/>
      <c r="Q687" s="107"/>
      <c r="R687" s="107"/>
      <c r="S687" s="107"/>
      <c r="T687" s="74"/>
    </row>
    <row r="688" spans="1:20" ht="18" customHeight="1">
      <c r="A688" s="190"/>
      <c r="B688" s="191"/>
      <c r="C688" s="99"/>
      <c r="D688" s="68">
        <v>23</v>
      </c>
      <c r="E688" s="94" t="s">
        <v>183</v>
      </c>
      <c r="F688" s="94"/>
      <c r="G688" s="94"/>
      <c r="H688" s="94"/>
      <c r="I688" s="94"/>
      <c r="J688" s="94"/>
      <c r="K688" s="94"/>
      <c r="L688" s="105"/>
      <c r="M688" s="78" t="s">
        <v>192</v>
      </c>
      <c r="N688" s="96" t="s">
        <v>192</v>
      </c>
      <c r="O688" s="119"/>
      <c r="P688" s="107"/>
      <c r="Q688" s="107"/>
      <c r="R688" s="107"/>
      <c r="S688" s="107"/>
      <c r="T688" s="74"/>
    </row>
    <row r="689" spans="1:20" ht="18" customHeight="1">
      <c r="A689" s="190"/>
      <c r="B689" s="191"/>
      <c r="C689" s="99"/>
      <c r="D689" s="68">
        <v>24</v>
      </c>
      <c r="E689" s="94" t="s">
        <v>184</v>
      </c>
      <c r="F689" s="94"/>
      <c r="G689" s="94"/>
      <c r="H689" s="94"/>
      <c r="I689" s="94"/>
      <c r="J689" s="94"/>
      <c r="K689" s="94"/>
      <c r="L689" s="105"/>
      <c r="M689" s="78" t="s">
        <v>192</v>
      </c>
      <c r="N689" s="96" t="s">
        <v>192</v>
      </c>
      <c r="O689" s="119"/>
      <c r="P689" s="107"/>
      <c r="Q689" s="107"/>
      <c r="R689" s="107"/>
      <c r="S689" s="107"/>
      <c r="T689" s="74"/>
    </row>
    <row r="690" spans="1:20" ht="18" customHeight="1" thickBot="1">
      <c r="A690" s="233"/>
      <c r="B690" s="234"/>
      <c r="C690" s="120"/>
      <c r="D690" s="121"/>
      <c r="E690" s="235"/>
      <c r="F690" s="122"/>
      <c r="G690" s="122"/>
      <c r="H690" s="122"/>
      <c r="I690" s="122"/>
      <c r="J690" s="122"/>
      <c r="K690" s="122"/>
      <c r="L690" s="123"/>
      <c r="M690" s="124"/>
      <c r="N690" s="125"/>
      <c r="O690" s="126"/>
      <c r="P690" s="127"/>
      <c r="Q690" s="127"/>
      <c r="R690" s="127"/>
      <c r="S690" s="127"/>
      <c r="T690" s="128"/>
    </row>
    <row r="691" spans="1:20" ht="17.25" customHeight="1" thickBot="1">
      <c r="A691" s="935" t="s">
        <v>101</v>
      </c>
      <c r="B691" s="936"/>
      <c r="C691" s="936"/>
      <c r="D691" s="936"/>
      <c r="E691" s="936"/>
      <c r="F691" s="936"/>
      <c r="G691" s="50" t="s">
        <v>102</v>
      </c>
      <c r="H691" s="937"/>
      <c r="I691" s="937"/>
      <c r="J691" s="938"/>
      <c r="K691" s="50" t="s">
        <v>103</v>
      </c>
      <c r="L691" s="51"/>
      <c r="M691" s="52"/>
      <c r="N691" s="939" t="s">
        <v>104</v>
      </c>
      <c r="O691" s="940"/>
      <c r="P691" s="940"/>
      <c r="Q691" s="941"/>
      <c r="R691" s="53" t="s">
        <v>105</v>
      </c>
      <c r="S691" s="54"/>
      <c r="T691" s="55"/>
    </row>
    <row r="692" spans="1:20" ht="18" customHeight="1">
      <c r="A692" s="942" t="s">
        <v>106</v>
      </c>
      <c r="B692" s="943"/>
      <c r="C692" s="946" t="s">
        <v>107</v>
      </c>
      <c r="D692" s="922" t="s">
        <v>108</v>
      </c>
      <c r="E692" s="923"/>
      <c r="F692" s="923"/>
      <c r="G692" s="923"/>
      <c r="H692" s="923"/>
      <c r="I692" s="923"/>
      <c r="J692" s="923"/>
      <c r="K692" s="923"/>
      <c r="L692" s="948"/>
      <c r="M692" s="950" t="s">
        <v>109</v>
      </c>
      <c r="N692" s="922" t="s">
        <v>110</v>
      </c>
      <c r="O692" s="922" t="s">
        <v>111</v>
      </c>
      <c r="P692" s="923"/>
      <c r="Q692" s="923"/>
      <c r="R692" s="923"/>
      <c r="S692" s="923"/>
      <c r="T692" s="924"/>
    </row>
    <row r="693" spans="1:20" ht="18" customHeight="1" thickBot="1">
      <c r="A693" s="944"/>
      <c r="B693" s="945"/>
      <c r="C693" s="947"/>
      <c r="D693" s="925"/>
      <c r="E693" s="926"/>
      <c r="F693" s="926"/>
      <c r="G693" s="926"/>
      <c r="H693" s="926"/>
      <c r="I693" s="926"/>
      <c r="J693" s="926"/>
      <c r="K693" s="926"/>
      <c r="L693" s="949"/>
      <c r="M693" s="951"/>
      <c r="N693" s="925"/>
      <c r="O693" s="925"/>
      <c r="P693" s="926"/>
      <c r="Q693" s="926"/>
      <c r="R693" s="926"/>
      <c r="S693" s="926"/>
      <c r="T693" s="927"/>
    </row>
    <row r="694" spans="1:20" ht="18" customHeight="1">
      <c r="A694" s="989" t="s">
        <v>546</v>
      </c>
      <c r="B694" s="990"/>
      <c r="C694" s="57"/>
      <c r="D694" s="239">
        <v>26</v>
      </c>
      <c r="E694" s="59" t="s">
        <v>218</v>
      </c>
      <c r="F694" s="60"/>
      <c r="G694" s="60"/>
      <c r="H694" s="293"/>
      <c r="I694" s="293"/>
      <c r="J694" s="293"/>
      <c r="K694" s="293"/>
      <c r="L694" s="61"/>
      <c r="M694" s="62">
        <v>83</v>
      </c>
      <c r="N694" s="63" t="s">
        <v>465</v>
      </c>
      <c r="O694" s="243"/>
      <c r="P694" s="369"/>
      <c r="Q694" s="369"/>
      <c r="R694" s="369"/>
      <c r="S694" s="369"/>
      <c r="T694" s="66"/>
    </row>
    <row r="695" spans="1:20" ht="18" customHeight="1">
      <c r="A695" s="985" t="s">
        <v>510</v>
      </c>
      <c r="B695" s="986"/>
      <c r="C695" s="413" t="s">
        <v>215</v>
      </c>
      <c r="D695" s="68">
        <v>27</v>
      </c>
      <c r="E695" s="69" t="s">
        <v>219</v>
      </c>
      <c r="F695" s="69"/>
      <c r="G695" s="69"/>
      <c r="H695" s="69"/>
      <c r="I695" s="69"/>
      <c r="J695" s="69"/>
      <c r="K695" s="69"/>
      <c r="L695" s="70"/>
      <c r="M695" s="71" t="s">
        <v>100</v>
      </c>
      <c r="N695" s="71" t="s">
        <v>100</v>
      </c>
      <c r="O695" s="106"/>
      <c r="P695" s="107"/>
      <c r="Q695" s="107"/>
      <c r="R695" s="107"/>
      <c r="S695" s="107"/>
      <c r="T695" s="74"/>
    </row>
    <row r="696" spans="1:20" ht="18" customHeight="1">
      <c r="A696" s="423"/>
      <c r="B696" s="424"/>
      <c r="C696" s="409"/>
      <c r="D696" s="68">
        <v>28</v>
      </c>
      <c r="E696" s="69" t="s">
        <v>220</v>
      </c>
      <c r="F696" s="76"/>
      <c r="G696" s="76"/>
      <c r="H696" s="76"/>
      <c r="I696" s="76"/>
      <c r="J696" s="76"/>
      <c r="K696" s="76"/>
      <c r="L696" s="77"/>
      <c r="M696" s="71" t="s">
        <v>100</v>
      </c>
      <c r="N696" s="71" t="s">
        <v>100</v>
      </c>
      <c r="O696" s="106"/>
      <c r="P696" s="107"/>
      <c r="Q696" s="107"/>
      <c r="R696" s="107"/>
      <c r="S696" s="107"/>
      <c r="T696" s="74"/>
    </row>
    <row r="697" spans="1:20" ht="18" customHeight="1">
      <c r="A697" s="423"/>
      <c r="B697" s="424"/>
      <c r="C697" s="168" t="s">
        <v>225</v>
      </c>
      <c r="D697" s="68">
        <v>29</v>
      </c>
      <c r="E697" s="69" t="s">
        <v>584</v>
      </c>
      <c r="F697" s="76"/>
      <c r="G697" s="76"/>
      <c r="H697" s="76"/>
      <c r="I697" s="76"/>
      <c r="J697" s="76"/>
      <c r="K697" s="76"/>
      <c r="L697" s="77"/>
      <c r="M697" s="78">
        <v>84</v>
      </c>
      <c r="N697" s="71" t="s">
        <v>177</v>
      </c>
      <c r="O697" s="72"/>
      <c r="P697" s="73"/>
      <c r="Q697" s="107"/>
      <c r="R697" s="107"/>
      <c r="S697" s="107"/>
      <c r="T697" s="74"/>
    </row>
    <row r="698" spans="1:20" ht="18" customHeight="1">
      <c r="A698" s="423"/>
      <c r="B698" s="424"/>
      <c r="C698" s="409"/>
      <c r="D698" s="68">
        <v>30</v>
      </c>
      <c r="E698" s="69" t="s">
        <v>585</v>
      </c>
      <c r="F698" s="76"/>
      <c r="G698" s="76"/>
      <c r="H698" s="76"/>
      <c r="I698" s="76"/>
      <c r="J698" s="76"/>
      <c r="K698" s="76"/>
      <c r="L698" s="77"/>
      <c r="M698" s="78" t="s">
        <v>100</v>
      </c>
      <c r="N698" s="71" t="s">
        <v>100</v>
      </c>
      <c r="O698" s="398"/>
      <c r="P698" s="73"/>
      <c r="Q698" s="107"/>
      <c r="R698" s="107"/>
      <c r="S698" s="107"/>
      <c r="T698" s="74"/>
    </row>
    <row r="699" spans="1:20" ht="18" customHeight="1">
      <c r="A699" s="423"/>
      <c r="B699" s="424"/>
      <c r="C699" s="80"/>
      <c r="D699" s="81"/>
      <c r="E699" s="82"/>
      <c r="F699" s="82"/>
      <c r="G699" s="82"/>
      <c r="H699" s="82"/>
      <c r="I699" s="82"/>
      <c r="J699" s="82"/>
      <c r="K699" s="82"/>
      <c r="L699" s="83"/>
      <c r="M699" s="84"/>
      <c r="N699" s="85"/>
      <c r="O699" s="425"/>
      <c r="P699" s="87"/>
      <c r="Q699" s="388"/>
      <c r="R699" s="388"/>
      <c r="S699" s="388"/>
      <c r="T699" s="88"/>
    </row>
    <row r="700" spans="1:20" ht="18" customHeight="1">
      <c r="A700" s="983" t="s">
        <v>152</v>
      </c>
      <c r="B700" s="984"/>
      <c r="C700" s="394"/>
      <c r="D700" s="309">
        <v>1</v>
      </c>
      <c r="E700" s="402" t="s">
        <v>586</v>
      </c>
      <c r="F700" s="402"/>
      <c r="G700" s="402"/>
      <c r="H700" s="402"/>
      <c r="I700" s="402"/>
      <c r="J700" s="402"/>
      <c r="K700" s="402"/>
      <c r="L700" s="389"/>
      <c r="M700" s="363" t="s">
        <v>321</v>
      </c>
      <c r="N700" s="312" t="s">
        <v>155</v>
      </c>
      <c r="O700" s="426" t="s">
        <v>511</v>
      </c>
      <c r="P700" s="427" t="s">
        <v>587</v>
      </c>
      <c r="Q700" s="427"/>
      <c r="R700" s="427"/>
      <c r="S700" s="427"/>
      <c r="T700" s="392"/>
    </row>
    <row r="701" spans="1:20" ht="18" customHeight="1">
      <c r="A701" s="190"/>
      <c r="B701" s="191"/>
      <c r="C701" s="75"/>
      <c r="D701" s="68"/>
      <c r="E701" s="94" t="s">
        <v>588</v>
      </c>
      <c r="F701" s="94"/>
      <c r="G701" s="94"/>
      <c r="H701" s="94"/>
      <c r="I701" s="94"/>
      <c r="J701" s="94"/>
      <c r="K701" s="94"/>
      <c r="L701" s="95"/>
      <c r="M701" s="78"/>
      <c r="N701" s="96"/>
      <c r="O701" s="97" t="s">
        <v>511</v>
      </c>
      <c r="P701" s="73" t="s">
        <v>589</v>
      </c>
      <c r="Q701" s="73" t="s">
        <v>590</v>
      </c>
      <c r="R701" s="73"/>
      <c r="S701" s="73" t="s">
        <v>591</v>
      </c>
      <c r="T701" s="74"/>
    </row>
    <row r="702" spans="1:20" ht="18" customHeight="1">
      <c r="A702" s="190"/>
      <c r="B702" s="191"/>
      <c r="C702" s="75"/>
      <c r="D702" s="68"/>
      <c r="E702" s="89"/>
      <c r="F702" s="89"/>
      <c r="G702" s="89"/>
      <c r="H702" s="89"/>
      <c r="I702" s="89"/>
      <c r="J702" s="89"/>
      <c r="K702" s="89"/>
      <c r="L702" s="95"/>
      <c r="M702" s="78"/>
      <c r="N702" s="96"/>
      <c r="O702" s="97" t="s">
        <v>511</v>
      </c>
      <c r="P702" s="73" t="s">
        <v>592</v>
      </c>
      <c r="Q702" s="73" t="s">
        <v>593</v>
      </c>
      <c r="R702" s="73"/>
      <c r="S702" s="73" t="s">
        <v>594</v>
      </c>
      <c r="T702" s="74"/>
    </row>
    <row r="703" spans="1:20" ht="18" customHeight="1">
      <c r="A703" s="190"/>
      <c r="B703" s="191"/>
      <c r="C703" s="99"/>
      <c r="D703" s="68"/>
      <c r="E703" s="94"/>
      <c r="F703" s="94"/>
      <c r="G703" s="94"/>
      <c r="H703" s="94"/>
      <c r="I703" s="94"/>
      <c r="J703" s="94"/>
      <c r="K703" s="94"/>
      <c r="L703" s="95"/>
      <c r="M703" s="100"/>
      <c r="N703" s="100"/>
      <c r="O703" s="101"/>
      <c r="P703" s="73" t="s">
        <v>595</v>
      </c>
      <c r="Q703" s="73" t="s">
        <v>596</v>
      </c>
      <c r="R703" s="73"/>
      <c r="S703" s="73"/>
      <c r="T703" s="74"/>
    </row>
    <row r="704" spans="1:20" ht="18" customHeight="1">
      <c r="A704" s="190"/>
      <c r="B704" s="191"/>
      <c r="C704" s="102"/>
      <c r="D704" s="68"/>
      <c r="E704" s="94"/>
      <c r="F704" s="94"/>
      <c r="G704" s="94"/>
      <c r="H704" s="94"/>
      <c r="I704" s="94"/>
      <c r="J704" s="94"/>
      <c r="K704" s="94"/>
      <c r="L704" s="95"/>
      <c r="M704" s="78"/>
      <c r="N704" s="96"/>
      <c r="O704" s="97" t="s">
        <v>511</v>
      </c>
      <c r="P704" s="73" t="s">
        <v>597</v>
      </c>
      <c r="Q704" s="73" t="s">
        <v>593</v>
      </c>
      <c r="R704" s="73"/>
      <c r="S704" s="73" t="s">
        <v>598</v>
      </c>
      <c r="T704" s="74"/>
    </row>
    <row r="705" spans="1:20" ht="18" customHeight="1">
      <c r="A705" s="190"/>
      <c r="B705" s="191"/>
      <c r="C705" s="75"/>
      <c r="D705" s="68"/>
      <c r="E705" s="94"/>
      <c r="F705" s="94"/>
      <c r="G705" s="94"/>
      <c r="H705" s="94"/>
      <c r="I705" s="94"/>
      <c r="J705" s="94"/>
      <c r="K705" s="94"/>
      <c r="L705" s="95"/>
      <c r="M705" s="100"/>
      <c r="N705" s="71"/>
      <c r="O705" s="398"/>
      <c r="P705" s="73" t="s">
        <v>595</v>
      </c>
      <c r="Q705" s="73" t="s">
        <v>599</v>
      </c>
      <c r="R705" s="73"/>
      <c r="S705" s="73"/>
      <c r="T705" s="74"/>
    </row>
    <row r="706" spans="1:20" ht="18" customHeight="1">
      <c r="A706" s="190"/>
      <c r="B706" s="191"/>
      <c r="C706" s="281"/>
      <c r="D706" s="81"/>
      <c r="E706" s="82"/>
      <c r="F706" s="82"/>
      <c r="G706" s="82"/>
      <c r="H706" s="82"/>
      <c r="I706" s="82"/>
      <c r="J706" s="82"/>
      <c r="K706" s="82"/>
      <c r="L706" s="83"/>
      <c r="M706" s="318"/>
      <c r="N706" s="85"/>
      <c r="O706" s="288"/>
      <c r="P706" s="388"/>
      <c r="Q706" s="388"/>
      <c r="R706" s="388"/>
      <c r="S706" s="388"/>
      <c r="T706" s="88"/>
    </row>
    <row r="707" spans="1:20" ht="18" customHeight="1">
      <c r="A707" s="983" t="s">
        <v>600</v>
      </c>
      <c r="B707" s="984"/>
      <c r="C707" s="399"/>
      <c r="D707" s="309">
        <v>1</v>
      </c>
      <c r="E707" s="310" t="s">
        <v>460</v>
      </c>
      <c r="F707" s="310"/>
      <c r="G707" s="310"/>
      <c r="H707" s="310"/>
      <c r="I707" s="310"/>
      <c r="J707" s="310"/>
      <c r="K707" s="310"/>
      <c r="L707" s="311"/>
      <c r="M707" s="343" t="s">
        <v>100</v>
      </c>
      <c r="N707" s="312" t="s">
        <v>100</v>
      </c>
      <c r="O707" s="217"/>
      <c r="P707" s="391"/>
      <c r="Q707" s="391"/>
      <c r="R707" s="391"/>
      <c r="S707" s="391"/>
      <c r="T707" s="392"/>
    </row>
    <row r="708" spans="1:20" ht="18" customHeight="1">
      <c r="A708" s="190"/>
      <c r="B708" s="191"/>
      <c r="C708" s="75"/>
      <c r="D708" s="108">
        <v>2</v>
      </c>
      <c r="E708" s="94" t="s">
        <v>601</v>
      </c>
      <c r="F708" s="94"/>
      <c r="G708" s="94"/>
      <c r="H708" s="94"/>
      <c r="I708" s="94"/>
      <c r="J708" s="94"/>
      <c r="K708" s="94"/>
      <c r="L708" s="95"/>
      <c r="M708" s="100" t="s">
        <v>100</v>
      </c>
      <c r="N708" s="71" t="s">
        <v>100</v>
      </c>
      <c r="O708" s="106"/>
      <c r="P708" s="107"/>
      <c r="Q708" s="107"/>
      <c r="R708" s="107"/>
      <c r="S708" s="107"/>
      <c r="T708" s="74"/>
    </row>
    <row r="709" spans="1:20" ht="18" customHeight="1">
      <c r="A709" s="190"/>
      <c r="B709" s="191"/>
      <c r="C709" s="75"/>
      <c r="D709" s="108">
        <v>3</v>
      </c>
      <c r="E709" s="94" t="s">
        <v>602</v>
      </c>
      <c r="F709" s="94"/>
      <c r="G709" s="94"/>
      <c r="H709" s="94"/>
      <c r="I709" s="94"/>
      <c r="J709" s="94"/>
      <c r="K709" s="94"/>
      <c r="L709" s="95"/>
      <c r="M709" s="100">
        <v>32</v>
      </c>
      <c r="N709" s="71" t="s">
        <v>603</v>
      </c>
      <c r="O709" s="72" t="s">
        <v>511</v>
      </c>
      <c r="P709" s="73" t="s">
        <v>604</v>
      </c>
      <c r="Q709" s="107"/>
      <c r="R709" s="107"/>
      <c r="S709" s="107"/>
      <c r="T709" s="74"/>
    </row>
    <row r="710" spans="1:20" ht="18" customHeight="1">
      <c r="A710" s="190"/>
      <c r="B710" s="191"/>
      <c r="C710" s="102"/>
      <c r="D710" s="108">
        <v>4</v>
      </c>
      <c r="E710" s="94" t="s">
        <v>605</v>
      </c>
      <c r="F710" s="94"/>
      <c r="G710" s="94"/>
      <c r="H710" s="94"/>
      <c r="I710" s="94"/>
      <c r="J710" s="94"/>
      <c r="K710" s="94"/>
      <c r="L710" s="95"/>
      <c r="M710" s="100">
        <v>32</v>
      </c>
      <c r="N710" s="92" t="s">
        <v>603</v>
      </c>
      <c r="O710" s="93" t="s">
        <v>511</v>
      </c>
      <c r="P710" s="73" t="s">
        <v>606</v>
      </c>
      <c r="Q710" s="107"/>
      <c r="R710" s="107"/>
      <c r="S710" s="107"/>
      <c r="T710" s="74"/>
    </row>
    <row r="711" spans="1:20" ht="18" customHeight="1">
      <c r="A711" s="190"/>
      <c r="B711" s="191"/>
      <c r="C711" s="99"/>
      <c r="D711" s="108">
        <v>5</v>
      </c>
      <c r="E711" s="94" t="s">
        <v>607</v>
      </c>
      <c r="F711" s="94"/>
      <c r="G711" s="94"/>
      <c r="H711" s="94"/>
      <c r="I711" s="94"/>
      <c r="J711" s="94"/>
      <c r="K711" s="94"/>
      <c r="L711" s="95"/>
      <c r="M711" s="100" t="s">
        <v>100</v>
      </c>
      <c r="N711" s="100" t="s">
        <v>100</v>
      </c>
      <c r="O711" s="395" t="s">
        <v>511</v>
      </c>
      <c r="P711" s="73" t="s">
        <v>608</v>
      </c>
      <c r="Q711" s="107"/>
      <c r="R711" s="107"/>
      <c r="S711" s="107"/>
      <c r="T711" s="74"/>
    </row>
    <row r="712" spans="1:20" ht="18" customHeight="1">
      <c r="A712" s="190"/>
      <c r="B712" s="191"/>
      <c r="C712" s="102"/>
      <c r="D712" s="108">
        <v>6</v>
      </c>
      <c r="E712" s="94" t="s">
        <v>609</v>
      </c>
      <c r="F712" s="94"/>
      <c r="G712" s="94"/>
      <c r="H712" s="94"/>
      <c r="I712" s="94"/>
      <c r="J712" s="94"/>
      <c r="K712" s="94"/>
      <c r="L712" s="95"/>
      <c r="M712" s="78" t="s">
        <v>100</v>
      </c>
      <c r="N712" s="100" t="s">
        <v>100</v>
      </c>
      <c r="O712" s="101"/>
      <c r="P712" s="73"/>
      <c r="Q712" s="107"/>
      <c r="R712" s="107"/>
      <c r="S712" s="107"/>
      <c r="T712" s="74"/>
    </row>
    <row r="713" spans="1:20" ht="18" customHeight="1">
      <c r="A713" s="190"/>
      <c r="B713" s="191"/>
      <c r="C713" s="99"/>
      <c r="D713" s="108">
        <v>7</v>
      </c>
      <c r="E713" s="94" t="s">
        <v>610</v>
      </c>
      <c r="F713" s="94"/>
      <c r="G713" s="94"/>
      <c r="H713" s="94"/>
      <c r="I713" s="94"/>
      <c r="J713" s="94"/>
      <c r="K713" s="94"/>
      <c r="L713" s="95"/>
      <c r="M713" s="100" t="s">
        <v>248</v>
      </c>
      <c r="N713" s="100" t="s">
        <v>611</v>
      </c>
      <c r="O713" s="395" t="s">
        <v>511</v>
      </c>
      <c r="P713" s="73" t="s">
        <v>612</v>
      </c>
      <c r="Q713" s="107"/>
      <c r="R713" s="107"/>
      <c r="S713" s="107"/>
      <c r="T713" s="74"/>
    </row>
    <row r="714" spans="1:20" ht="18" customHeight="1">
      <c r="A714" s="190"/>
      <c r="B714" s="191"/>
      <c r="C714" s="111"/>
      <c r="D714" s="108">
        <v>8</v>
      </c>
      <c r="E714" s="94" t="s">
        <v>613</v>
      </c>
      <c r="F714" s="94"/>
      <c r="G714" s="94"/>
      <c r="H714" s="94"/>
      <c r="I714" s="94"/>
      <c r="J714" s="94"/>
      <c r="K714" s="94"/>
      <c r="L714" s="95"/>
      <c r="M714" s="100" t="s">
        <v>100</v>
      </c>
      <c r="N714" s="100" t="s">
        <v>100</v>
      </c>
      <c r="O714" s="428"/>
      <c r="P714" s="73"/>
      <c r="Q714" s="107"/>
      <c r="R714" s="107"/>
      <c r="S714" s="107"/>
      <c r="T714" s="74"/>
    </row>
    <row r="715" spans="1:20" ht="18" customHeight="1">
      <c r="A715" s="190"/>
      <c r="B715" s="191"/>
      <c r="C715" s="75"/>
      <c r="D715" s="108">
        <v>9</v>
      </c>
      <c r="E715" s="116" t="s">
        <v>521</v>
      </c>
      <c r="F715" s="116"/>
      <c r="G715" s="116"/>
      <c r="H715" s="116"/>
      <c r="I715" s="116"/>
      <c r="J715" s="116"/>
      <c r="K715" s="116"/>
      <c r="L715" s="117"/>
      <c r="M715" s="100" t="s">
        <v>100</v>
      </c>
      <c r="N715" s="71" t="s">
        <v>100</v>
      </c>
      <c r="O715" s="398"/>
      <c r="P715" s="73"/>
      <c r="Q715" s="107"/>
      <c r="R715" s="107"/>
      <c r="S715" s="107"/>
      <c r="T715" s="74"/>
    </row>
    <row r="716" spans="1:20" ht="18" customHeight="1">
      <c r="A716" s="190"/>
      <c r="B716" s="191"/>
      <c r="C716" s="118"/>
      <c r="D716" s="108">
        <v>10</v>
      </c>
      <c r="E716" s="94" t="s">
        <v>482</v>
      </c>
      <c r="F716" s="94"/>
      <c r="G716" s="94"/>
      <c r="H716" s="94"/>
      <c r="I716" s="94"/>
      <c r="J716" s="94"/>
      <c r="K716" s="94"/>
      <c r="L716" s="95"/>
      <c r="M716" s="100" t="s">
        <v>100</v>
      </c>
      <c r="N716" s="100" t="s">
        <v>100</v>
      </c>
      <c r="O716" s="101"/>
      <c r="P716" s="73"/>
      <c r="Q716" s="107"/>
      <c r="R716" s="107"/>
      <c r="S716" s="107"/>
      <c r="T716" s="74"/>
    </row>
    <row r="717" spans="1:20" ht="18" customHeight="1">
      <c r="A717" s="190"/>
      <c r="B717" s="191"/>
      <c r="C717" s="118"/>
      <c r="D717" s="108">
        <v>11</v>
      </c>
      <c r="E717" s="94" t="s">
        <v>614</v>
      </c>
      <c r="F717" s="94"/>
      <c r="G717" s="94"/>
      <c r="H717" s="94"/>
      <c r="I717" s="94"/>
      <c r="J717" s="94"/>
      <c r="K717" s="94"/>
      <c r="L717" s="95"/>
      <c r="M717" s="100">
        <v>34</v>
      </c>
      <c r="N717" s="100" t="s">
        <v>100</v>
      </c>
      <c r="O717" s="101"/>
      <c r="P717" s="73"/>
      <c r="Q717" s="107"/>
      <c r="R717" s="107"/>
      <c r="S717" s="107"/>
      <c r="T717" s="74"/>
    </row>
    <row r="718" spans="1:20" ht="18" customHeight="1">
      <c r="A718" s="190"/>
      <c r="B718" s="191"/>
      <c r="C718" s="99"/>
      <c r="D718" s="108">
        <v>12</v>
      </c>
      <c r="E718" s="94" t="s">
        <v>615</v>
      </c>
      <c r="F718" s="94"/>
      <c r="G718" s="94"/>
      <c r="H718" s="94"/>
      <c r="I718" s="94"/>
      <c r="J718" s="94"/>
      <c r="K718" s="94"/>
      <c r="L718" s="105"/>
      <c r="M718" s="100">
        <v>34</v>
      </c>
      <c r="N718" s="100" t="s">
        <v>100</v>
      </c>
      <c r="O718" s="101"/>
      <c r="P718" s="73"/>
      <c r="Q718" s="107"/>
      <c r="R718" s="107"/>
      <c r="S718" s="107"/>
      <c r="T718" s="74"/>
    </row>
    <row r="719" spans="1:20" ht="18" customHeight="1">
      <c r="A719" s="190"/>
      <c r="B719" s="191"/>
      <c r="C719" s="111"/>
      <c r="D719" s="108">
        <v>13</v>
      </c>
      <c r="E719" s="94" t="s">
        <v>616</v>
      </c>
      <c r="F719" s="94"/>
      <c r="G719" s="94"/>
      <c r="H719" s="94"/>
      <c r="I719" s="94"/>
      <c r="J719" s="94"/>
      <c r="K719" s="94"/>
      <c r="L719" s="105"/>
      <c r="M719" s="100" t="s">
        <v>321</v>
      </c>
      <c r="N719" s="100" t="s">
        <v>100</v>
      </c>
      <c r="O719" s="395" t="s">
        <v>511</v>
      </c>
      <c r="P719" s="73" t="s">
        <v>251</v>
      </c>
      <c r="Q719" s="107"/>
      <c r="R719" s="107"/>
      <c r="S719" s="107"/>
      <c r="T719" s="74"/>
    </row>
    <row r="720" spans="1:20" ht="18" customHeight="1">
      <c r="A720" s="190"/>
      <c r="B720" s="191"/>
      <c r="C720" s="75"/>
      <c r="D720" s="108">
        <v>14</v>
      </c>
      <c r="E720" s="94" t="s">
        <v>617</v>
      </c>
      <c r="F720" s="94"/>
      <c r="G720" s="94"/>
      <c r="H720" s="94"/>
      <c r="I720" s="94"/>
      <c r="J720" s="94"/>
      <c r="K720" s="94"/>
      <c r="L720" s="105"/>
      <c r="M720" s="100" t="s">
        <v>100</v>
      </c>
      <c r="N720" s="100" t="s">
        <v>100</v>
      </c>
      <c r="O720" s="101"/>
      <c r="P720" s="73"/>
      <c r="Q720" s="107"/>
      <c r="R720" s="107"/>
      <c r="S720" s="107"/>
      <c r="T720" s="74"/>
    </row>
    <row r="721" spans="1:20" ht="18" customHeight="1">
      <c r="A721" s="190"/>
      <c r="B721" s="191"/>
      <c r="C721" s="118"/>
      <c r="D721" s="108">
        <v>15</v>
      </c>
      <c r="E721" s="94" t="s">
        <v>618</v>
      </c>
      <c r="F721" s="94"/>
      <c r="G721" s="94"/>
      <c r="H721" s="94"/>
      <c r="I721" s="94"/>
      <c r="J721" s="94"/>
      <c r="K721" s="94"/>
      <c r="L721" s="105"/>
      <c r="M721" s="100" t="s">
        <v>235</v>
      </c>
      <c r="N721" s="100" t="s">
        <v>619</v>
      </c>
      <c r="O721" s="395" t="s">
        <v>511</v>
      </c>
      <c r="P721" s="73" t="s">
        <v>620</v>
      </c>
      <c r="Q721" s="107"/>
      <c r="R721" s="107"/>
      <c r="S721" s="107"/>
      <c r="T721" s="74"/>
    </row>
    <row r="722" spans="1:20" ht="18" customHeight="1">
      <c r="A722" s="190"/>
      <c r="B722" s="191"/>
      <c r="C722" s="99"/>
      <c r="D722" s="108">
        <v>16</v>
      </c>
      <c r="E722" s="94" t="s">
        <v>238</v>
      </c>
      <c r="F722" s="94"/>
      <c r="G722" s="94"/>
      <c r="H722" s="94"/>
      <c r="I722" s="94"/>
      <c r="J722" s="94"/>
      <c r="K722" s="94"/>
      <c r="L722" s="105"/>
      <c r="M722" s="100" t="s">
        <v>239</v>
      </c>
      <c r="N722" s="100" t="s">
        <v>619</v>
      </c>
      <c r="O722" s="395" t="s">
        <v>511</v>
      </c>
      <c r="P722" s="73" t="s">
        <v>621</v>
      </c>
      <c r="Q722" s="107"/>
      <c r="R722" s="107"/>
      <c r="S722" s="107"/>
      <c r="T722" s="74"/>
    </row>
    <row r="723" spans="1:20" ht="18" customHeight="1">
      <c r="A723" s="190"/>
      <c r="B723" s="191"/>
      <c r="C723" s="99"/>
      <c r="D723" s="108">
        <v>17</v>
      </c>
      <c r="E723" s="94" t="s">
        <v>622</v>
      </c>
      <c r="F723" s="94"/>
      <c r="G723" s="94"/>
      <c r="H723" s="94"/>
      <c r="I723" s="94"/>
      <c r="J723" s="94"/>
      <c r="K723" s="94"/>
      <c r="L723" s="105"/>
      <c r="M723" s="100">
        <v>32</v>
      </c>
      <c r="N723" s="100" t="s">
        <v>619</v>
      </c>
      <c r="O723" s="101"/>
      <c r="P723" s="73"/>
      <c r="Q723" s="107"/>
      <c r="R723" s="107"/>
      <c r="S723" s="107"/>
      <c r="T723" s="74"/>
    </row>
    <row r="724" spans="1:20" ht="18" customHeight="1">
      <c r="A724" s="190"/>
      <c r="B724" s="191"/>
      <c r="C724" s="99"/>
      <c r="D724" s="108"/>
      <c r="E724" s="94" t="s">
        <v>242</v>
      </c>
      <c r="F724" s="94"/>
      <c r="G724" s="94"/>
      <c r="H724" s="94"/>
      <c r="I724" s="94"/>
      <c r="J724" s="94"/>
      <c r="K724" s="94"/>
      <c r="L724" s="105"/>
      <c r="M724" s="78"/>
      <c r="N724" s="96"/>
      <c r="O724" s="119"/>
      <c r="P724" s="107"/>
      <c r="Q724" s="107"/>
      <c r="R724" s="107"/>
      <c r="S724" s="107"/>
      <c r="T724" s="74"/>
    </row>
    <row r="725" spans="1:20" ht="18" customHeight="1">
      <c r="A725" s="190"/>
      <c r="B725" s="191"/>
      <c r="C725" s="99"/>
      <c r="D725" s="108">
        <v>18</v>
      </c>
      <c r="E725" s="94" t="s">
        <v>623</v>
      </c>
      <c r="F725" s="94"/>
      <c r="G725" s="94"/>
      <c r="H725" s="94"/>
      <c r="I725" s="94"/>
      <c r="J725" s="94"/>
      <c r="K725" s="94"/>
      <c r="L725" s="105"/>
      <c r="M725" s="78" t="s">
        <v>100</v>
      </c>
      <c r="N725" s="96" t="s">
        <v>100</v>
      </c>
      <c r="O725" s="119"/>
      <c r="P725" s="107"/>
      <c r="Q725" s="107"/>
      <c r="R725" s="107"/>
      <c r="S725" s="107"/>
      <c r="T725" s="74"/>
    </row>
    <row r="726" spans="1:20" ht="18" customHeight="1">
      <c r="A726" s="190"/>
      <c r="B726" s="191"/>
      <c r="C726" s="99"/>
      <c r="D726" s="108">
        <v>19</v>
      </c>
      <c r="E726" s="94" t="s">
        <v>624</v>
      </c>
      <c r="F726" s="94"/>
      <c r="G726" s="94"/>
      <c r="H726" s="94"/>
      <c r="I726" s="94"/>
      <c r="J726" s="94"/>
      <c r="K726" s="94"/>
      <c r="L726" s="105"/>
      <c r="M726" s="78" t="s">
        <v>100</v>
      </c>
      <c r="N726" s="96" t="s">
        <v>100</v>
      </c>
      <c r="O726" s="119"/>
      <c r="P726" s="107"/>
      <c r="Q726" s="107"/>
      <c r="R726" s="107"/>
      <c r="S726" s="107"/>
      <c r="T726" s="74"/>
    </row>
    <row r="727" spans="1:20" ht="18" customHeight="1" thickBot="1">
      <c r="A727" s="233"/>
      <c r="B727" s="234"/>
      <c r="C727" s="120"/>
      <c r="D727" s="121">
        <v>20</v>
      </c>
      <c r="E727" s="235" t="s">
        <v>625</v>
      </c>
      <c r="F727" s="122"/>
      <c r="G727" s="122"/>
      <c r="H727" s="122"/>
      <c r="I727" s="122"/>
      <c r="J727" s="122"/>
      <c r="K727" s="122"/>
      <c r="L727" s="123"/>
      <c r="M727" s="124" t="s">
        <v>248</v>
      </c>
      <c r="N727" s="125" t="s">
        <v>626</v>
      </c>
      <c r="O727" s="126"/>
      <c r="P727" s="127"/>
      <c r="Q727" s="127"/>
      <c r="R727" s="127"/>
      <c r="S727" s="127"/>
      <c r="T727" s="128"/>
    </row>
    <row r="728" spans="1:20" ht="17.25" customHeight="1" thickBot="1">
      <c r="A728" s="935" t="s">
        <v>101</v>
      </c>
      <c r="B728" s="936"/>
      <c r="C728" s="936"/>
      <c r="D728" s="936"/>
      <c r="E728" s="936"/>
      <c r="F728" s="936"/>
      <c r="G728" s="50" t="s">
        <v>102</v>
      </c>
      <c r="H728" s="937"/>
      <c r="I728" s="937"/>
      <c r="J728" s="938"/>
      <c r="K728" s="50" t="s">
        <v>103</v>
      </c>
      <c r="L728" s="51"/>
      <c r="M728" s="52"/>
      <c r="N728" s="939" t="s">
        <v>104</v>
      </c>
      <c r="O728" s="940"/>
      <c r="P728" s="940"/>
      <c r="Q728" s="941"/>
      <c r="R728" s="53" t="s">
        <v>105</v>
      </c>
      <c r="S728" s="54"/>
      <c r="T728" s="55"/>
    </row>
    <row r="729" spans="1:20" ht="18" customHeight="1">
      <c r="A729" s="942" t="s">
        <v>106</v>
      </c>
      <c r="B729" s="943"/>
      <c r="C729" s="946" t="s">
        <v>107</v>
      </c>
      <c r="D729" s="922" t="s">
        <v>108</v>
      </c>
      <c r="E729" s="923"/>
      <c r="F729" s="923"/>
      <c r="G729" s="923"/>
      <c r="H729" s="923"/>
      <c r="I729" s="923"/>
      <c r="J729" s="923"/>
      <c r="K729" s="923"/>
      <c r="L729" s="948"/>
      <c r="M729" s="950" t="s">
        <v>109</v>
      </c>
      <c r="N729" s="922" t="s">
        <v>110</v>
      </c>
      <c r="O729" s="922" t="s">
        <v>111</v>
      </c>
      <c r="P729" s="923"/>
      <c r="Q729" s="923"/>
      <c r="R729" s="923"/>
      <c r="S729" s="923"/>
      <c r="T729" s="924"/>
    </row>
    <row r="730" spans="1:20" ht="18" customHeight="1" thickBot="1">
      <c r="A730" s="944"/>
      <c r="B730" s="945"/>
      <c r="C730" s="947"/>
      <c r="D730" s="925"/>
      <c r="E730" s="926"/>
      <c r="F730" s="926"/>
      <c r="G730" s="926"/>
      <c r="H730" s="926"/>
      <c r="I730" s="926"/>
      <c r="J730" s="926"/>
      <c r="K730" s="926"/>
      <c r="L730" s="949"/>
      <c r="M730" s="951"/>
      <c r="N730" s="925"/>
      <c r="O730" s="925"/>
      <c r="P730" s="926"/>
      <c r="Q730" s="926"/>
      <c r="R730" s="926"/>
      <c r="S730" s="926"/>
      <c r="T730" s="927"/>
    </row>
    <row r="731" spans="1:20" ht="18" customHeight="1">
      <c r="A731" s="989" t="s">
        <v>600</v>
      </c>
      <c r="B731" s="990"/>
      <c r="C731" s="411"/>
      <c r="D731" s="239">
        <v>21</v>
      </c>
      <c r="E731" s="59" t="s">
        <v>613</v>
      </c>
      <c r="F731" s="60"/>
      <c r="G731" s="60"/>
      <c r="H731" s="293"/>
      <c r="I731" s="293"/>
      <c r="J731" s="293"/>
      <c r="K731" s="293"/>
      <c r="L731" s="61"/>
      <c r="M731" s="62" t="s">
        <v>100</v>
      </c>
      <c r="N731" s="63" t="s">
        <v>100</v>
      </c>
      <c r="O731" s="64" t="s">
        <v>511</v>
      </c>
      <c r="P731" s="65" t="s">
        <v>592</v>
      </c>
      <c r="Q731" s="65"/>
      <c r="R731" s="65" t="s">
        <v>593</v>
      </c>
      <c r="S731" s="65" t="s">
        <v>594</v>
      </c>
      <c r="T731" s="66"/>
    </row>
    <row r="732" spans="1:20" ht="18" customHeight="1">
      <c r="A732" s="190"/>
      <c r="B732" s="191"/>
      <c r="C732" s="67"/>
      <c r="D732" s="68">
        <v>22</v>
      </c>
      <c r="E732" s="69" t="s">
        <v>627</v>
      </c>
      <c r="F732" s="69"/>
      <c r="G732" s="69"/>
      <c r="H732" s="69"/>
      <c r="I732" s="69"/>
      <c r="J732" s="69"/>
      <c r="K732" s="69"/>
      <c r="L732" s="70"/>
      <c r="M732" s="71" t="s">
        <v>100</v>
      </c>
      <c r="N732" s="71" t="s">
        <v>100</v>
      </c>
      <c r="O732" s="398"/>
      <c r="P732" s="73" t="s">
        <v>595</v>
      </c>
      <c r="Q732" s="73"/>
      <c r="R732" s="73" t="s">
        <v>596</v>
      </c>
      <c r="S732" s="73"/>
      <c r="T732" s="74"/>
    </row>
    <row r="733" spans="1:20" ht="18" customHeight="1">
      <c r="A733" s="190"/>
      <c r="B733" s="191"/>
      <c r="C733" s="75"/>
      <c r="D733" s="68">
        <v>23</v>
      </c>
      <c r="E733" s="69" t="s">
        <v>628</v>
      </c>
      <c r="F733" s="76"/>
      <c r="G733" s="76"/>
      <c r="H733" s="76"/>
      <c r="I733" s="76"/>
      <c r="J733" s="76"/>
      <c r="K733" s="76"/>
      <c r="L733" s="77"/>
      <c r="M733" s="71" t="s">
        <v>100</v>
      </c>
      <c r="N733" s="71" t="s">
        <v>100</v>
      </c>
      <c r="O733" s="72" t="s">
        <v>511</v>
      </c>
      <c r="P733" s="73" t="s">
        <v>479</v>
      </c>
      <c r="Q733" s="73"/>
      <c r="R733" s="73"/>
      <c r="S733" s="73"/>
      <c r="T733" s="74"/>
    </row>
    <row r="734" spans="1:20" ht="18" customHeight="1">
      <c r="A734" s="190"/>
      <c r="B734" s="191"/>
      <c r="C734" s="75"/>
      <c r="D734" s="68">
        <v>24</v>
      </c>
      <c r="E734" s="69" t="s">
        <v>629</v>
      </c>
      <c r="F734" s="76"/>
      <c r="G734" s="76"/>
      <c r="H734" s="76"/>
      <c r="I734" s="76"/>
      <c r="J734" s="76"/>
      <c r="K734" s="76"/>
      <c r="L734" s="77"/>
      <c r="M734" s="78">
        <v>34</v>
      </c>
      <c r="N734" s="71" t="s">
        <v>100</v>
      </c>
      <c r="O734" s="106"/>
      <c r="P734" s="107"/>
      <c r="Q734" s="107"/>
      <c r="R734" s="107"/>
      <c r="S734" s="107"/>
      <c r="T734" s="74"/>
    </row>
    <row r="735" spans="1:20" ht="18" customHeight="1">
      <c r="A735" s="190"/>
      <c r="B735" s="191"/>
      <c r="C735" s="79"/>
      <c r="D735" s="68">
        <v>25</v>
      </c>
      <c r="E735" s="69" t="s">
        <v>630</v>
      </c>
      <c r="F735" s="76"/>
      <c r="G735" s="76"/>
      <c r="H735" s="76"/>
      <c r="I735" s="76"/>
      <c r="J735" s="76"/>
      <c r="K735" s="76"/>
      <c r="L735" s="77"/>
      <c r="M735" s="78">
        <v>34</v>
      </c>
      <c r="N735" s="71" t="s">
        <v>100</v>
      </c>
      <c r="O735" s="106"/>
      <c r="P735" s="107"/>
      <c r="Q735" s="107"/>
      <c r="R735" s="107"/>
      <c r="S735" s="107"/>
      <c r="T735" s="74"/>
    </row>
    <row r="736" spans="1:20" ht="18" customHeight="1">
      <c r="A736" s="190"/>
      <c r="B736" s="191"/>
      <c r="C736" s="75"/>
      <c r="D736" s="68">
        <v>26</v>
      </c>
      <c r="E736" s="94" t="s">
        <v>631</v>
      </c>
      <c r="F736" s="94"/>
      <c r="G736" s="94"/>
      <c r="H736" s="94"/>
      <c r="I736" s="94"/>
      <c r="J736" s="94"/>
      <c r="K736" s="94"/>
      <c r="L736" s="95"/>
      <c r="M736" s="78" t="s">
        <v>321</v>
      </c>
      <c r="N736" s="71" t="s">
        <v>100</v>
      </c>
      <c r="O736" s="106"/>
      <c r="P736" s="107"/>
      <c r="Q736" s="107"/>
      <c r="R736" s="107"/>
      <c r="S736" s="107"/>
      <c r="T736" s="74"/>
    </row>
    <row r="737" spans="1:20" ht="18" customHeight="1">
      <c r="A737" s="190"/>
      <c r="B737" s="191"/>
      <c r="C737" s="75"/>
      <c r="D737" s="68">
        <v>27</v>
      </c>
      <c r="E737" s="89" t="s">
        <v>629</v>
      </c>
      <c r="F737" s="89"/>
      <c r="G737" s="89"/>
      <c r="H737" s="89"/>
      <c r="I737" s="89"/>
      <c r="J737" s="89"/>
      <c r="K737" s="89"/>
      <c r="L737" s="95"/>
      <c r="M737" s="78">
        <v>34</v>
      </c>
      <c r="N737" s="71" t="s">
        <v>100</v>
      </c>
      <c r="O737" s="106"/>
      <c r="P737" s="107"/>
      <c r="Q737" s="107"/>
      <c r="R737" s="107"/>
      <c r="S737" s="107"/>
      <c r="T737" s="74"/>
    </row>
    <row r="738" spans="1:20" ht="18" customHeight="1">
      <c r="A738" s="190"/>
      <c r="B738" s="191"/>
      <c r="C738" s="75"/>
      <c r="D738" s="68">
        <v>28</v>
      </c>
      <c r="E738" s="94" t="s">
        <v>630</v>
      </c>
      <c r="F738" s="94"/>
      <c r="G738" s="94"/>
      <c r="H738" s="94"/>
      <c r="I738" s="94"/>
      <c r="J738" s="94"/>
      <c r="K738" s="94"/>
      <c r="L738" s="95"/>
      <c r="M738" s="78">
        <v>34</v>
      </c>
      <c r="N738" s="96" t="s">
        <v>100</v>
      </c>
      <c r="O738" s="119"/>
      <c r="P738" s="107"/>
      <c r="Q738" s="107"/>
      <c r="R738" s="107"/>
      <c r="S738" s="107"/>
      <c r="T738" s="74"/>
    </row>
    <row r="739" spans="1:20" ht="18" customHeight="1">
      <c r="A739" s="190"/>
      <c r="B739" s="191"/>
      <c r="C739" s="75"/>
      <c r="D739" s="68">
        <v>29</v>
      </c>
      <c r="E739" s="89" t="s">
        <v>631</v>
      </c>
      <c r="F739" s="89"/>
      <c r="G739" s="89"/>
      <c r="H739" s="89"/>
      <c r="I739" s="89"/>
      <c r="J739" s="89"/>
      <c r="K739" s="89"/>
      <c r="L739" s="95"/>
      <c r="M739" s="78" t="s">
        <v>321</v>
      </c>
      <c r="N739" s="96" t="s">
        <v>100</v>
      </c>
      <c r="O739" s="119"/>
      <c r="P739" s="107"/>
      <c r="Q739" s="107"/>
      <c r="R739" s="107"/>
      <c r="S739" s="107"/>
      <c r="T739" s="74"/>
    </row>
    <row r="740" spans="1:20" ht="18" customHeight="1">
      <c r="A740" s="190"/>
      <c r="B740" s="191"/>
      <c r="C740" s="99"/>
      <c r="D740" s="68">
        <v>30</v>
      </c>
      <c r="E740" s="94" t="s">
        <v>632</v>
      </c>
      <c r="F740" s="94"/>
      <c r="G740" s="94"/>
      <c r="H740" s="94"/>
      <c r="I740" s="94"/>
      <c r="J740" s="94"/>
      <c r="K740" s="94"/>
      <c r="L740" s="95"/>
      <c r="M740" s="100">
        <v>23</v>
      </c>
      <c r="N740" s="100" t="s">
        <v>633</v>
      </c>
      <c r="O740" s="110"/>
      <c r="P740" s="107"/>
      <c r="Q740" s="107"/>
      <c r="R740" s="107"/>
      <c r="S740" s="107"/>
      <c r="T740" s="74"/>
    </row>
    <row r="741" spans="1:20" ht="18" customHeight="1">
      <c r="A741" s="190"/>
      <c r="B741" s="191"/>
      <c r="C741" s="102"/>
      <c r="D741" s="68">
        <v>31</v>
      </c>
      <c r="E741" s="94" t="s">
        <v>634</v>
      </c>
      <c r="F741" s="94"/>
      <c r="G741" s="94"/>
      <c r="H741" s="94"/>
      <c r="I741" s="94"/>
      <c r="J741" s="94"/>
      <c r="K741" s="94"/>
      <c r="L741" s="95"/>
      <c r="M741" s="78" t="s">
        <v>100</v>
      </c>
      <c r="N741" s="96" t="s">
        <v>635</v>
      </c>
      <c r="O741" s="119"/>
      <c r="P741" s="107"/>
      <c r="Q741" s="107"/>
      <c r="R741" s="107"/>
      <c r="S741" s="107"/>
      <c r="T741" s="74"/>
    </row>
    <row r="742" spans="1:20" ht="18" customHeight="1">
      <c r="A742" s="190"/>
      <c r="B742" s="191"/>
      <c r="C742" s="75"/>
      <c r="D742" s="68">
        <v>32</v>
      </c>
      <c r="E742" s="94" t="s">
        <v>613</v>
      </c>
      <c r="F742" s="94"/>
      <c r="G742" s="94"/>
      <c r="H742" s="94"/>
      <c r="I742" s="94"/>
      <c r="J742" s="94"/>
      <c r="K742" s="94"/>
      <c r="L742" s="95"/>
      <c r="M742" s="100" t="s">
        <v>100</v>
      </c>
      <c r="N742" s="71" t="s">
        <v>100</v>
      </c>
      <c r="O742" s="106"/>
      <c r="P742" s="107"/>
      <c r="Q742" s="107"/>
      <c r="R742" s="107"/>
      <c r="S742" s="107"/>
      <c r="T742" s="74"/>
    </row>
    <row r="743" spans="1:20" ht="18" customHeight="1">
      <c r="A743" s="190"/>
      <c r="B743" s="191"/>
      <c r="C743" s="102"/>
      <c r="D743" s="68">
        <v>33</v>
      </c>
      <c r="E743" s="94" t="s">
        <v>636</v>
      </c>
      <c r="F743" s="94"/>
      <c r="G743" s="94"/>
      <c r="H743" s="94"/>
      <c r="I743" s="94"/>
      <c r="J743" s="94"/>
      <c r="K743" s="94"/>
      <c r="L743" s="95"/>
      <c r="M743" s="100">
        <v>23</v>
      </c>
      <c r="N743" s="71" t="s">
        <v>100</v>
      </c>
      <c r="O743" s="72" t="s">
        <v>511</v>
      </c>
      <c r="P743" s="73" t="s">
        <v>637</v>
      </c>
      <c r="Q743" s="73" t="s">
        <v>598</v>
      </c>
      <c r="R743" s="73" t="s">
        <v>593</v>
      </c>
      <c r="S743" s="73"/>
      <c r="T743" s="74"/>
    </row>
    <row r="744" spans="1:20" ht="18" customHeight="1">
      <c r="A744" s="190"/>
      <c r="B744" s="191"/>
      <c r="C744" s="99"/>
      <c r="D744" s="68">
        <v>34</v>
      </c>
      <c r="E744" s="94" t="s">
        <v>627</v>
      </c>
      <c r="F744" s="94"/>
      <c r="G744" s="94"/>
      <c r="H744" s="94"/>
      <c r="I744" s="94"/>
      <c r="J744" s="94"/>
      <c r="K744" s="94"/>
      <c r="L744" s="105"/>
      <c r="M744" s="100" t="s">
        <v>100</v>
      </c>
      <c r="N744" s="71" t="s">
        <v>100</v>
      </c>
      <c r="O744" s="398"/>
      <c r="P744" s="73" t="s">
        <v>595</v>
      </c>
      <c r="Q744" s="73" t="s">
        <v>599</v>
      </c>
      <c r="R744" s="73"/>
      <c r="S744" s="73"/>
      <c r="T744" s="74"/>
    </row>
    <row r="745" spans="1:20" ht="18" customHeight="1">
      <c r="A745" s="190"/>
      <c r="B745" s="191"/>
      <c r="C745" s="75"/>
      <c r="D745" s="68">
        <v>35</v>
      </c>
      <c r="E745" s="94" t="s">
        <v>522</v>
      </c>
      <c r="F745" s="94"/>
      <c r="G745" s="94"/>
      <c r="H745" s="94"/>
      <c r="I745" s="94"/>
      <c r="J745" s="94"/>
      <c r="K745" s="94"/>
      <c r="L745" s="95"/>
      <c r="M745" s="100" t="s">
        <v>100</v>
      </c>
      <c r="N745" s="71" t="s">
        <v>100</v>
      </c>
      <c r="O745" s="398"/>
      <c r="P745" s="73"/>
      <c r="Q745" s="73"/>
      <c r="R745" s="73"/>
      <c r="S745" s="107"/>
      <c r="T745" s="74"/>
    </row>
    <row r="746" spans="1:20" ht="18" customHeight="1">
      <c r="A746" s="190"/>
      <c r="B746" s="191"/>
      <c r="C746" s="176" t="s">
        <v>256</v>
      </c>
      <c r="D746" s="108">
        <v>36</v>
      </c>
      <c r="E746" s="94" t="s">
        <v>638</v>
      </c>
      <c r="F746" s="94"/>
      <c r="G746" s="94"/>
      <c r="H746" s="94"/>
      <c r="I746" s="94"/>
      <c r="J746" s="94"/>
      <c r="K746" s="94"/>
      <c r="L746" s="95"/>
      <c r="M746" s="100" t="s">
        <v>100</v>
      </c>
      <c r="N746" s="71" t="s">
        <v>100</v>
      </c>
      <c r="O746" s="398"/>
      <c r="P746" s="73"/>
      <c r="Q746" s="73"/>
      <c r="R746" s="73"/>
      <c r="S746" s="107"/>
      <c r="T746" s="74"/>
    </row>
    <row r="747" spans="1:20" ht="18" customHeight="1">
      <c r="A747" s="190"/>
      <c r="B747" s="191"/>
      <c r="C747" s="102"/>
      <c r="D747" s="68">
        <v>37</v>
      </c>
      <c r="E747" s="94" t="s">
        <v>639</v>
      </c>
      <c r="F747" s="94"/>
      <c r="G747" s="94"/>
      <c r="H747" s="94"/>
      <c r="I747" s="94"/>
      <c r="J747" s="94"/>
      <c r="K747" s="94"/>
      <c r="L747" s="95"/>
      <c r="M747" s="100" t="s">
        <v>100</v>
      </c>
      <c r="N747" s="92" t="s">
        <v>100</v>
      </c>
      <c r="O747" s="429"/>
      <c r="P747" s="73"/>
      <c r="Q747" s="73"/>
      <c r="R747" s="73"/>
      <c r="S747" s="107"/>
      <c r="T747" s="74"/>
    </row>
    <row r="748" spans="1:20" ht="18" customHeight="1">
      <c r="A748" s="190"/>
      <c r="B748" s="191"/>
      <c r="C748" s="99"/>
      <c r="D748" s="108">
        <v>38</v>
      </c>
      <c r="E748" s="94" t="s">
        <v>640</v>
      </c>
      <c r="F748" s="94"/>
      <c r="G748" s="94"/>
      <c r="H748" s="94"/>
      <c r="I748" s="94"/>
      <c r="J748" s="94"/>
      <c r="K748" s="94"/>
      <c r="L748" s="95"/>
      <c r="M748" s="100" t="s">
        <v>100</v>
      </c>
      <c r="N748" s="100" t="s">
        <v>100</v>
      </c>
      <c r="O748" s="101"/>
      <c r="P748" s="73"/>
      <c r="Q748" s="73"/>
      <c r="R748" s="73"/>
      <c r="S748" s="107"/>
      <c r="T748" s="74"/>
    </row>
    <row r="749" spans="1:20" ht="18" customHeight="1">
      <c r="A749" s="190"/>
      <c r="B749" s="191"/>
      <c r="C749" s="102"/>
      <c r="D749" s="68">
        <v>39</v>
      </c>
      <c r="E749" s="94" t="s">
        <v>338</v>
      </c>
      <c r="F749" s="94"/>
      <c r="G749" s="94"/>
      <c r="H749" s="94"/>
      <c r="I749" s="94"/>
      <c r="J749" s="94"/>
      <c r="K749" s="94"/>
      <c r="L749" s="95"/>
      <c r="M749" s="78" t="s">
        <v>100</v>
      </c>
      <c r="N749" s="100" t="s">
        <v>641</v>
      </c>
      <c r="O749" s="101"/>
      <c r="P749" s="73"/>
      <c r="Q749" s="73"/>
      <c r="R749" s="73"/>
      <c r="S749" s="107"/>
      <c r="T749" s="74"/>
    </row>
    <row r="750" spans="1:20" ht="18" customHeight="1">
      <c r="A750" s="190"/>
      <c r="B750" s="191"/>
      <c r="C750" s="99"/>
      <c r="D750" s="108">
        <v>40</v>
      </c>
      <c r="E750" s="94" t="s">
        <v>341</v>
      </c>
      <c r="F750" s="94"/>
      <c r="G750" s="94"/>
      <c r="H750" s="94"/>
      <c r="I750" s="94"/>
      <c r="J750" s="94"/>
      <c r="K750" s="94"/>
      <c r="L750" s="95"/>
      <c r="M750" s="100">
        <v>51</v>
      </c>
      <c r="N750" s="100" t="s">
        <v>642</v>
      </c>
      <c r="O750" s="101"/>
      <c r="P750" s="73"/>
      <c r="Q750" s="73"/>
      <c r="R750" s="73"/>
      <c r="S750" s="107"/>
      <c r="T750" s="74"/>
    </row>
    <row r="751" spans="1:20" ht="18" customHeight="1">
      <c r="A751" s="190"/>
      <c r="B751" s="191"/>
      <c r="C751" s="111"/>
      <c r="D751" s="68">
        <v>41</v>
      </c>
      <c r="E751" s="94" t="s">
        <v>342</v>
      </c>
      <c r="F751" s="94"/>
      <c r="G751" s="94"/>
      <c r="H751" s="94"/>
      <c r="I751" s="94"/>
      <c r="J751" s="94"/>
      <c r="K751" s="94"/>
      <c r="L751" s="95"/>
      <c r="M751" s="100">
        <v>52</v>
      </c>
      <c r="N751" s="100" t="s">
        <v>642</v>
      </c>
      <c r="O751" s="428"/>
      <c r="P751" s="73"/>
      <c r="Q751" s="73"/>
      <c r="R751" s="73"/>
      <c r="S751" s="107"/>
      <c r="T751" s="74"/>
    </row>
    <row r="752" spans="1:20" ht="18" customHeight="1">
      <c r="A752" s="190"/>
      <c r="B752" s="191"/>
      <c r="C752" s="75"/>
      <c r="D752" s="108">
        <v>42</v>
      </c>
      <c r="E752" s="116" t="s">
        <v>344</v>
      </c>
      <c r="F752" s="116"/>
      <c r="G752" s="116"/>
      <c r="H752" s="116"/>
      <c r="I752" s="116"/>
      <c r="J752" s="116"/>
      <c r="K752" s="116"/>
      <c r="L752" s="117"/>
      <c r="M752" s="100">
        <v>53</v>
      </c>
      <c r="N752" s="71" t="s">
        <v>100</v>
      </c>
      <c r="O752" s="72" t="s">
        <v>511</v>
      </c>
      <c r="P752" s="73" t="s">
        <v>643</v>
      </c>
      <c r="Q752" s="73"/>
      <c r="R752" s="73"/>
      <c r="S752" s="107"/>
      <c r="T752" s="74"/>
    </row>
    <row r="753" spans="1:20" ht="18" customHeight="1">
      <c r="A753" s="190"/>
      <c r="B753" s="191"/>
      <c r="C753" s="118"/>
      <c r="D753" s="68">
        <v>43</v>
      </c>
      <c r="E753" s="94" t="s">
        <v>206</v>
      </c>
      <c r="F753" s="94"/>
      <c r="G753" s="94"/>
      <c r="H753" s="94"/>
      <c r="I753" s="94"/>
      <c r="J753" s="94"/>
      <c r="K753" s="94"/>
      <c r="L753" s="95"/>
      <c r="M753" s="100" t="s">
        <v>100</v>
      </c>
      <c r="N753" s="100" t="s">
        <v>100</v>
      </c>
      <c r="O753" s="395" t="s">
        <v>511</v>
      </c>
      <c r="P753" s="73" t="s">
        <v>644</v>
      </c>
      <c r="Q753" s="73"/>
      <c r="R753" s="73"/>
      <c r="S753" s="107"/>
      <c r="T753" s="74"/>
    </row>
    <row r="754" spans="1:20" ht="18" customHeight="1">
      <c r="A754" s="190"/>
      <c r="B754" s="191"/>
      <c r="C754" s="118"/>
      <c r="D754" s="108">
        <v>44</v>
      </c>
      <c r="E754" s="94" t="s">
        <v>645</v>
      </c>
      <c r="F754" s="94"/>
      <c r="G754" s="94"/>
      <c r="H754" s="94"/>
      <c r="I754" s="94"/>
      <c r="J754" s="94"/>
      <c r="K754" s="94"/>
      <c r="L754" s="95"/>
      <c r="M754" s="100"/>
      <c r="N754" s="100"/>
      <c r="O754" s="101"/>
      <c r="P754" s="73"/>
      <c r="Q754" s="73"/>
      <c r="R754" s="73"/>
      <c r="S754" s="107"/>
      <c r="T754" s="74"/>
    </row>
    <row r="755" spans="1:20" ht="18" customHeight="1">
      <c r="A755" s="190"/>
      <c r="B755" s="191"/>
      <c r="C755" s="99"/>
      <c r="D755" s="68">
        <v>45</v>
      </c>
      <c r="E755" s="94" t="s">
        <v>646</v>
      </c>
      <c r="F755" s="94"/>
      <c r="G755" s="94"/>
      <c r="H755" s="94"/>
      <c r="I755" s="94"/>
      <c r="J755" s="94"/>
      <c r="K755" s="94"/>
      <c r="L755" s="105"/>
      <c r="M755" s="100" t="s">
        <v>100</v>
      </c>
      <c r="N755" s="100" t="s">
        <v>100</v>
      </c>
      <c r="O755" s="395" t="s">
        <v>511</v>
      </c>
      <c r="P755" s="73" t="s">
        <v>647</v>
      </c>
      <c r="Q755" s="73"/>
      <c r="R755" s="73"/>
      <c r="S755" s="107"/>
      <c r="T755" s="74"/>
    </row>
    <row r="756" spans="1:20" ht="18" customHeight="1">
      <c r="A756" s="190"/>
      <c r="B756" s="191"/>
      <c r="C756" s="111"/>
      <c r="D756" s="108">
        <v>46</v>
      </c>
      <c r="E756" s="94" t="s">
        <v>648</v>
      </c>
      <c r="F756" s="94"/>
      <c r="G756" s="94"/>
      <c r="H756" s="94"/>
      <c r="I756" s="94"/>
      <c r="J756" s="94"/>
      <c r="K756" s="94"/>
      <c r="L756" s="105"/>
      <c r="M756" s="100" t="s">
        <v>100</v>
      </c>
      <c r="N756" s="100" t="s">
        <v>100</v>
      </c>
      <c r="O756" s="101"/>
      <c r="P756" s="73" t="s">
        <v>649</v>
      </c>
      <c r="Q756" s="73"/>
      <c r="R756" s="73"/>
      <c r="S756" s="107"/>
      <c r="T756" s="74"/>
    </row>
    <row r="757" spans="1:20" ht="18" customHeight="1">
      <c r="A757" s="190"/>
      <c r="B757" s="191"/>
      <c r="C757" s="176" t="s">
        <v>256</v>
      </c>
      <c r="D757" s="68">
        <v>47</v>
      </c>
      <c r="E757" s="94" t="s">
        <v>650</v>
      </c>
      <c r="F757" s="94"/>
      <c r="G757" s="94"/>
      <c r="H757" s="94"/>
      <c r="I757" s="94"/>
      <c r="J757" s="94"/>
      <c r="K757" s="94"/>
      <c r="L757" s="105"/>
      <c r="M757" s="100" t="s">
        <v>100</v>
      </c>
      <c r="N757" s="100" t="s">
        <v>100</v>
      </c>
      <c r="O757" s="101" t="s">
        <v>651</v>
      </c>
      <c r="P757" s="73" t="s">
        <v>651</v>
      </c>
      <c r="Q757" s="73"/>
      <c r="R757" s="73"/>
      <c r="S757" s="107"/>
      <c r="T757" s="74"/>
    </row>
    <row r="758" spans="1:20" ht="18" customHeight="1">
      <c r="A758" s="190"/>
      <c r="B758" s="191"/>
      <c r="C758" s="176" t="s">
        <v>256</v>
      </c>
      <c r="D758" s="108">
        <v>48</v>
      </c>
      <c r="E758" s="94" t="s">
        <v>652</v>
      </c>
      <c r="F758" s="94"/>
      <c r="G758" s="94"/>
      <c r="H758" s="94"/>
      <c r="I758" s="94"/>
      <c r="J758" s="94"/>
      <c r="K758" s="94"/>
      <c r="L758" s="105"/>
      <c r="M758" s="100" t="s">
        <v>100</v>
      </c>
      <c r="N758" s="100" t="s">
        <v>100</v>
      </c>
      <c r="O758" s="101" t="s">
        <v>653</v>
      </c>
      <c r="P758" s="73" t="s">
        <v>653</v>
      </c>
      <c r="Q758" s="73"/>
      <c r="R758" s="73"/>
      <c r="S758" s="107"/>
      <c r="T758" s="74"/>
    </row>
    <row r="759" spans="1:20" ht="18" customHeight="1">
      <c r="A759" s="190"/>
      <c r="B759" s="191"/>
      <c r="C759" s="99"/>
      <c r="D759" s="68">
        <v>49</v>
      </c>
      <c r="E759" s="94" t="s">
        <v>654</v>
      </c>
      <c r="F759" s="94"/>
      <c r="G759" s="94"/>
      <c r="H759" s="94"/>
      <c r="I759" s="94"/>
      <c r="J759" s="94"/>
      <c r="K759" s="94"/>
      <c r="L759" s="105"/>
      <c r="M759" s="100" t="s">
        <v>100</v>
      </c>
      <c r="N759" s="100" t="s">
        <v>100</v>
      </c>
      <c r="O759" s="395" t="s">
        <v>511</v>
      </c>
      <c r="P759" s="73" t="s">
        <v>655</v>
      </c>
      <c r="Q759" s="73"/>
      <c r="R759" s="73"/>
      <c r="S759" s="107"/>
      <c r="T759" s="74"/>
    </row>
    <row r="760" spans="1:20" ht="18" customHeight="1">
      <c r="A760" s="190"/>
      <c r="B760" s="191"/>
      <c r="C760" s="99"/>
      <c r="D760" s="108">
        <v>50</v>
      </c>
      <c r="E760" s="94" t="s">
        <v>656</v>
      </c>
      <c r="F760" s="94"/>
      <c r="G760" s="94"/>
      <c r="H760" s="94"/>
      <c r="I760" s="94"/>
      <c r="J760" s="94"/>
      <c r="K760" s="94"/>
      <c r="L760" s="105"/>
      <c r="M760" s="100" t="s">
        <v>100</v>
      </c>
      <c r="N760" s="100" t="s">
        <v>100</v>
      </c>
      <c r="O760" s="101"/>
      <c r="P760" s="73" t="s">
        <v>657</v>
      </c>
      <c r="Q760" s="73"/>
      <c r="R760" s="73"/>
      <c r="S760" s="107"/>
      <c r="T760" s="74"/>
    </row>
    <row r="761" spans="1:20" ht="18" customHeight="1">
      <c r="A761" s="190"/>
      <c r="B761" s="191"/>
      <c r="C761" s="287"/>
      <c r="D761" s="270"/>
      <c r="E761" s="82"/>
      <c r="F761" s="82"/>
      <c r="G761" s="82"/>
      <c r="H761" s="82"/>
      <c r="I761" s="82"/>
      <c r="J761" s="82"/>
      <c r="K761" s="82"/>
      <c r="L761" s="282"/>
      <c r="M761" s="84"/>
      <c r="N761" s="248"/>
      <c r="O761" s="249"/>
      <c r="P761" s="388"/>
      <c r="Q761" s="388"/>
      <c r="R761" s="388"/>
      <c r="S761" s="388"/>
      <c r="T761" s="88"/>
    </row>
    <row r="762" spans="1:20" ht="18" customHeight="1">
      <c r="A762" s="190"/>
      <c r="B762" s="191"/>
      <c r="C762" s="99"/>
      <c r="D762" s="68"/>
      <c r="E762" s="94"/>
      <c r="F762" s="94"/>
      <c r="G762" s="94"/>
      <c r="H762" s="94"/>
      <c r="I762" s="94"/>
      <c r="J762" s="94"/>
      <c r="K762" s="94"/>
      <c r="L762" s="286"/>
      <c r="M762" s="91"/>
      <c r="N762" s="430"/>
      <c r="O762" s="431"/>
      <c r="P762" s="107"/>
      <c r="Q762" s="107"/>
      <c r="R762" s="107"/>
      <c r="S762" s="107"/>
      <c r="T762" s="74"/>
    </row>
    <row r="763" spans="1:20" ht="18" customHeight="1">
      <c r="A763" s="190"/>
      <c r="B763" s="191"/>
      <c r="C763" s="99"/>
      <c r="D763" s="108"/>
      <c r="E763" s="94"/>
      <c r="F763" s="94"/>
      <c r="G763" s="94"/>
      <c r="H763" s="94"/>
      <c r="I763" s="94"/>
      <c r="J763" s="94"/>
      <c r="K763" s="94"/>
      <c r="L763" s="105"/>
      <c r="M763" s="78"/>
      <c r="N763" s="96"/>
      <c r="O763" s="119"/>
      <c r="P763" s="107"/>
      <c r="Q763" s="107"/>
      <c r="R763" s="107"/>
      <c r="S763" s="107"/>
      <c r="T763" s="74"/>
    </row>
    <row r="764" spans="1:20" ht="18" customHeight="1" thickBot="1">
      <c r="A764" s="233"/>
      <c r="B764" s="234"/>
      <c r="C764" s="120"/>
      <c r="D764" s="121"/>
      <c r="E764" s="406"/>
      <c r="F764" s="122"/>
      <c r="G764" s="122"/>
      <c r="H764" s="122"/>
      <c r="I764" s="122"/>
      <c r="J764" s="122"/>
      <c r="K764" s="122"/>
      <c r="L764" s="123"/>
      <c r="M764" s="124"/>
      <c r="N764" s="125"/>
      <c r="O764" s="126"/>
      <c r="P764" s="127"/>
      <c r="Q764" s="127"/>
      <c r="R764" s="127"/>
      <c r="S764" s="127"/>
      <c r="T764" s="128"/>
    </row>
    <row r="765" spans="1:20" ht="17.25" customHeight="1" thickBot="1">
      <c r="A765" s="935" t="s">
        <v>101</v>
      </c>
      <c r="B765" s="936"/>
      <c r="C765" s="936"/>
      <c r="D765" s="936"/>
      <c r="E765" s="936"/>
      <c r="F765" s="936"/>
      <c r="G765" s="50" t="s">
        <v>102</v>
      </c>
      <c r="H765" s="937"/>
      <c r="I765" s="937"/>
      <c r="J765" s="938"/>
      <c r="K765" s="50" t="s">
        <v>103</v>
      </c>
      <c r="L765" s="51"/>
      <c r="M765" s="52"/>
      <c r="N765" s="939" t="s">
        <v>104</v>
      </c>
      <c r="O765" s="940"/>
      <c r="P765" s="940"/>
      <c r="Q765" s="941"/>
      <c r="R765" s="53" t="s">
        <v>105</v>
      </c>
      <c r="S765" s="54"/>
      <c r="T765" s="55"/>
    </row>
    <row r="766" spans="1:20" ht="18" customHeight="1">
      <c r="A766" s="942" t="s">
        <v>106</v>
      </c>
      <c r="B766" s="943"/>
      <c r="C766" s="946" t="s">
        <v>107</v>
      </c>
      <c r="D766" s="922" t="s">
        <v>108</v>
      </c>
      <c r="E766" s="923"/>
      <c r="F766" s="923"/>
      <c r="G766" s="923"/>
      <c r="H766" s="923"/>
      <c r="I766" s="923"/>
      <c r="J766" s="923"/>
      <c r="K766" s="923"/>
      <c r="L766" s="948"/>
      <c r="M766" s="950" t="s">
        <v>109</v>
      </c>
      <c r="N766" s="922" t="s">
        <v>110</v>
      </c>
      <c r="O766" s="922" t="s">
        <v>111</v>
      </c>
      <c r="P766" s="923"/>
      <c r="Q766" s="923"/>
      <c r="R766" s="923"/>
      <c r="S766" s="923"/>
      <c r="T766" s="924"/>
    </row>
    <row r="767" spans="1:20" ht="18" customHeight="1" thickBot="1">
      <c r="A767" s="944"/>
      <c r="B767" s="945"/>
      <c r="C767" s="947"/>
      <c r="D767" s="925"/>
      <c r="E767" s="926"/>
      <c r="F767" s="926"/>
      <c r="G767" s="926"/>
      <c r="H767" s="926"/>
      <c r="I767" s="926"/>
      <c r="J767" s="926"/>
      <c r="K767" s="926"/>
      <c r="L767" s="949"/>
      <c r="M767" s="951"/>
      <c r="N767" s="925"/>
      <c r="O767" s="925"/>
      <c r="P767" s="926"/>
      <c r="Q767" s="926"/>
      <c r="R767" s="926"/>
      <c r="S767" s="926"/>
      <c r="T767" s="927"/>
    </row>
    <row r="768" spans="1:20" ht="18" customHeight="1">
      <c r="A768" s="989" t="s">
        <v>152</v>
      </c>
      <c r="B768" s="990"/>
      <c r="C768" s="57"/>
      <c r="D768" s="58">
        <v>1</v>
      </c>
      <c r="E768" s="59" t="s">
        <v>658</v>
      </c>
      <c r="F768" s="60"/>
      <c r="G768" s="60"/>
      <c r="H768" s="293"/>
      <c r="I768" s="293"/>
      <c r="J768" s="293"/>
      <c r="K768" s="293"/>
      <c r="L768" s="61"/>
      <c r="M768" s="62" t="s">
        <v>659</v>
      </c>
      <c r="N768" s="63" t="s">
        <v>100</v>
      </c>
      <c r="O768" s="64" t="s">
        <v>115</v>
      </c>
      <c r="P768" s="65" t="s">
        <v>660</v>
      </c>
      <c r="Q768" s="65"/>
      <c r="R768" s="65"/>
      <c r="S768" s="65"/>
      <c r="T768" s="66"/>
    </row>
    <row r="769" spans="1:20" ht="18" customHeight="1">
      <c r="A769" s="190"/>
      <c r="B769" s="191"/>
      <c r="C769" s="67"/>
      <c r="D769" s="68"/>
      <c r="E769" s="69" t="s">
        <v>661</v>
      </c>
      <c r="F769" s="69"/>
      <c r="G769" s="69"/>
      <c r="H769" s="69"/>
      <c r="I769" s="69"/>
      <c r="J769" s="69"/>
      <c r="K769" s="69"/>
      <c r="L769" s="70"/>
      <c r="M769" s="71"/>
      <c r="N769" s="71" t="s">
        <v>100</v>
      </c>
      <c r="O769" s="72" t="s">
        <v>115</v>
      </c>
      <c r="P769" s="73" t="s">
        <v>662</v>
      </c>
      <c r="Q769" s="73"/>
      <c r="R769" s="73"/>
      <c r="S769" s="73"/>
      <c r="T769" s="74"/>
    </row>
    <row r="770" spans="1:20" ht="18" customHeight="1">
      <c r="A770" s="190"/>
      <c r="B770" s="191"/>
      <c r="C770" s="75"/>
      <c r="D770" s="68">
        <v>2</v>
      </c>
      <c r="E770" s="69" t="s">
        <v>663</v>
      </c>
      <c r="F770" s="76"/>
      <c r="G770" s="76"/>
      <c r="H770" s="76"/>
      <c r="I770" s="76"/>
      <c r="J770" s="76"/>
      <c r="K770" s="76"/>
      <c r="L770" s="77"/>
      <c r="M770" s="71" t="s">
        <v>100</v>
      </c>
      <c r="N770" s="71" t="s">
        <v>664</v>
      </c>
      <c r="O770" s="398"/>
      <c r="P770" s="73" t="s">
        <v>665</v>
      </c>
      <c r="Q770" s="73"/>
      <c r="R770" s="73"/>
      <c r="S770" s="73"/>
      <c r="T770" s="74"/>
    </row>
    <row r="771" spans="1:20" ht="18" customHeight="1">
      <c r="A771" s="190"/>
      <c r="B771" s="191"/>
      <c r="C771" s="75"/>
      <c r="D771" s="68">
        <v>3</v>
      </c>
      <c r="E771" s="69" t="s">
        <v>666</v>
      </c>
      <c r="F771" s="76"/>
      <c r="G771" s="76"/>
      <c r="H771" s="76"/>
      <c r="I771" s="76"/>
      <c r="J771" s="76"/>
      <c r="K771" s="76"/>
      <c r="L771" s="77"/>
      <c r="M771" s="78">
        <v>85</v>
      </c>
      <c r="N771" s="71" t="s">
        <v>664</v>
      </c>
      <c r="O771" s="398"/>
      <c r="P771" s="73"/>
      <c r="Q771" s="73" t="s">
        <v>667</v>
      </c>
      <c r="R771" s="73"/>
      <c r="S771" s="73"/>
      <c r="T771" s="74"/>
    </row>
    <row r="772" spans="1:20" ht="18" customHeight="1">
      <c r="A772" s="190"/>
      <c r="B772" s="191"/>
      <c r="C772" s="79"/>
      <c r="D772" s="68">
        <v>4</v>
      </c>
      <c r="E772" s="69" t="s">
        <v>668</v>
      </c>
      <c r="F772" s="76"/>
      <c r="G772" s="76"/>
      <c r="H772" s="76"/>
      <c r="I772" s="76"/>
      <c r="J772" s="76"/>
      <c r="K772" s="76"/>
      <c r="L772" s="77"/>
      <c r="M772" s="78">
        <v>86</v>
      </c>
      <c r="N772" s="71" t="s">
        <v>100</v>
      </c>
      <c r="O772" s="72" t="s">
        <v>115</v>
      </c>
      <c r="P772" s="73" t="s">
        <v>669</v>
      </c>
      <c r="Q772" s="73"/>
      <c r="R772" s="73"/>
      <c r="S772" s="73"/>
      <c r="T772" s="74"/>
    </row>
    <row r="773" spans="1:20" ht="18" customHeight="1">
      <c r="A773" s="190"/>
      <c r="B773" s="191"/>
      <c r="C773" s="80"/>
      <c r="D773" s="81"/>
      <c r="E773" s="82"/>
      <c r="F773" s="82"/>
      <c r="G773" s="82"/>
      <c r="H773" s="82"/>
      <c r="I773" s="82"/>
      <c r="J773" s="82"/>
      <c r="K773" s="82"/>
      <c r="L773" s="83"/>
      <c r="M773" s="84"/>
      <c r="N773" s="85"/>
      <c r="O773" s="288"/>
      <c r="P773" s="388"/>
      <c r="Q773" s="388"/>
      <c r="R773" s="388"/>
      <c r="S773" s="388"/>
      <c r="T773" s="88"/>
    </row>
    <row r="774" spans="1:20" ht="18" customHeight="1">
      <c r="A774" s="983" t="s">
        <v>670</v>
      </c>
      <c r="B774" s="984"/>
      <c r="C774" s="432" t="s">
        <v>299</v>
      </c>
      <c r="D774" s="309">
        <v>1</v>
      </c>
      <c r="E774" s="402" t="s">
        <v>671</v>
      </c>
      <c r="F774" s="402"/>
      <c r="G774" s="402"/>
      <c r="H774" s="402"/>
      <c r="I774" s="402"/>
      <c r="J774" s="402"/>
      <c r="K774" s="402"/>
      <c r="L774" s="389"/>
      <c r="M774" s="363" t="s">
        <v>100</v>
      </c>
      <c r="N774" s="312" t="s">
        <v>100</v>
      </c>
      <c r="O774" s="217"/>
      <c r="P774" s="391"/>
      <c r="Q774" s="391"/>
      <c r="R774" s="391"/>
      <c r="S774" s="391"/>
      <c r="T774" s="392"/>
    </row>
    <row r="775" spans="1:20" ht="18" customHeight="1">
      <c r="A775" s="190"/>
      <c r="B775" s="191"/>
      <c r="C775" s="75"/>
      <c r="D775" s="68">
        <v>2</v>
      </c>
      <c r="E775" s="94" t="s">
        <v>300</v>
      </c>
      <c r="F775" s="94"/>
      <c r="G775" s="94"/>
      <c r="H775" s="94"/>
      <c r="I775" s="94"/>
      <c r="J775" s="94"/>
      <c r="K775" s="94"/>
      <c r="L775" s="95"/>
      <c r="M775" s="78">
        <v>86</v>
      </c>
      <c r="N775" s="96" t="s">
        <v>664</v>
      </c>
      <c r="O775" s="119"/>
      <c r="P775" s="107"/>
      <c r="Q775" s="107"/>
      <c r="R775" s="107"/>
      <c r="S775" s="107"/>
      <c r="T775" s="74"/>
    </row>
    <row r="776" spans="1:20" ht="18" customHeight="1">
      <c r="A776" s="190"/>
      <c r="B776" s="191"/>
      <c r="C776" s="75"/>
      <c r="D776" s="68">
        <v>3</v>
      </c>
      <c r="E776" s="89" t="s">
        <v>362</v>
      </c>
      <c r="F776" s="89"/>
      <c r="G776" s="89"/>
      <c r="H776" s="89"/>
      <c r="I776" s="89"/>
      <c r="J776" s="89"/>
      <c r="K776" s="89"/>
      <c r="L776" s="95"/>
      <c r="M776" s="78" t="s">
        <v>100</v>
      </c>
      <c r="N776" s="96" t="s">
        <v>100</v>
      </c>
      <c r="O776" s="119"/>
      <c r="P776" s="107"/>
      <c r="Q776" s="107"/>
      <c r="R776" s="107"/>
      <c r="S776" s="107"/>
      <c r="T776" s="74"/>
    </row>
    <row r="777" spans="1:20" ht="18" customHeight="1">
      <c r="A777" s="190"/>
      <c r="B777" s="191"/>
      <c r="C777" s="99"/>
      <c r="D777" s="68">
        <v>4</v>
      </c>
      <c r="E777" s="94" t="s">
        <v>672</v>
      </c>
      <c r="F777" s="94"/>
      <c r="G777" s="94"/>
      <c r="H777" s="94"/>
      <c r="I777" s="94"/>
      <c r="J777" s="94"/>
      <c r="K777" s="94"/>
      <c r="L777" s="95"/>
      <c r="M777" s="100">
        <v>85</v>
      </c>
      <c r="N777" s="100" t="s">
        <v>100</v>
      </c>
      <c r="O777" s="110"/>
      <c r="P777" s="107"/>
      <c r="Q777" s="107"/>
      <c r="R777" s="107"/>
      <c r="S777" s="107"/>
      <c r="T777" s="74"/>
    </row>
    <row r="778" spans="1:20" ht="18" customHeight="1">
      <c r="A778" s="190"/>
      <c r="B778" s="191"/>
      <c r="C778" s="102"/>
      <c r="D778" s="68">
        <v>5</v>
      </c>
      <c r="E778" s="94" t="s">
        <v>673</v>
      </c>
      <c r="F778" s="94"/>
      <c r="G778" s="94"/>
      <c r="H778" s="94"/>
      <c r="I778" s="94"/>
      <c r="J778" s="94"/>
      <c r="K778" s="94"/>
      <c r="L778" s="95"/>
      <c r="M778" s="78" t="s">
        <v>100</v>
      </c>
      <c r="N778" s="96" t="s">
        <v>100</v>
      </c>
      <c r="O778" s="119"/>
      <c r="P778" s="107"/>
      <c r="Q778" s="107"/>
      <c r="R778" s="107"/>
      <c r="S778" s="107"/>
      <c r="T778" s="74"/>
    </row>
    <row r="779" spans="1:20" ht="18" customHeight="1">
      <c r="A779" s="190"/>
      <c r="B779" s="191"/>
      <c r="C779" s="176" t="s">
        <v>299</v>
      </c>
      <c r="D779" s="68">
        <v>6</v>
      </c>
      <c r="E779" s="94" t="s">
        <v>674</v>
      </c>
      <c r="F779" s="94"/>
      <c r="G779" s="94"/>
      <c r="H779" s="94"/>
      <c r="I779" s="94"/>
      <c r="J779" s="94"/>
      <c r="K779" s="94"/>
      <c r="L779" s="95"/>
      <c r="M779" s="100" t="s">
        <v>100</v>
      </c>
      <c r="N779" s="71" t="s">
        <v>100</v>
      </c>
      <c r="O779" s="106"/>
      <c r="P779" s="107"/>
      <c r="Q779" s="107"/>
      <c r="R779" s="107"/>
      <c r="S779" s="107"/>
      <c r="T779" s="74"/>
    </row>
    <row r="780" spans="1:20" ht="18" customHeight="1">
      <c r="A780" s="190"/>
      <c r="B780" s="191"/>
      <c r="C780" s="102"/>
      <c r="D780" s="68">
        <v>7</v>
      </c>
      <c r="E780" s="94" t="s">
        <v>675</v>
      </c>
      <c r="F780" s="94"/>
      <c r="G780" s="94"/>
      <c r="H780" s="94"/>
      <c r="I780" s="94"/>
      <c r="J780" s="94"/>
      <c r="K780" s="94"/>
      <c r="L780" s="95"/>
      <c r="M780" s="100" t="s">
        <v>100</v>
      </c>
      <c r="N780" s="71" t="s">
        <v>100</v>
      </c>
      <c r="O780" s="106"/>
      <c r="P780" s="107"/>
      <c r="Q780" s="107"/>
      <c r="R780" s="107"/>
      <c r="S780" s="107"/>
      <c r="T780" s="74"/>
    </row>
    <row r="781" spans="1:20" ht="18" customHeight="1">
      <c r="A781" s="190"/>
      <c r="B781" s="191"/>
      <c r="C781" s="99"/>
      <c r="D781" s="68"/>
      <c r="E781" s="94"/>
      <c r="F781" s="94"/>
      <c r="G781" s="94"/>
      <c r="H781" s="94"/>
      <c r="I781" s="94"/>
      <c r="J781" s="94"/>
      <c r="K781" s="94"/>
      <c r="L781" s="105"/>
      <c r="M781" s="100"/>
      <c r="N781" s="71"/>
      <c r="O781" s="106"/>
      <c r="P781" s="107"/>
      <c r="Q781" s="107"/>
      <c r="R781" s="107"/>
      <c r="S781" s="107"/>
      <c r="T781" s="74"/>
    </row>
    <row r="782" spans="1:20" ht="18" customHeight="1">
      <c r="A782" s="190"/>
      <c r="B782" s="191"/>
      <c r="C782" s="75"/>
      <c r="D782" s="108"/>
      <c r="E782" s="94"/>
      <c r="F782" s="94"/>
      <c r="G782" s="94"/>
      <c r="H782" s="94"/>
      <c r="I782" s="94"/>
      <c r="J782" s="94"/>
      <c r="K782" s="94"/>
      <c r="L782" s="95"/>
      <c r="M782" s="100"/>
      <c r="N782" s="71"/>
      <c r="O782" s="106"/>
      <c r="P782" s="107"/>
      <c r="Q782" s="107"/>
      <c r="R782" s="107"/>
      <c r="S782" s="107"/>
      <c r="T782" s="74"/>
    </row>
    <row r="783" spans="1:20" ht="18" customHeight="1">
      <c r="A783" s="190"/>
      <c r="B783" s="191"/>
      <c r="C783" s="75"/>
      <c r="D783" s="108"/>
      <c r="E783" s="94"/>
      <c r="F783" s="94"/>
      <c r="G783" s="94"/>
      <c r="H783" s="94"/>
      <c r="I783" s="94"/>
      <c r="J783" s="94"/>
      <c r="K783" s="94"/>
      <c r="L783" s="95"/>
      <c r="M783" s="100"/>
      <c r="N783" s="71"/>
      <c r="O783" s="106"/>
      <c r="P783" s="107"/>
      <c r="Q783" s="107"/>
      <c r="R783" s="107"/>
      <c r="S783" s="107"/>
      <c r="T783" s="74"/>
    </row>
    <row r="784" spans="1:20" ht="18" customHeight="1">
      <c r="A784" s="190"/>
      <c r="B784" s="191"/>
      <c r="C784" s="102"/>
      <c r="D784" s="68"/>
      <c r="E784" s="94"/>
      <c r="F784" s="94"/>
      <c r="G784" s="94"/>
      <c r="H784" s="94"/>
      <c r="I784" s="94"/>
      <c r="J784" s="94"/>
      <c r="K784" s="94"/>
      <c r="L784" s="95"/>
      <c r="M784" s="100"/>
      <c r="N784" s="92"/>
      <c r="O784" s="109"/>
      <c r="P784" s="107"/>
      <c r="Q784" s="107"/>
      <c r="R784" s="107"/>
      <c r="S784" s="107"/>
      <c r="T784" s="74"/>
    </row>
    <row r="785" spans="1:20" ht="18" customHeight="1">
      <c r="A785" s="190"/>
      <c r="B785" s="191"/>
      <c r="C785" s="99"/>
      <c r="D785" s="108"/>
      <c r="E785" s="94"/>
      <c r="F785" s="94"/>
      <c r="G785" s="94"/>
      <c r="H785" s="94"/>
      <c r="I785" s="94"/>
      <c r="J785" s="94"/>
      <c r="K785" s="94"/>
      <c r="L785" s="95"/>
      <c r="M785" s="100"/>
      <c r="N785" s="100"/>
      <c r="O785" s="110"/>
      <c r="P785" s="107"/>
      <c r="Q785" s="107"/>
      <c r="R785" s="107"/>
      <c r="S785" s="107"/>
      <c r="T785" s="74"/>
    </row>
    <row r="786" spans="1:20" ht="18" customHeight="1">
      <c r="A786" s="190"/>
      <c r="B786" s="191"/>
      <c r="C786" s="102"/>
      <c r="D786" s="108"/>
      <c r="E786" s="94"/>
      <c r="F786" s="94"/>
      <c r="G786" s="94"/>
      <c r="H786" s="94"/>
      <c r="I786" s="94"/>
      <c r="J786" s="94"/>
      <c r="K786" s="94"/>
      <c r="L786" s="95"/>
      <c r="M786" s="78"/>
      <c r="N786" s="100"/>
      <c r="O786" s="110"/>
      <c r="P786" s="107"/>
      <c r="Q786" s="107"/>
      <c r="R786" s="107"/>
      <c r="S786" s="107"/>
      <c r="T786" s="74"/>
    </row>
    <row r="787" spans="1:20" ht="18" customHeight="1">
      <c r="A787" s="190"/>
      <c r="B787" s="191"/>
      <c r="C787" s="99"/>
      <c r="D787" s="108"/>
      <c r="E787" s="94"/>
      <c r="F787" s="94"/>
      <c r="G787" s="94"/>
      <c r="H787" s="94"/>
      <c r="I787" s="94"/>
      <c r="J787" s="94"/>
      <c r="K787" s="94"/>
      <c r="L787" s="95"/>
      <c r="M787" s="100"/>
      <c r="N787" s="100"/>
      <c r="O787" s="110"/>
      <c r="P787" s="107"/>
      <c r="Q787" s="107"/>
      <c r="R787" s="107"/>
      <c r="S787" s="107"/>
      <c r="T787" s="74"/>
    </row>
    <row r="788" spans="1:20" ht="18" customHeight="1">
      <c r="A788" s="190"/>
      <c r="B788" s="191"/>
      <c r="C788" s="111"/>
      <c r="D788" s="108"/>
      <c r="E788" s="94"/>
      <c r="F788" s="94"/>
      <c r="G788" s="94"/>
      <c r="H788" s="94"/>
      <c r="I788" s="94"/>
      <c r="J788" s="94"/>
      <c r="K788" s="94"/>
      <c r="L788" s="95"/>
      <c r="M788" s="113"/>
      <c r="N788" s="113"/>
      <c r="O788" s="114"/>
      <c r="P788" s="107"/>
      <c r="Q788" s="107"/>
      <c r="R788" s="107"/>
      <c r="S788" s="107"/>
      <c r="T788" s="74"/>
    </row>
    <row r="789" spans="1:20" ht="18" customHeight="1">
      <c r="A789" s="190"/>
      <c r="B789" s="191"/>
      <c r="C789" s="75"/>
      <c r="D789" s="108"/>
      <c r="E789" s="116"/>
      <c r="F789" s="116"/>
      <c r="G789" s="116"/>
      <c r="H789" s="116"/>
      <c r="I789" s="116"/>
      <c r="J789" s="116"/>
      <c r="K789" s="116"/>
      <c r="L789" s="117"/>
      <c r="M789" s="100"/>
      <c r="N789" s="71"/>
      <c r="O789" s="106"/>
      <c r="P789" s="107"/>
      <c r="Q789" s="107"/>
      <c r="R789" s="107"/>
      <c r="S789" s="107"/>
      <c r="T789" s="74"/>
    </row>
    <row r="790" spans="1:20" ht="18" customHeight="1">
      <c r="A790" s="190"/>
      <c r="B790" s="191"/>
      <c r="C790" s="118"/>
      <c r="D790" s="108"/>
      <c r="E790" s="94"/>
      <c r="F790" s="94"/>
      <c r="G790" s="94"/>
      <c r="H790" s="94"/>
      <c r="I790" s="94"/>
      <c r="J790" s="94"/>
      <c r="K790" s="94"/>
      <c r="L790" s="95"/>
      <c r="M790" s="100"/>
      <c r="N790" s="100"/>
      <c r="O790" s="110"/>
      <c r="P790" s="107"/>
      <c r="Q790" s="107"/>
      <c r="R790" s="107"/>
      <c r="S790" s="107"/>
      <c r="T790" s="74"/>
    </row>
    <row r="791" spans="1:20" ht="18" customHeight="1">
      <c r="A791" s="190"/>
      <c r="B791" s="191"/>
      <c r="C791" s="118"/>
      <c r="D791" s="108"/>
      <c r="E791" s="94"/>
      <c r="F791" s="94"/>
      <c r="G791" s="94"/>
      <c r="H791" s="94"/>
      <c r="I791" s="94"/>
      <c r="J791" s="94"/>
      <c r="K791" s="94"/>
      <c r="L791" s="95"/>
      <c r="M791" s="100"/>
      <c r="N791" s="100"/>
      <c r="O791" s="110"/>
      <c r="P791" s="107"/>
      <c r="Q791" s="107"/>
      <c r="R791" s="107"/>
      <c r="S791" s="107"/>
      <c r="T791" s="74"/>
    </row>
    <row r="792" spans="1:20" ht="18" customHeight="1">
      <c r="A792" s="190"/>
      <c r="B792" s="191"/>
      <c r="C792" s="99"/>
      <c r="D792" s="108"/>
      <c r="E792" s="94"/>
      <c r="F792" s="94"/>
      <c r="G792" s="94"/>
      <c r="H792" s="94"/>
      <c r="I792" s="94"/>
      <c r="J792" s="94"/>
      <c r="K792" s="94"/>
      <c r="L792" s="105"/>
      <c r="M792" s="100"/>
      <c r="N792" s="100"/>
      <c r="O792" s="110"/>
      <c r="P792" s="107"/>
      <c r="Q792" s="107"/>
      <c r="R792" s="107"/>
      <c r="S792" s="107"/>
      <c r="T792" s="74"/>
    </row>
    <row r="793" spans="1:20" ht="18" customHeight="1">
      <c r="A793" s="190"/>
      <c r="B793" s="191"/>
      <c r="C793" s="111"/>
      <c r="D793" s="68"/>
      <c r="E793" s="94"/>
      <c r="F793" s="94"/>
      <c r="G793" s="94"/>
      <c r="H793" s="94"/>
      <c r="I793" s="94"/>
      <c r="J793" s="94"/>
      <c r="K793" s="94"/>
      <c r="L793" s="105"/>
      <c r="M793" s="100"/>
      <c r="N793" s="100"/>
      <c r="O793" s="110"/>
      <c r="P793" s="107"/>
      <c r="Q793" s="107"/>
      <c r="R793" s="107"/>
      <c r="S793" s="107"/>
      <c r="T793" s="74"/>
    </row>
    <row r="794" spans="1:20" ht="18" customHeight="1">
      <c r="A794" s="190"/>
      <c r="B794" s="191"/>
      <c r="C794" s="75"/>
      <c r="D794" s="108"/>
      <c r="E794" s="94"/>
      <c r="F794" s="94"/>
      <c r="G794" s="94"/>
      <c r="H794" s="94"/>
      <c r="I794" s="94"/>
      <c r="J794" s="94"/>
      <c r="K794" s="94"/>
      <c r="L794" s="105"/>
      <c r="M794" s="100"/>
      <c r="N794" s="100"/>
      <c r="O794" s="110"/>
      <c r="P794" s="107"/>
      <c r="Q794" s="107"/>
      <c r="R794" s="107"/>
      <c r="S794" s="107"/>
      <c r="T794" s="74"/>
    </row>
    <row r="795" spans="1:20" ht="18" customHeight="1">
      <c r="A795" s="190"/>
      <c r="B795" s="191"/>
      <c r="C795" s="118"/>
      <c r="D795" s="108"/>
      <c r="E795" s="94"/>
      <c r="F795" s="94"/>
      <c r="G795" s="94"/>
      <c r="H795" s="94"/>
      <c r="I795" s="94"/>
      <c r="J795" s="94"/>
      <c r="K795" s="94"/>
      <c r="L795" s="105"/>
      <c r="M795" s="100"/>
      <c r="N795" s="100"/>
      <c r="O795" s="110"/>
      <c r="P795" s="107"/>
      <c r="Q795" s="107"/>
      <c r="R795" s="107"/>
      <c r="S795" s="107"/>
      <c r="T795" s="74"/>
    </row>
    <row r="796" spans="1:20" ht="18" customHeight="1">
      <c r="A796" s="190"/>
      <c r="B796" s="191"/>
      <c r="C796" s="99"/>
      <c r="D796" s="108"/>
      <c r="E796" s="94"/>
      <c r="F796" s="94"/>
      <c r="G796" s="94"/>
      <c r="H796" s="94"/>
      <c r="I796" s="94"/>
      <c r="J796" s="94"/>
      <c r="K796" s="94"/>
      <c r="L796" s="105"/>
      <c r="M796" s="100"/>
      <c r="N796" s="100"/>
      <c r="O796" s="110"/>
      <c r="P796" s="107"/>
      <c r="Q796" s="107"/>
      <c r="R796" s="107"/>
      <c r="S796" s="107"/>
      <c r="T796" s="74"/>
    </row>
    <row r="797" spans="1:20" ht="18" customHeight="1">
      <c r="A797" s="190"/>
      <c r="B797" s="191"/>
      <c r="C797" s="99"/>
      <c r="D797" s="108"/>
      <c r="E797" s="94"/>
      <c r="F797" s="94"/>
      <c r="G797" s="94"/>
      <c r="H797" s="94"/>
      <c r="I797" s="94"/>
      <c r="J797" s="94"/>
      <c r="K797" s="94"/>
      <c r="L797" s="105"/>
      <c r="M797" s="100"/>
      <c r="N797" s="100"/>
      <c r="O797" s="110"/>
      <c r="P797" s="107"/>
      <c r="Q797" s="107"/>
      <c r="R797" s="107"/>
      <c r="S797" s="107"/>
      <c r="T797" s="74"/>
    </row>
    <row r="798" spans="1:20" ht="18" customHeight="1">
      <c r="A798" s="190"/>
      <c r="B798" s="191"/>
      <c r="C798" s="99"/>
      <c r="D798" s="108"/>
      <c r="E798" s="94"/>
      <c r="F798" s="94"/>
      <c r="G798" s="94"/>
      <c r="H798" s="94"/>
      <c r="I798" s="94"/>
      <c r="J798" s="94"/>
      <c r="K798" s="94"/>
      <c r="L798" s="105"/>
      <c r="M798" s="78"/>
      <c r="N798" s="96"/>
      <c r="O798" s="119"/>
      <c r="P798" s="107"/>
      <c r="Q798" s="107"/>
      <c r="R798" s="107"/>
      <c r="S798" s="107"/>
      <c r="T798" s="74"/>
    </row>
    <row r="799" spans="1:20" ht="18" customHeight="1">
      <c r="A799" s="190"/>
      <c r="B799" s="191"/>
      <c r="C799" s="99"/>
      <c r="D799" s="108"/>
      <c r="E799" s="94"/>
      <c r="F799" s="94"/>
      <c r="G799" s="94"/>
      <c r="H799" s="94"/>
      <c r="I799" s="94"/>
      <c r="J799" s="94"/>
      <c r="K799" s="94"/>
      <c r="L799" s="105"/>
      <c r="M799" s="78"/>
      <c r="N799" s="96"/>
      <c r="O799" s="119"/>
      <c r="P799" s="107"/>
      <c r="Q799" s="107"/>
      <c r="R799" s="107"/>
      <c r="S799" s="107"/>
      <c r="T799" s="74"/>
    </row>
    <row r="800" spans="1:20" ht="18" customHeight="1">
      <c r="A800" s="190"/>
      <c r="B800" s="191"/>
      <c r="C800" s="99"/>
      <c r="D800" s="108"/>
      <c r="E800" s="94"/>
      <c r="F800" s="94"/>
      <c r="G800" s="94"/>
      <c r="H800" s="94"/>
      <c r="I800" s="94"/>
      <c r="J800" s="94"/>
      <c r="K800" s="94"/>
      <c r="L800" s="105"/>
      <c r="M800" s="78"/>
      <c r="N800" s="96"/>
      <c r="O800" s="119"/>
      <c r="P800" s="107"/>
      <c r="Q800" s="107"/>
      <c r="R800" s="107"/>
      <c r="S800" s="107"/>
      <c r="T800" s="74"/>
    </row>
    <row r="801" spans="1:20" ht="18" customHeight="1" thickBot="1">
      <c r="A801" s="233"/>
      <c r="B801" s="234"/>
      <c r="C801" s="120"/>
      <c r="D801" s="121"/>
      <c r="E801" s="122"/>
      <c r="F801" s="122"/>
      <c r="G801" s="122"/>
      <c r="H801" s="122"/>
      <c r="I801" s="122"/>
      <c r="J801" s="122"/>
      <c r="K801" s="122"/>
      <c r="L801" s="123"/>
      <c r="M801" s="124"/>
      <c r="N801" s="125"/>
      <c r="O801" s="126"/>
      <c r="P801" s="127"/>
      <c r="Q801" s="127"/>
      <c r="R801" s="127"/>
      <c r="S801" s="127"/>
      <c r="T801" s="128"/>
    </row>
    <row r="802" spans="1:20" ht="17.25" customHeight="1" thickBot="1">
      <c r="A802" s="935" t="s">
        <v>101</v>
      </c>
      <c r="B802" s="936"/>
      <c r="C802" s="936"/>
      <c r="D802" s="936"/>
      <c r="E802" s="936"/>
      <c r="F802" s="936"/>
      <c r="G802" s="50" t="s">
        <v>102</v>
      </c>
      <c r="H802" s="937"/>
      <c r="I802" s="937"/>
      <c r="J802" s="938"/>
      <c r="K802" s="50" t="s">
        <v>103</v>
      </c>
      <c r="L802" s="51"/>
      <c r="M802" s="52"/>
      <c r="N802" s="939" t="s">
        <v>104</v>
      </c>
      <c r="O802" s="940"/>
      <c r="P802" s="940"/>
      <c r="Q802" s="941"/>
      <c r="R802" s="53" t="s">
        <v>105</v>
      </c>
      <c r="S802" s="54"/>
      <c r="T802" s="55"/>
    </row>
    <row r="803" spans="1:20" ht="18" customHeight="1">
      <c r="A803" s="942" t="s">
        <v>106</v>
      </c>
      <c r="B803" s="943"/>
      <c r="C803" s="946" t="s">
        <v>107</v>
      </c>
      <c r="D803" s="922" t="s">
        <v>108</v>
      </c>
      <c r="E803" s="923"/>
      <c r="F803" s="923"/>
      <c r="G803" s="923"/>
      <c r="H803" s="923"/>
      <c r="I803" s="923"/>
      <c r="J803" s="923"/>
      <c r="K803" s="923"/>
      <c r="L803" s="948"/>
      <c r="M803" s="950" t="s">
        <v>109</v>
      </c>
      <c r="N803" s="922" t="s">
        <v>110</v>
      </c>
      <c r="O803" s="922" t="s">
        <v>111</v>
      </c>
      <c r="P803" s="923"/>
      <c r="Q803" s="923"/>
      <c r="R803" s="923"/>
      <c r="S803" s="923"/>
      <c r="T803" s="924"/>
    </row>
    <row r="804" spans="1:20" ht="18" customHeight="1" thickBot="1">
      <c r="A804" s="944"/>
      <c r="B804" s="945"/>
      <c r="C804" s="947"/>
      <c r="D804" s="925"/>
      <c r="E804" s="926"/>
      <c r="F804" s="926"/>
      <c r="G804" s="926"/>
      <c r="H804" s="926"/>
      <c r="I804" s="926"/>
      <c r="J804" s="926"/>
      <c r="K804" s="926"/>
      <c r="L804" s="949"/>
      <c r="M804" s="951"/>
      <c r="N804" s="925"/>
      <c r="O804" s="925"/>
      <c r="P804" s="926"/>
      <c r="Q804" s="926"/>
      <c r="R804" s="926"/>
      <c r="S804" s="926"/>
      <c r="T804" s="927"/>
    </row>
    <row r="805" spans="1:20" ht="18" customHeight="1">
      <c r="A805" s="989" t="s">
        <v>676</v>
      </c>
      <c r="B805" s="990"/>
      <c r="C805" s="57"/>
      <c r="D805" s="58">
        <v>1</v>
      </c>
      <c r="E805" s="59" t="s">
        <v>212</v>
      </c>
      <c r="F805" s="60"/>
      <c r="G805" s="60"/>
      <c r="H805" s="293"/>
      <c r="I805" s="293"/>
      <c r="J805" s="293"/>
      <c r="K805" s="293"/>
      <c r="L805" s="61"/>
      <c r="M805" s="62" t="s">
        <v>100</v>
      </c>
      <c r="N805" s="63" t="s">
        <v>155</v>
      </c>
      <c r="O805" s="64"/>
      <c r="P805" s="65"/>
      <c r="Q805" s="65"/>
      <c r="R805" s="65"/>
      <c r="S805" s="65"/>
      <c r="T805" s="66"/>
    </row>
    <row r="806" spans="1:20" ht="18" customHeight="1">
      <c r="A806" s="985" t="s">
        <v>677</v>
      </c>
      <c r="B806" s="986"/>
      <c r="C806" s="67"/>
      <c r="D806" s="68">
        <v>2</v>
      </c>
      <c r="E806" s="69" t="s">
        <v>678</v>
      </c>
      <c r="F806" s="69"/>
      <c r="G806" s="69"/>
      <c r="H806" s="69"/>
      <c r="I806" s="69"/>
      <c r="J806" s="69"/>
      <c r="K806" s="69"/>
      <c r="L806" s="70"/>
      <c r="M806" s="71" t="s">
        <v>100</v>
      </c>
      <c r="N806" s="71" t="s">
        <v>155</v>
      </c>
      <c r="O806" s="72" t="s">
        <v>511</v>
      </c>
      <c r="P806" s="73" t="s">
        <v>679</v>
      </c>
      <c r="Q806" s="73"/>
      <c r="R806" s="73"/>
      <c r="S806" s="73"/>
      <c r="T806" s="74"/>
    </row>
    <row r="807" spans="1:20" ht="18" customHeight="1">
      <c r="A807" s="190"/>
      <c r="B807" s="191"/>
      <c r="C807" s="75"/>
      <c r="D807" s="68">
        <v>3</v>
      </c>
      <c r="E807" s="69" t="s">
        <v>680</v>
      </c>
      <c r="F807" s="76"/>
      <c r="G807" s="76"/>
      <c r="H807" s="76"/>
      <c r="I807" s="76"/>
      <c r="J807" s="76"/>
      <c r="K807" s="76"/>
      <c r="L807" s="77"/>
      <c r="M807" s="71" t="s">
        <v>100</v>
      </c>
      <c r="N807" s="71" t="s">
        <v>155</v>
      </c>
      <c r="O807" s="72" t="s">
        <v>511</v>
      </c>
      <c r="P807" s="73" t="s">
        <v>681</v>
      </c>
      <c r="Q807" s="73"/>
      <c r="R807" s="73"/>
      <c r="S807" s="73"/>
      <c r="T807" s="74"/>
    </row>
    <row r="808" spans="1:20" ht="18" customHeight="1">
      <c r="A808" s="190"/>
      <c r="B808" s="191"/>
      <c r="C808" s="75"/>
      <c r="D808" s="68">
        <v>4</v>
      </c>
      <c r="E808" s="69" t="s">
        <v>682</v>
      </c>
      <c r="F808" s="76"/>
      <c r="G808" s="76"/>
      <c r="H808" s="76"/>
      <c r="I808" s="76"/>
      <c r="J808" s="76"/>
      <c r="K808" s="76"/>
      <c r="L808" s="77"/>
      <c r="M808" s="78" t="s">
        <v>100</v>
      </c>
      <c r="N808" s="71" t="s">
        <v>155</v>
      </c>
      <c r="O808" s="72" t="s">
        <v>511</v>
      </c>
      <c r="P808" s="73" t="s">
        <v>683</v>
      </c>
      <c r="Q808" s="73"/>
      <c r="R808" s="73"/>
      <c r="S808" s="73"/>
      <c r="T808" s="74"/>
    </row>
    <row r="809" spans="1:20" ht="18" customHeight="1">
      <c r="A809" s="190"/>
      <c r="B809" s="191"/>
      <c r="C809" s="79"/>
      <c r="D809" s="68">
        <v>5</v>
      </c>
      <c r="E809" s="69" t="s">
        <v>684</v>
      </c>
      <c r="F809" s="76"/>
      <c r="G809" s="76"/>
      <c r="H809" s="76"/>
      <c r="I809" s="76"/>
      <c r="J809" s="76"/>
      <c r="K809" s="76"/>
      <c r="L809" s="433"/>
      <c r="M809" s="91">
        <v>74</v>
      </c>
      <c r="N809" s="92" t="s">
        <v>155</v>
      </c>
      <c r="O809" s="93" t="s">
        <v>511</v>
      </c>
      <c r="P809" s="73" t="s">
        <v>685</v>
      </c>
      <c r="Q809" s="73"/>
      <c r="R809" s="73"/>
      <c r="S809" s="73"/>
      <c r="T809" s="74"/>
    </row>
    <row r="810" spans="1:20" ht="18" customHeight="1">
      <c r="A810" s="190"/>
      <c r="B810" s="191"/>
      <c r="C810" s="176" t="s">
        <v>686</v>
      </c>
      <c r="D810" s="68">
        <v>6</v>
      </c>
      <c r="E810" s="94" t="s">
        <v>687</v>
      </c>
      <c r="F810" s="94"/>
      <c r="G810" s="94"/>
      <c r="H810" s="94"/>
      <c r="I810" s="94"/>
      <c r="J810" s="94"/>
      <c r="K810" s="94"/>
      <c r="L810" s="95"/>
      <c r="M810" s="78" t="s">
        <v>100</v>
      </c>
      <c r="N810" s="71" t="s">
        <v>155</v>
      </c>
      <c r="O810" s="72" t="s">
        <v>511</v>
      </c>
      <c r="P810" s="73" t="s">
        <v>688</v>
      </c>
      <c r="Q810" s="73"/>
      <c r="R810" s="107"/>
      <c r="S810" s="107"/>
      <c r="T810" s="74"/>
    </row>
    <row r="811" spans="1:20" ht="18" customHeight="1">
      <c r="A811" s="190"/>
      <c r="B811" s="191"/>
      <c r="C811" s="397"/>
      <c r="D811" s="68">
        <v>7</v>
      </c>
      <c r="E811" s="434" t="s">
        <v>689</v>
      </c>
      <c r="F811" s="434"/>
      <c r="G811" s="434"/>
      <c r="H811" s="434"/>
      <c r="I811" s="434"/>
      <c r="J811" s="434"/>
      <c r="K811" s="434"/>
      <c r="L811" s="95"/>
      <c r="M811" s="78" t="s">
        <v>100</v>
      </c>
      <c r="N811" s="71" t="s">
        <v>155</v>
      </c>
      <c r="O811" s="72" t="s">
        <v>511</v>
      </c>
      <c r="P811" s="435" t="s">
        <v>690</v>
      </c>
      <c r="Q811" s="435"/>
      <c r="R811" s="436"/>
      <c r="S811" s="436"/>
      <c r="T811" s="437"/>
    </row>
    <row r="812" spans="1:20" ht="18" customHeight="1">
      <c r="A812" s="190"/>
      <c r="B812" s="191"/>
      <c r="C812" s="75"/>
      <c r="D812" s="68">
        <v>8</v>
      </c>
      <c r="E812" s="94" t="s">
        <v>691</v>
      </c>
      <c r="F812" s="94"/>
      <c r="G812" s="94"/>
      <c r="H812" s="94"/>
      <c r="I812" s="94"/>
      <c r="J812" s="94"/>
      <c r="K812" s="94"/>
      <c r="L812" s="95"/>
      <c r="M812" s="78">
        <v>74</v>
      </c>
      <c r="N812" s="96" t="s">
        <v>155</v>
      </c>
      <c r="O812" s="97" t="s">
        <v>511</v>
      </c>
      <c r="P812" s="73" t="s">
        <v>692</v>
      </c>
      <c r="Q812" s="73"/>
      <c r="R812" s="107"/>
      <c r="S812" s="107"/>
      <c r="T812" s="74"/>
    </row>
    <row r="813" spans="1:20" ht="18" customHeight="1">
      <c r="A813" s="190"/>
      <c r="B813" s="191"/>
      <c r="C813" s="176" t="s">
        <v>686</v>
      </c>
      <c r="D813" s="68">
        <v>9</v>
      </c>
      <c r="E813" s="89" t="s">
        <v>693</v>
      </c>
      <c r="F813" s="89"/>
      <c r="G813" s="89"/>
      <c r="H813" s="89"/>
      <c r="I813" s="89"/>
      <c r="J813" s="89"/>
      <c r="K813" s="89"/>
      <c r="L813" s="95"/>
      <c r="M813" s="78" t="s">
        <v>100</v>
      </c>
      <c r="N813" s="96" t="s">
        <v>155</v>
      </c>
      <c r="O813" s="119"/>
      <c r="P813" s="107"/>
      <c r="Q813" s="107"/>
      <c r="R813" s="107"/>
      <c r="S813" s="107"/>
      <c r="T813" s="74"/>
    </row>
    <row r="814" spans="1:20" ht="18" customHeight="1">
      <c r="A814" s="190"/>
      <c r="B814" s="191"/>
      <c r="C814" s="99"/>
      <c r="D814" s="68">
        <v>10</v>
      </c>
      <c r="E814" s="94" t="s">
        <v>694</v>
      </c>
      <c r="F814" s="94"/>
      <c r="G814" s="94"/>
      <c r="H814" s="94"/>
      <c r="I814" s="94"/>
      <c r="J814" s="94"/>
      <c r="K814" s="94"/>
      <c r="L814" s="95"/>
      <c r="M814" s="100" t="s">
        <v>100</v>
      </c>
      <c r="N814" s="100" t="s">
        <v>155</v>
      </c>
      <c r="O814" s="110"/>
      <c r="P814" s="107"/>
      <c r="Q814" s="107"/>
      <c r="R814" s="107"/>
      <c r="S814" s="107"/>
      <c r="T814" s="74"/>
    </row>
    <row r="815" spans="1:20" ht="18" customHeight="1">
      <c r="A815" s="190"/>
      <c r="B815" s="191"/>
      <c r="C815" s="102"/>
      <c r="D815" s="68">
        <v>11</v>
      </c>
      <c r="E815" s="94" t="s">
        <v>695</v>
      </c>
      <c r="F815" s="94"/>
      <c r="G815" s="94"/>
      <c r="H815" s="94"/>
      <c r="I815" s="94"/>
      <c r="J815" s="94"/>
      <c r="K815" s="94"/>
      <c r="L815" s="95"/>
      <c r="M815" s="78" t="s">
        <v>100</v>
      </c>
      <c r="N815" s="96" t="s">
        <v>155</v>
      </c>
      <c r="O815" s="119"/>
      <c r="P815" s="107"/>
      <c r="Q815" s="107"/>
      <c r="R815" s="107"/>
      <c r="S815" s="107"/>
      <c r="T815" s="74"/>
    </row>
    <row r="816" spans="1:20" ht="18" customHeight="1">
      <c r="A816" s="190"/>
      <c r="B816" s="191"/>
      <c r="C816" s="75"/>
      <c r="D816" s="68">
        <v>12</v>
      </c>
      <c r="E816" s="94" t="s">
        <v>696</v>
      </c>
      <c r="F816" s="94"/>
      <c r="G816" s="94"/>
      <c r="H816" s="94"/>
      <c r="I816" s="94"/>
      <c r="J816" s="94"/>
      <c r="K816" s="94"/>
      <c r="L816" s="95"/>
      <c r="M816" s="100" t="s">
        <v>100</v>
      </c>
      <c r="N816" s="71" t="s">
        <v>155</v>
      </c>
      <c r="O816" s="106"/>
      <c r="P816" s="107"/>
      <c r="Q816" s="107"/>
      <c r="R816" s="107"/>
      <c r="S816" s="107"/>
      <c r="T816" s="74"/>
    </row>
    <row r="817" spans="1:20" ht="18" customHeight="1">
      <c r="A817" s="190"/>
      <c r="B817" s="191"/>
      <c r="C817" s="281"/>
      <c r="D817" s="81"/>
      <c r="E817" s="82"/>
      <c r="F817" s="82"/>
      <c r="G817" s="82"/>
      <c r="H817" s="82"/>
      <c r="I817" s="82"/>
      <c r="J817" s="82"/>
      <c r="K817" s="82"/>
      <c r="L817" s="83"/>
      <c r="M817" s="318"/>
      <c r="N817" s="85"/>
      <c r="O817" s="288"/>
      <c r="P817" s="388"/>
      <c r="Q817" s="388"/>
      <c r="R817" s="388"/>
      <c r="S817" s="388"/>
      <c r="T817" s="88"/>
    </row>
    <row r="818" spans="1:20" ht="18" customHeight="1">
      <c r="A818" s="983" t="s">
        <v>697</v>
      </c>
      <c r="B818" s="984"/>
      <c r="C818" s="308" t="s">
        <v>164</v>
      </c>
      <c r="D818" s="309">
        <v>1</v>
      </c>
      <c r="E818" s="310" t="s">
        <v>698</v>
      </c>
      <c r="F818" s="310"/>
      <c r="G818" s="310"/>
      <c r="H818" s="310"/>
      <c r="I818" s="310"/>
      <c r="J818" s="310"/>
      <c r="K818" s="310"/>
      <c r="L818" s="311"/>
      <c r="M818" s="343">
        <v>50</v>
      </c>
      <c r="N818" s="312" t="s">
        <v>100</v>
      </c>
      <c r="O818" s="426" t="s">
        <v>511</v>
      </c>
      <c r="P818" s="973" t="s">
        <v>699</v>
      </c>
      <c r="Q818" s="973"/>
      <c r="R818" s="973"/>
      <c r="S818" s="973"/>
      <c r="T818" s="974"/>
    </row>
    <row r="819" spans="1:20" ht="18" customHeight="1">
      <c r="A819" s="190"/>
      <c r="B819" s="191"/>
      <c r="C819" s="75"/>
      <c r="D819" s="108">
        <v>2</v>
      </c>
      <c r="E819" s="94" t="s">
        <v>700</v>
      </c>
      <c r="F819" s="94"/>
      <c r="G819" s="94"/>
      <c r="H819" s="94"/>
      <c r="I819" s="94"/>
      <c r="J819" s="94"/>
      <c r="K819" s="94"/>
      <c r="L819" s="95"/>
      <c r="M819" s="100" t="s">
        <v>100</v>
      </c>
      <c r="N819" s="71" t="s">
        <v>100</v>
      </c>
      <c r="O819" s="106"/>
      <c r="P819" s="107"/>
      <c r="Q819" s="107"/>
      <c r="R819" s="107"/>
      <c r="S819" s="107"/>
      <c r="T819" s="74"/>
    </row>
    <row r="820" spans="1:20" ht="18" customHeight="1">
      <c r="A820" s="190"/>
      <c r="B820" s="191"/>
      <c r="C820" s="75"/>
      <c r="D820" s="108">
        <v>3</v>
      </c>
      <c r="E820" s="94" t="s">
        <v>169</v>
      </c>
      <c r="F820" s="94"/>
      <c r="G820" s="94"/>
      <c r="H820" s="94"/>
      <c r="I820" s="94"/>
      <c r="J820" s="94"/>
      <c r="K820" s="94"/>
      <c r="L820" s="95"/>
      <c r="M820" s="100" t="s">
        <v>170</v>
      </c>
      <c r="N820" s="71" t="s">
        <v>100</v>
      </c>
      <c r="O820" s="106"/>
      <c r="P820" s="107"/>
      <c r="Q820" s="107"/>
      <c r="R820" s="107"/>
      <c r="S820" s="107"/>
      <c r="T820" s="74"/>
    </row>
    <row r="821" spans="1:20" ht="18" customHeight="1">
      <c r="A821" s="190"/>
      <c r="B821" s="191"/>
      <c r="C821" s="102"/>
      <c r="D821" s="108">
        <v>4</v>
      </c>
      <c r="E821" s="94" t="s">
        <v>701</v>
      </c>
      <c r="F821" s="94"/>
      <c r="G821" s="94"/>
      <c r="H821" s="94"/>
      <c r="I821" s="94"/>
      <c r="J821" s="94"/>
      <c r="K821" s="94"/>
      <c r="L821" s="95"/>
      <c r="M821" s="100" t="s">
        <v>100</v>
      </c>
      <c r="N821" s="92" t="s">
        <v>100</v>
      </c>
      <c r="O821" s="109"/>
      <c r="P821" s="107"/>
      <c r="Q821" s="107"/>
      <c r="R821" s="107"/>
      <c r="S821" s="107"/>
      <c r="T821" s="74"/>
    </row>
    <row r="822" spans="1:20" ht="18" customHeight="1">
      <c r="A822" s="190"/>
      <c r="B822" s="191"/>
      <c r="C822" s="99"/>
      <c r="D822" s="108">
        <v>5</v>
      </c>
      <c r="E822" s="94" t="s">
        <v>702</v>
      </c>
      <c r="F822" s="94"/>
      <c r="G822" s="94"/>
      <c r="H822" s="94"/>
      <c r="I822" s="94"/>
      <c r="J822" s="94"/>
      <c r="K822" s="94"/>
      <c r="L822" s="95"/>
      <c r="M822" s="100" t="s">
        <v>100</v>
      </c>
      <c r="N822" s="100" t="s">
        <v>100</v>
      </c>
      <c r="O822" s="110"/>
      <c r="P822" s="107"/>
      <c r="Q822" s="107"/>
      <c r="R822" s="107"/>
      <c r="S822" s="107"/>
      <c r="T822" s="74"/>
    </row>
    <row r="823" spans="1:20" ht="18" customHeight="1">
      <c r="A823" s="190"/>
      <c r="B823" s="191"/>
      <c r="C823" s="278" t="s">
        <v>215</v>
      </c>
      <c r="D823" s="108">
        <v>6</v>
      </c>
      <c r="E823" s="94" t="s">
        <v>703</v>
      </c>
      <c r="F823" s="94"/>
      <c r="G823" s="94"/>
      <c r="H823" s="94"/>
      <c r="I823" s="94"/>
      <c r="J823" s="94"/>
      <c r="K823" s="94"/>
      <c r="L823" s="95"/>
      <c r="M823" s="78" t="s">
        <v>100</v>
      </c>
      <c r="N823" s="100" t="s">
        <v>100</v>
      </c>
      <c r="O823" s="110"/>
      <c r="P823" s="107"/>
      <c r="Q823" s="107"/>
      <c r="R823" s="107"/>
      <c r="S823" s="107"/>
      <c r="T823" s="74"/>
    </row>
    <row r="824" spans="1:20" ht="18" customHeight="1">
      <c r="A824" s="190"/>
      <c r="B824" s="191"/>
      <c r="C824" s="99"/>
      <c r="D824" s="108">
        <v>7</v>
      </c>
      <c r="E824" s="94" t="s">
        <v>704</v>
      </c>
      <c r="F824" s="94"/>
      <c r="G824" s="94"/>
      <c r="H824" s="94"/>
      <c r="I824" s="94"/>
      <c r="J824" s="94"/>
      <c r="K824" s="94"/>
      <c r="L824" s="95"/>
      <c r="M824" s="100" t="s">
        <v>100</v>
      </c>
      <c r="N824" s="100" t="s">
        <v>705</v>
      </c>
      <c r="O824" s="110"/>
      <c r="P824" s="107"/>
      <c r="Q824" s="107"/>
      <c r="R824" s="107"/>
      <c r="S824" s="107"/>
      <c r="T824" s="74"/>
    </row>
    <row r="825" spans="1:20" ht="18" customHeight="1">
      <c r="A825" s="190"/>
      <c r="B825" s="191"/>
      <c r="C825" s="111"/>
      <c r="D825" s="108">
        <v>8</v>
      </c>
      <c r="E825" s="94" t="s">
        <v>565</v>
      </c>
      <c r="F825" s="94"/>
      <c r="G825" s="94"/>
      <c r="H825" s="94"/>
      <c r="I825" s="94"/>
      <c r="J825" s="94"/>
      <c r="K825" s="94"/>
      <c r="L825" s="95"/>
      <c r="M825" s="100" t="s">
        <v>312</v>
      </c>
      <c r="N825" s="100" t="s">
        <v>100</v>
      </c>
      <c r="O825" s="395" t="s">
        <v>511</v>
      </c>
      <c r="P825" s="73" t="s">
        <v>706</v>
      </c>
      <c r="Q825" s="107"/>
      <c r="R825" s="107"/>
      <c r="S825" s="107"/>
      <c r="T825" s="74"/>
    </row>
    <row r="826" spans="1:20" ht="18" customHeight="1">
      <c r="A826" s="190"/>
      <c r="B826" s="191"/>
      <c r="C826" s="75"/>
      <c r="D826" s="108">
        <v>9</v>
      </c>
      <c r="E826" s="116" t="s">
        <v>707</v>
      </c>
      <c r="F826" s="116"/>
      <c r="G826" s="116"/>
      <c r="H826" s="116"/>
      <c r="I826" s="116"/>
      <c r="J826" s="116"/>
      <c r="K826" s="116"/>
      <c r="L826" s="117"/>
      <c r="M826" s="100">
        <v>73</v>
      </c>
      <c r="N826" s="71" t="s">
        <v>100</v>
      </c>
      <c r="O826" s="106"/>
      <c r="P826" s="107"/>
      <c r="Q826" s="107"/>
      <c r="R826" s="107"/>
      <c r="S826" s="107"/>
      <c r="T826" s="74"/>
    </row>
    <row r="827" spans="1:20" ht="18" customHeight="1">
      <c r="A827" s="190"/>
      <c r="B827" s="191"/>
      <c r="C827" s="118"/>
      <c r="D827" s="108">
        <v>10</v>
      </c>
      <c r="E827" s="94" t="s">
        <v>708</v>
      </c>
      <c r="F827" s="94"/>
      <c r="G827" s="94"/>
      <c r="H827" s="94"/>
      <c r="I827" s="94"/>
      <c r="J827" s="94"/>
      <c r="K827" s="94"/>
      <c r="L827" s="95"/>
      <c r="M827" s="100" t="s">
        <v>100</v>
      </c>
      <c r="N827" s="100" t="s">
        <v>709</v>
      </c>
      <c r="O827" s="110"/>
      <c r="P827" s="107"/>
      <c r="Q827" s="107"/>
      <c r="R827" s="107"/>
      <c r="S827" s="107"/>
      <c r="T827" s="74"/>
    </row>
    <row r="828" spans="1:20" ht="18" customHeight="1">
      <c r="A828" s="190"/>
      <c r="B828" s="191"/>
      <c r="C828" s="118"/>
      <c r="D828" s="108">
        <v>11</v>
      </c>
      <c r="E828" s="94" t="s">
        <v>710</v>
      </c>
      <c r="F828" s="94"/>
      <c r="G828" s="94"/>
      <c r="H828" s="94"/>
      <c r="I828" s="94"/>
      <c r="J828" s="94"/>
      <c r="K828" s="94"/>
      <c r="L828" s="95"/>
      <c r="M828" s="100" t="s">
        <v>100</v>
      </c>
      <c r="N828" s="100" t="s">
        <v>711</v>
      </c>
      <c r="O828" s="110"/>
      <c r="P828" s="107"/>
      <c r="Q828" s="107"/>
      <c r="R828" s="107"/>
      <c r="S828" s="107"/>
      <c r="T828" s="74"/>
    </row>
    <row r="829" spans="1:20" ht="18" customHeight="1">
      <c r="A829" s="190"/>
      <c r="B829" s="191"/>
      <c r="C829" s="99"/>
      <c r="D829" s="108">
        <v>12</v>
      </c>
      <c r="E829" s="94" t="s">
        <v>712</v>
      </c>
      <c r="F829" s="94"/>
      <c r="G829" s="94"/>
      <c r="H829" s="94"/>
      <c r="I829" s="94"/>
      <c r="J829" s="94"/>
      <c r="K829" s="94"/>
      <c r="L829" s="105"/>
      <c r="M829" s="100" t="s">
        <v>100</v>
      </c>
      <c r="N829" s="100" t="s">
        <v>100</v>
      </c>
      <c r="O829" s="110"/>
      <c r="P829" s="107"/>
      <c r="Q829" s="107"/>
      <c r="R829" s="107"/>
      <c r="S829" s="107"/>
      <c r="T829" s="74"/>
    </row>
    <row r="830" spans="1:20" ht="18" customHeight="1">
      <c r="A830" s="190"/>
      <c r="B830" s="191"/>
      <c r="C830" s="111"/>
      <c r="D830" s="108">
        <v>13</v>
      </c>
      <c r="E830" s="94" t="s">
        <v>713</v>
      </c>
      <c r="F830" s="94"/>
      <c r="G830" s="94"/>
      <c r="H830" s="94"/>
      <c r="I830" s="94"/>
      <c r="J830" s="94"/>
      <c r="K830" s="94"/>
      <c r="L830" s="105"/>
      <c r="M830" s="100" t="s">
        <v>100</v>
      </c>
      <c r="N830" s="100" t="s">
        <v>100</v>
      </c>
      <c r="O830" s="110"/>
      <c r="P830" s="107"/>
      <c r="Q830" s="107"/>
      <c r="R830" s="107"/>
      <c r="S830" s="107"/>
      <c r="T830" s="74"/>
    </row>
    <row r="831" spans="1:20" ht="18" customHeight="1">
      <c r="A831" s="190"/>
      <c r="B831" s="191"/>
      <c r="C831" s="75"/>
      <c r="D831" s="108">
        <v>14</v>
      </c>
      <c r="E831" s="94" t="s">
        <v>714</v>
      </c>
      <c r="F831" s="94"/>
      <c r="G831" s="94"/>
      <c r="H831" s="94"/>
      <c r="I831" s="94"/>
      <c r="J831" s="94"/>
      <c r="K831" s="94"/>
      <c r="L831" s="105"/>
      <c r="M831" s="100" t="s">
        <v>100</v>
      </c>
      <c r="N831" s="100" t="s">
        <v>100</v>
      </c>
      <c r="O831" s="110"/>
      <c r="P831" s="107"/>
      <c r="Q831" s="107"/>
      <c r="R831" s="107"/>
      <c r="S831" s="107"/>
      <c r="T831" s="74"/>
    </row>
    <row r="832" spans="1:20" ht="18" customHeight="1">
      <c r="A832" s="190"/>
      <c r="B832" s="191"/>
      <c r="C832" s="118"/>
      <c r="D832" s="108">
        <v>15</v>
      </c>
      <c r="E832" s="94" t="s">
        <v>715</v>
      </c>
      <c r="F832" s="94"/>
      <c r="G832" s="94"/>
      <c r="H832" s="94"/>
      <c r="I832" s="94"/>
      <c r="J832" s="94"/>
      <c r="K832" s="94"/>
      <c r="L832" s="105"/>
      <c r="M832" s="100" t="s">
        <v>100</v>
      </c>
      <c r="N832" s="100" t="s">
        <v>100</v>
      </c>
      <c r="O832" s="110"/>
      <c r="P832" s="107"/>
      <c r="Q832" s="107"/>
      <c r="R832" s="107"/>
      <c r="S832" s="107"/>
      <c r="T832" s="74"/>
    </row>
    <row r="833" spans="1:20" ht="18" customHeight="1">
      <c r="A833" s="190"/>
      <c r="B833" s="191"/>
      <c r="C833" s="99"/>
      <c r="D833" s="108">
        <v>16</v>
      </c>
      <c r="E833" s="94" t="s">
        <v>528</v>
      </c>
      <c r="F833" s="94"/>
      <c r="G833" s="94"/>
      <c r="H833" s="94"/>
      <c r="I833" s="94"/>
      <c r="J833" s="94"/>
      <c r="K833" s="94"/>
      <c r="L833" s="105"/>
      <c r="M833" s="100" t="s">
        <v>100</v>
      </c>
      <c r="N833" s="100" t="s">
        <v>100</v>
      </c>
      <c r="O833" s="110"/>
      <c r="P833" s="107"/>
      <c r="Q833" s="107"/>
      <c r="R833" s="107"/>
      <c r="S833" s="107"/>
      <c r="T833" s="74"/>
    </row>
    <row r="834" spans="1:20" ht="18" customHeight="1">
      <c r="A834" s="190"/>
      <c r="B834" s="191"/>
      <c r="C834" s="99"/>
      <c r="D834" s="108">
        <v>17</v>
      </c>
      <c r="E834" s="94" t="s">
        <v>182</v>
      </c>
      <c r="F834" s="94"/>
      <c r="G834" s="94"/>
      <c r="H834" s="94"/>
      <c r="I834" s="94"/>
      <c r="J834" s="94"/>
      <c r="K834" s="94"/>
      <c r="L834" s="105"/>
      <c r="M834" s="100">
        <v>83</v>
      </c>
      <c r="N834" s="100" t="s">
        <v>100</v>
      </c>
      <c r="O834" s="110"/>
      <c r="P834" s="107"/>
      <c r="Q834" s="107"/>
      <c r="R834" s="107"/>
      <c r="S834" s="107"/>
      <c r="T834" s="74"/>
    </row>
    <row r="835" spans="1:20" ht="18" customHeight="1">
      <c r="A835" s="190"/>
      <c r="B835" s="191"/>
      <c r="C835" s="99"/>
      <c r="D835" s="108">
        <v>18</v>
      </c>
      <c r="E835" s="94" t="s">
        <v>716</v>
      </c>
      <c r="F835" s="94"/>
      <c r="G835" s="94"/>
      <c r="H835" s="94"/>
      <c r="I835" s="94"/>
      <c r="J835" s="94"/>
      <c r="K835" s="94"/>
      <c r="L835" s="105"/>
      <c r="M835" s="78" t="s">
        <v>100</v>
      </c>
      <c r="N835" s="96" t="s">
        <v>100</v>
      </c>
      <c r="O835" s="119"/>
      <c r="P835" s="107"/>
      <c r="Q835" s="107"/>
      <c r="R835" s="107"/>
      <c r="S835" s="107"/>
      <c r="T835" s="74"/>
    </row>
    <row r="836" spans="1:20" ht="18" customHeight="1">
      <c r="A836" s="190"/>
      <c r="B836" s="191"/>
      <c r="C836" s="99"/>
      <c r="D836" s="108">
        <v>19</v>
      </c>
      <c r="E836" s="94" t="s">
        <v>717</v>
      </c>
      <c r="F836" s="94"/>
      <c r="G836" s="94"/>
      <c r="H836" s="94"/>
      <c r="I836" s="94"/>
      <c r="J836" s="94"/>
      <c r="K836" s="94"/>
      <c r="L836" s="105"/>
      <c r="M836" s="78">
        <v>83</v>
      </c>
      <c r="N836" s="96" t="s">
        <v>100</v>
      </c>
      <c r="O836" s="119"/>
      <c r="P836" s="107"/>
      <c r="Q836" s="107"/>
      <c r="R836" s="107"/>
      <c r="S836" s="107"/>
      <c r="T836" s="74"/>
    </row>
    <row r="837" spans="1:20" ht="18" customHeight="1">
      <c r="A837" s="190"/>
      <c r="B837" s="191"/>
      <c r="C837" s="279" t="s">
        <v>215</v>
      </c>
      <c r="D837" s="108">
        <v>20</v>
      </c>
      <c r="E837" s="94" t="s">
        <v>219</v>
      </c>
      <c r="F837" s="94"/>
      <c r="G837" s="94"/>
      <c r="H837" s="94"/>
      <c r="I837" s="94"/>
      <c r="J837" s="94"/>
      <c r="K837" s="94"/>
      <c r="L837" s="105"/>
      <c r="M837" s="78" t="s">
        <v>100</v>
      </c>
      <c r="N837" s="96" t="s">
        <v>155</v>
      </c>
      <c r="O837" s="119"/>
      <c r="P837" s="107"/>
      <c r="Q837" s="107"/>
      <c r="R837" s="107"/>
      <c r="S837" s="107"/>
      <c r="T837" s="74"/>
    </row>
    <row r="838" spans="1:20" ht="18" customHeight="1" thickBot="1">
      <c r="A838" s="233"/>
      <c r="B838" s="234"/>
      <c r="C838" s="120"/>
      <c r="D838" s="121"/>
      <c r="E838" s="235"/>
      <c r="F838" s="122"/>
      <c r="G838" s="122"/>
      <c r="H838" s="122"/>
      <c r="I838" s="122"/>
      <c r="J838" s="122"/>
      <c r="K838" s="122"/>
      <c r="L838" s="123"/>
      <c r="M838" s="124"/>
      <c r="N838" s="125"/>
      <c r="O838" s="126"/>
      <c r="P838" s="127"/>
      <c r="Q838" s="127"/>
      <c r="R838" s="127"/>
      <c r="S838" s="127"/>
      <c r="T838" s="128"/>
    </row>
    <row r="839" spans="1:20" ht="17.25" customHeight="1" thickBot="1">
      <c r="A839" s="935" t="s">
        <v>101</v>
      </c>
      <c r="B839" s="936"/>
      <c r="C839" s="936"/>
      <c r="D839" s="936"/>
      <c r="E839" s="936"/>
      <c r="F839" s="936"/>
      <c r="G839" s="50" t="s">
        <v>102</v>
      </c>
      <c r="H839" s="937"/>
      <c r="I839" s="937"/>
      <c r="J839" s="938"/>
      <c r="K839" s="50" t="s">
        <v>103</v>
      </c>
      <c r="L839" s="51"/>
      <c r="M839" s="52"/>
      <c r="N839" s="939" t="s">
        <v>104</v>
      </c>
      <c r="O839" s="940"/>
      <c r="P839" s="940"/>
      <c r="Q839" s="941"/>
      <c r="R839" s="53" t="s">
        <v>105</v>
      </c>
      <c r="S839" s="54"/>
      <c r="T839" s="55"/>
    </row>
    <row r="840" spans="1:20" ht="18" customHeight="1">
      <c r="A840" s="942" t="s">
        <v>106</v>
      </c>
      <c r="B840" s="943"/>
      <c r="C840" s="946" t="s">
        <v>107</v>
      </c>
      <c r="D840" s="922" t="s">
        <v>108</v>
      </c>
      <c r="E840" s="923"/>
      <c r="F840" s="923"/>
      <c r="G840" s="923"/>
      <c r="H840" s="923"/>
      <c r="I840" s="923"/>
      <c r="J840" s="923"/>
      <c r="K840" s="923"/>
      <c r="L840" s="948"/>
      <c r="M840" s="950" t="s">
        <v>109</v>
      </c>
      <c r="N840" s="922" t="s">
        <v>110</v>
      </c>
      <c r="O840" s="922" t="s">
        <v>111</v>
      </c>
      <c r="P840" s="923"/>
      <c r="Q840" s="923"/>
      <c r="R840" s="923"/>
      <c r="S840" s="923"/>
      <c r="T840" s="924"/>
    </row>
    <row r="841" spans="1:20" ht="18" customHeight="1" thickBot="1">
      <c r="A841" s="944"/>
      <c r="B841" s="945"/>
      <c r="C841" s="947"/>
      <c r="D841" s="925"/>
      <c r="E841" s="926"/>
      <c r="F841" s="926"/>
      <c r="G841" s="926"/>
      <c r="H841" s="926"/>
      <c r="I841" s="926"/>
      <c r="J841" s="926"/>
      <c r="K841" s="926"/>
      <c r="L841" s="949"/>
      <c r="M841" s="951"/>
      <c r="N841" s="925"/>
      <c r="O841" s="925"/>
      <c r="P841" s="926"/>
      <c r="Q841" s="926"/>
      <c r="R841" s="926"/>
      <c r="S841" s="926"/>
      <c r="T841" s="927"/>
    </row>
    <row r="842" spans="1:20" ht="18" customHeight="1">
      <c r="A842" s="989" t="s">
        <v>697</v>
      </c>
      <c r="B842" s="990"/>
      <c r="C842" s="57"/>
      <c r="D842" s="58">
        <v>22</v>
      </c>
      <c r="E842" s="240" t="s">
        <v>718</v>
      </c>
      <c r="F842" s="60"/>
      <c r="G842" s="60"/>
      <c r="H842" s="293"/>
      <c r="I842" s="293"/>
      <c r="J842" s="293"/>
      <c r="K842" s="293"/>
      <c r="L842" s="61"/>
      <c r="M842" s="62" t="s">
        <v>100</v>
      </c>
      <c r="N842" s="63" t="s">
        <v>100</v>
      </c>
      <c r="O842" s="64"/>
      <c r="P842" s="65"/>
      <c r="Q842" s="65"/>
      <c r="R842" s="65"/>
      <c r="S842" s="65"/>
      <c r="T842" s="66"/>
    </row>
    <row r="843" spans="1:20" ht="18" customHeight="1">
      <c r="A843" s="190"/>
      <c r="B843" s="191"/>
      <c r="C843" s="413" t="s">
        <v>225</v>
      </c>
      <c r="D843" s="68">
        <v>23</v>
      </c>
      <c r="E843" s="69" t="s">
        <v>719</v>
      </c>
      <c r="F843" s="69"/>
      <c r="G843" s="69"/>
      <c r="H843" s="69"/>
      <c r="I843" s="69"/>
      <c r="J843" s="69"/>
      <c r="K843" s="69"/>
      <c r="L843" s="70"/>
      <c r="M843" s="78">
        <v>84</v>
      </c>
      <c r="N843" s="71" t="s">
        <v>720</v>
      </c>
      <c r="O843" s="72"/>
      <c r="P843" s="73"/>
      <c r="Q843" s="73"/>
      <c r="R843" s="73"/>
      <c r="S843" s="73"/>
      <c r="T843" s="74"/>
    </row>
    <row r="844" spans="1:20" ht="18" customHeight="1">
      <c r="A844" s="190"/>
      <c r="B844" s="191"/>
      <c r="C844" s="80"/>
      <c r="D844" s="81"/>
      <c r="E844" s="245"/>
      <c r="F844" s="246"/>
      <c r="G844" s="246"/>
      <c r="H844" s="246"/>
      <c r="I844" s="246"/>
      <c r="J844" s="246"/>
      <c r="K844" s="246"/>
      <c r="L844" s="247"/>
      <c r="M844" s="85"/>
      <c r="N844" s="85"/>
      <c r="O844" s="86"/>
      <c r="P844" s="87"/>
      <c r="Q844" s="87"/>
      <c r="R844" s="87"/>
      <c r="S844" s="87"/>
      <c r="T844" s="88"/>
    </row>
    <row r="845" spans="1:20" ht="18" customHeight="1">
      <c r="A845" s="983" t="s">
        <v>333</v>
      </c>
      <c r="B845" s="984"/>
      <c r="C845" s="394"/>
      <c r="D845" s="309">
        <v>1</v>
      </c>
      <c r="E845" s="341" t="s">
        <v>721</v>
      </c>
      <c r="F845" s="361"/>
      <c r="G845" s="361"/>
      <c r="H845" s="361"/>
      <c r="I845" s="361"/>
      <c r="J845" s="361"/>
      <c r="K845" s="361"/>
      <c r="L845" s="362"/>
      <c r="M845" s="363">
        <v>51</v>
      </c>
      <c r="N845" s="312" t="s">
        <v>399</v>
      </c>
      <c r="O845" s="426" t="s">
        <v>511</v>
      </c>
      <c r="P845" s="427" t="s">
        <v>722</v>
      </c>
      <c r="Q845" s="427"/>
      <c r="R845" s="427"/>
      <c r="S845" s="427"/>
      <c r="T845" s="392"/>
    </row>
    <row r="846" spans="1:20" ht="18" customHeight="1">
      <c r="A846" s="985" t="s">
        <v>723</v>
      </c>
      <c r="B846" s="986"/>
      <c r="C846" s="75"/>
      <c r="D846" s="68">
        <v>2</v>
      </c>
      <c r="E846" s="69" t="s">
        <v>407</v>
      </c>
      <c r="F846" s="76"/>
      <c r="G846" s="76"/>
      <c r="H846" s="76"/>
      <c r="I846" s="76"/>
      <c r="J846" s="76"/>
      <c r="K846" s="76"/>
      <c r="L846" s="77"/>
      <c r="M846" s="78">
        <v>51</v>
      </c>
      <c r="N846" s="71" t="s">
        <v>399</v>
      </c>
      <c r="O846" s="72" t="s">
        <v>511</v>
      </c>
      <c r="P846" s="73" t="s">
        <v>409</v>
      </c>
      <c r="Q846" s="73"/>
      <c r="R846" s="73"/>
      <c r="S846" s="73"/>
      <c r="T846" s="74"/>
    </row>
    <row r="847" spans="1:20" ht="18" customHeight="1">
      <c r="A847" s="190"/>
      <c r="B847" s="191"/>
      <c r="C847" s="75"/>
      <c r="D847" s="68">
        <v>3</v>
      </c>
      <c r="E847" s="94" t="s">
        <v>342</v>
      </c>
      <c r="F847" s="94"/>
      <c r="G847" s="94"/>
      <c r="H847" s="94"/>
      <c r="I847" s="94"/>
      <c r="J847" s="94"/>
      <c r="K847" s="94"/>
      <c r="L847" s="95"/>
      <c r="M847" s="78">
        <v>52</v>
      </c>
      <c r="N847" s="71" t="s">
        <v>399</v>
      </c>
      <c r="O847" s="72" t="s">
        <v>511</v>
      </c>
      <c r="P847" s="73" t="s">
        <v>724</v>
      </c>
      <c r="Q847" s="73"/>
      <c r="R847" s="107"/>
      <c r="S847" s="107"/>
      <c r="T847" s="74"/>
    </row>
    <row r="848" spans="1:20" ht="18" customHeight="1">
      <c r="A848" s="190"/>
      <c r="B848" s="191"/>
      <c r="C848" s="397"/>
      <c r="D848" s="108">
        <v>4</v>
      </c>
      <c r="E848" s="434" t="s">
        <v>725</v>
      </c>
      <c r="F848" s="434"/>
      <c r="G848" s="434"/>
      <c r="H848" s="434"/>
      <c r="I848" s="434"/>
      <c r="J848" s="434"/>
      <c r="K848" s="434"/>
      <c r="L848" s="95"/>
      <c r="M848" s="78">
        <v>53</v>
      </c>
      <c r="N848" s="71" t="s">
        <v>100</v>
      </c>
      <c r="O848" s="72"/>
      <c r="P848" s="435" t="s">
        <v>726</v>
      </c>
      <c r="Q848" s="435"/>
      <c r="R848" s="436"/>
      <c r="S848" s="436"/>
      <c r="T848" s="437"/>
    </row>
    <row r="849" spans="1:20" ht="18" customHeight="1">
      <c r="A849" s="334"/>
      <c r="B849" s="335"/>
      <c r="C849" s="80"/>
      <c r="D849" s="81"/>
      <c r="E849" s="82"/>
      <c r="F849" s="82"/>
      <c r="G849" s="82"/>
      <c r="H849" s="82"/>
      <c r="I849" s="82"/>
      <c r="J849" s="82"/>
      <c r="K849" s="82"/>
      <c r="L849" s="83"/>
      <c r="M849" s="84"/>
      <c r="N849" s="248"/>
      <c r="O849" s="438"/>
      <c r="P849" s="87"/>
      <c r="Q849" s="87"/>
      <c r="R849" s="388"/>
      <c r="S849" s="388"/>
      <c r="T849" s="88"/>
    </row>
    <row r="850" spans="1:20" ht="18" customHeight="1">
      <c r="A850" s="983" t="s">
        <v>727</v>
      </c>
      <c r="B850" s="984"/>
      <c r="C850" s="394"/>
      <c r="D850" s="309">
        <v>1</v>
      </c>
      <c r="E850" s="402" t="s">
        <v>728</v>
      </c>
      <c r="F850" s="402"/>
      <c r="G850" s="402"/>
      <c r="H850" s="402"/>
      <c r="I850" s="402"/>
      <c r="J850" s="402"/>
      <c r="K850" s="402"/>
      <c r="L850" s="389"/>
      <c r="M850" s="363">
        <v>34</v>
      </c>
      <c r="N850" s="364" t="s">
        <v>729</v>
      </c>
      <c r="O850" s="439" t="s">
        <v>511</v>
      </c>
      <c r="P850" s="427" t="s">
        <v>730</v>
      </c>
      <c r="Q850" s="427"/>
      <c r="R850" s="391"/>
      <c r="S850" s="391"/>
      <c r="T850" s="392"/>
    </row>
    <row r="851" spans="1:20" ht="18" customHeight="1">
      <c r="A851" s="985"/>
      <c r="B851" s="986"/>
      <c r="C851" s="99"/>
      <c r="D851" s="68">
        <v>2</v>
      </c>
      <c r="E851" s="94" t="s">
        <v>731</v>
      </c>
      <c r="F851" s="94"/>
      <c r="G851" s="94"/>
      <c r="H851" s="94"/>
      <c r="I851" s="94"/>
      <c r="J851" s="94"/>
      <c r="K851" s="94"/>
      <c r="L851" s="95"/>
      <c r="M851" s="100">
        <v>65</v>
      </c>
      <c r="N851" s="100" t="s">
        <v>100</v>
      </c>
      <c r="O851" s="395" t="s">
        <v>511</v>
      </c>
      <c r="P851" s="73" t="s">
        <v>732</v>
      </c>
      <c r="Q851" s="73"/>
      <c r="R851" s="107"/>
      <c r="S851" s="107"/>
      <c r="T851" s="74"/>
    </row>
    <row r="852" spans="1:20" ht="18" customHeight="1">
      <c r="A852" s="190"/>
      <c r="B852" s="191"/>
      <c r="C852" s="102"/>
      <c r="D852" s="68">
        <v>3</v>
      </c>
      <c r="E852" s="94" t="s">
        <v>733</v>
      </c>
      <c r="F852" s="94"/>
      <c r="G852" s="94"/>
      <c r="H852" s="94"/>
      <c r="I852" s="94"/>
      <c r="J852" s="94"/>
      <c r="K852" s="94"/>
      <c r="L852" s="95"/>
      <c r="M852" s="78">
        <v>34</v>
      </c>
      <c r="N852" s="96" t="s">
        <v>100</v>
      </c>
      <c r="O852" s="97" t="s">
        <v>511</v>
      </c>
      <c r="P852" s="73" t="s">
        <v>251</v>
      </c>
      <c r="Q852" s="73"/>
      <c r="R852" s="107"/>
      <c r="S852" s="107"/>
      <c r="T852" s="74"/>
    </row>
    <row r="853" spans="1:20" ht="18" customHeight="1">
      <c r="A853" s="190"/>
      <c r="B853" s="191"/>
      <c r="C853" s="75"/>
      <c r="D853" s="68">
        <v>4</v>
      </c>
      <c r="E853" s="94" t="s">
        <v>734</v>
      </c>
      <c r="F853" s="94"/>
      <c r="G853" s="94"/>
      <c r="H853" s="94"/>
      <c r="I853" s="94"/>
      <c r="J853" s="94"/>
      <c r="K853" s="94"/>
      <c r="L853" s="95"/>
      <c r="M853" s="100">
        <v>34</v>
      </c>
      <c r="N853" s="71" t="s">
        <v>100</v>
      </c>
      <c r="O853" s="72" t="s">
        <v>511</v>
      </c>
      <c r="P853" s="73" t="s">
        <v>504</v>
      </c>
      <c r="Q853" s="73"/>
      <c r="R853" s="107"/>
      <c r="S853" s="107"/>
      <c r="T853" s="74"/>
    </row>
    <row r="854" spans="1:20" ht="18" customHeight="1">
      <c r="A854" s="190"/>
      <c r="B854" s="191"/>
      <c r="C854" s="102"/>
      <c r="D854" s="68">
        <v>5</v>
      </c>
      <c r="E854" s="94" t="s">
        <v>735</v>
      </c>
      <c r="F854" s="94"/>
      <c r="G854" s="94"/>
      <c r="H854" s="94"/>
      <c r="I854" s="94"/>
      <c r="J854" s="94"/>
      <c r="K854" s="94"/>
      <c r="L854" s="95"/>
      <c r="M854" s="100" t="s">
        <v>433</v>
      </c>
      <c r="N854" s="71" t="s">
        <v>736</v>
      </c>
      <c r="O854" s="72" t="s">
        <v>511</v>
      </c>
      <c r="P854" s="73" t="s">
        <v>447</v>
      </c>
      <c r="Q854" s="73"/>
      <c r="R854" s="107"/>
      <c r="S854" s="107"/>
      <c r="T854" s="74"/>
    </row>
    <row r="855" spans="1:20" ht="18" customHeight="1">
      <c r="A855" s="190"/>
      <c r="B855" s="191"/>
      <c r="C855" s="99"/>
      <c r="D855" s="68">
        <v>6</v>
      </c>
      <c r="E855" s="94" t="s">
        <v>737</v>
      </c>
      <c r="F855" s="94"/>
      <c r="G855" s="94"/>
      <c r="H855" s="94"/>
      <c r="I855" s="94"/>
      <c r="J855" s="94"/>
      <c r="K855" s="94"/>
      <c r="L855" s="105"/>
      <c r="M855" s="100" t="s">
        <v>100</v>
      </c>
      <c r="N855" s="71" t="s">
        <v>100</v>
      </c>
      <c r="O855" s="398"/>
      <c r="P855" s="73" t="s">
        <v>507</v>
      </c>
      <c r="Q855" s="73"/>
      <c r="R855" s="107"/>
      <c r="S855" s="107"/>
      <c r="T855" s="74"/>
    </row>
    <row r="856" spans="1:20" ht="18" customHeight="1">
      <c r="A856" s="190"/>
      <c r="B856" s="191"/>
      <c r="C856" s="75"/>
      <c r="D856" s="68">
        <v>7</v>
      </c>
      <c r="E856" s="94" t="s">
        <v>738</v>
      </c>
      <c r="F856" s="94"/>
      <c r="G856" s="94"/>
      <c r="H856" s="94"/>
      <c r="I856" s="94"/>
      <c r="J856" s="94"/>
      <c r="K856" s="94"/>
      <c r="L856" s="95"/>
      <c r="M856" s="100">
        <v>65</v>
      </c>
      <c r="N856" s="71" t="s">
        <v>100</v>
      </c>
      <c r="O856" s="398"/>
      <c r="P856" s="73" t="s">
        <v>508</v>
      </c>
      <c r="Q856" s="73"/>
      <c r="R856" s="107"/>
      <c r="S856" s="107"/>
      <c r="T856" s="74"/>
    </row>
    <row r="857" spans="1:20" ht="18" customHeight="1">
      <c r="A857" s="190"/>
      <c r="B857" s="191"/>
      <c r="C857" s="75"/>
      <c r="D857" s="108"/>
      <c r="E857" s="94"/>
      <c r="F857" s="94"/>
      <c r="G857" s="94"/>
      <c r="H857" s="94"/>
      <c r="I857" s="94"/>
      <c r="J857" s="94"/>
      <c r="K857" s="94"/>
      <c r="L857" s="95"/>
      <c r="M857" s="100"/>
      <c r="N857" s="71"/>
      <c r="O857" s="398"/>
      <c r="P857" s="73" t="s">
        <v>509</v>
      </c>
      <c r="Q857" s="73"/>
      <c r="R857" s="107"/>
      <c r="S857" s="107"/>
      <c r="T857" s="74"/>
    </row>
    <row r="858" spans="1:20" ht="18" customHeight="1">
      <c r="A858" s="190"/>
      <c r="B858" s="191"/>
      <c r="C858" s="281"/>
      <c r="D858" s="81"/>
      <c r="E858" s="82"/>
      <c r="F858" s="82"/>
      <c r="G858" s="82"/>
      <c r="H858" s="82"/>
      <c r="I858" s="82"/>
      <c r="J858" s="82"/>
      <c r="K858" s="82"/>
      <c r="L858" s="83"/>
      <c r="M858" s="318"/>
      <c r="N858" s="359"/>
      <c r="O858" s="360"/>
      <c r="P858" s="388"/>
      <c r="Q858" s="388"/>
      <c r="R858" s="388"/>
      <c r="S858" s="388"/>
      <c r="T858" s="88"/>
    </row>
    <row r="859" spans="1:20" ht="18" customHeight="1">
      <c r="A859" s="983" t="s">
        <v>333</v>
      </c>
      <c r="B859" s="984"/>
      <c r="C859" s="285"/>
      <c r="D859" s="309">
        <v>1</v>
      </c>
      <c r="E859" s="310" t="s">
        <v>739</v>
      </c>
      <c r="F859" s="310"/>
      <c r="G859" s="310"/>
      <c r="H859" s="310"/>
      <c r="I859" s="310"/>
      <c r="J859" s="310"/>
      <c r="K859" s="310"/>
      <c r="L859" s="389"/>
      <c r="M859" s="343">
        <v>51</v>
      </c>
      <c r="N859" s="343" t="s">
        <v>399</v>
      </c>
      <c r="O859" s="440" t="s">
        <v>511</v>
      </c>
      <c r="P859" s="427" t="s">
        <v>722</v>
      </c>
      <c r="Q859" s="427"/>
      <c r="R859" s="391"/>
      <c r="S859" s="391"/>
      <c r="T859" s="392"/>
    </row>
    <row r="860" spans="1:20" ht="18" customHeight="1">
      <c r="A860" s="985" t="s">
        <v>740</v>
      </c>
      <c r="B860" s="986"/>
      <c r="C860" s="102"/>
      <c r="D860" s="108">
        <v>2</v>
      </c>
      <c r="E860" s="94" t="s">
        <v>407</v>
      </c>
      <c r="F860" s="94"/>
      <c r="G860" s="94"/>
      <c r="H860" s="94"/>
      <c r="I860" s="94"/>
      <c r="J860" s="94"/>
      <c r="K860" s="94"/>
      <c r="L860" s="95"/>
      <c r="M860" s="78">
        <v>51</v>
      </c>
      <c r="N860" s="100" t="s">
        <v>399</v>
      </c>
      <c r="O860" s="395" t="s">
        <v>511</v>
      </c>
      <c r="P860" s="73" t="s">
        <v>409</v>
      </c>
      <c r="Q860" s="73"/>
      <c r="R860" s="107"/>
      <c r="S860" s="107"/>
      <c r="T860" s="74"/>
    </row>
    <row r="861" spans="1:20" ht="18" customHeight="1">
      <c r="A861" s="190"/>
      <c r="B861" s="191"/>
      <c r="C861" s="99"/>
      <c r="D861" s="108">
        <v>3</v>
      </c>
      <c r="E861" s="94" t="s">
        <v>342</v>
      </c>
      <c r="F861" s="94"/>
      <c r="G861" s="94"/>
      <c r="H861" s="94"/>
      <c r="I861" s="94"/>
      <c r="J861" s="94"/>
      <c r="K861" s="94"/>
      <c r="L861" s="95"/>
      <c r="M861" s="100">
        <v>52</v>
      </c>
      <c r="N861" s="100" t="s">
        <v>399</v>
      </c>
      <c r="O861" s="395" t="s">
        <v>511</v>
      </c>
      <c r="P861" s="73" t="s">
        <v>741</v>
      </c>
      <c r="Q861" s="73"/>
      <c r="R861" s="107"/>
      <c r="S861" s="107"/>
      <c r="T861" s="74"/>
    </row>
    <row r="862" spans="1:20" ht="18" customHeight="1">
      <c r="A862" s="190"/>
      <c r="B862" s="191"/>
      <c r="C862" s="111"/>
      <c r="D862" s="108">
        <v>4</v>
      </c>
      <c r="E862" s="94" t="s">
        <v>410</v>
      </c>
      <c r="F862" s="94"/>
      <c r="G862" s="94"/>
      <c r="H862" s="94"/>
      <c r="I862" s="94"/>
      <c r="J862" s="94"/>
      <c r="K862" s="94"/>
      <c r="L862" s="95"/>
      <c r="M862" s="100">
        <v>53</v>
      </c>
      <c r="N862" s="113" t="s">
        <v>100</v>
      </c>
      <c r="O862" s="395"/>
      <c r="P862" s="73" t="s">
        <v>726</v>
      </c>
      <c r="Q862" s="73"/>
      <c r="R862" s="107"/>
      <c r="S862" s="107"/>
      <c r="T862" s="74"/>
    </row>
    <row r="863" spans="1:20" ht="18" customHeight="1">
      <c r="A863" s="190"/>
      <c r="B863" s="191"/>
      <c r="C863" s="75"/>
      <c r="D863" s="108">
        <v>5</v>
      </c>
      <c r="E863" s="116" t="s">
        <v>742</v>
      </c>
      <c r="F863" s="116"/>
      <c r="G863" s="116"/>
      <c r="H863" s="116"/>
      <c r="I863" s="116"/>
      <c r="J863" s="116"/>
      <c r="K863" s="116"/>
      <c r="L863" s="117"/>
      <c r="M863" s="100"/>
      <c r="N863" s="71"/>
      <c r="O863" s="398"/>
      <c r="P863" s="73" t="s">
        <v>743</v>
      </c>
      <c r="Q863" s="73" t="s">
        <v>744</v>
      </c>
      <c r="R863" s="107"/>
      <c r="S863" s="107"/>
      <c r="T863" s="74"/>
    </row>
    <row r="864" spans="1:20" ht="18" customHeight="1">
      <c r="A864" s="334"/>
      <c r="B864" s="335"/>
      <c r="C864" s="386"/>
      <c r="D864" s="270"/>
      <c r="E864" s="82"/>
      <c r="F864" s="82"/>
      <c r="G864" s="82"/>
      <c r="H864" s="82"/>
      <c r="I864" s="82"/>
      <c r="J864" s="82"/>
      <c r="K864" s="82"/>
      <c r="L864" s="83"/>
      <c r="M864" s="318"/>
      <c r="N864" s="318"/>
      <c r="O864" s="441"/>
      <c r="P864" s="87"/>
      <c r="Q864" s="87"/>
      <c r="R864" s="388"/>
      <c r="S864" s="388"/>
      <c r="T864" s="88"/>
    </row>
    <row r="865" spans="1:20" ht="18" customHeight="1">
      <c r="A865" s="983" t="s">
        <v>745</v>
      </c>
      <c r="B865" s="984"/>
      <c r="C865" s="442"/>
      <c r="D865" s="309">
        <v>1</v>
      </c>
      <c r="E865" s="310" t="s">
        <v>728</v>
      </c>
      <c r="F865" s="310"/>
      <c r="G865" s="310"/>
      <c r="H865" s="310"/>
      <c r="I865" s="310"/>
      <c r="J865" s="310"/>
      <c r="K865" s="310"/>
      <c r="L865" s="389"/>
      <c r="M865" s="343">
        <v>34</v>
      </c>
      <c r="N865" s="343" t="s">
        <v>729</v>
      </c>
      <c r="O865" s="440" t="s">
        <v>511</v>
      </c>
      <c r="P865" s="427" t="s">
        <v>746</v>
      </c>
      <c r="Q865" s="427"/>
      <c r="R865" s="427"/>
      <c r="S865" s="427"/>
      <c r="T865" s="392"/>
    </row>
    <row r="866" spans="1:20" ht="18" customHeight="1">
      <c r="A866" s="190"/>
      <c r="B866" s="191"/>
      <c r="C866" s="99"/>
      <c r="D866" s="108">
        <v>2</v>
      </c>
      <c r="E866" s="94" t="s">
        <v>731</v>
      </c>
      <c r="F866" s="94"/>
      <c r="G866" s="94"/>
      <c r="H866" s="94"/>
      <c r="I866" s="94"/>
      <c r="J866" s="94"/>
      <c r="K866" s="94"/>
      <c r="L866" s="105"/>
      <c r="M866" s="100">
        <v>65</v>
      </c>
      <c r="N866" s="100" t="s">
        <v>100</v>
      </c>
      <c r="O866" s="395" t="s">
        <v>511</v>
      </c>
      <c r="P866" s="73" t="s">
        <v>732</v>
      </c>
      <c r="Q866" s="73"/>
      <c r="R866" s="73"/>
      <c r="S866" s="73"/>
      <c r="T866" s="74"/>
    </row>
    <row r="867" spans="1:20" ht="18" customHeight="1">
      <c r="A867" s="190"/>
      <c r="B867" s="191"/>
      <c r="C867" s="443"/>
      <c r="D867" s="68">
        <v>3</v>
      </c>
      <c r="E867" s="94" t="s">
        <v>747</v>
      </c>
      <c r="F867" s="94"/>
      <c r="G867" s="94"/>
      <c r="H867" s="94"/>
      <c r="I867" s="94"/>
      <c r="J867" s="94"/>
      <c r="K867" s="94"/>
      <c r="L867" s="105"/>
      <c r="M867" s="100">
        <v>34</v>
      </c>
      <c r="N867" s="100" t="s">
        <v>100</v>
      </c>
      <c r="O867" s="395" t="s">
        <v>511</v>
      </c>
      <c r="P867" s="73" t="s">
        <v>251</v>
      </c>
      <c r="Q867" s="73"/>
      <c r="R867" s="73"/>
      <c r="S867" s="73"/>
      <c r="T867" s="74"/>
    </row>
    <row r="868" spans="1:20" ht="18" customHeight="1">
      <c r="A868" s="190"/>
      <c r="B868" s="191"/>
      <c r="C868" s="75"/>
      <c r="D868" s="108">
        <v>4</v>
      </c>
      <c r="E868" s="94" t="s">
        <v>748</v>
      </c>
      <c r="F868" s="94"/>
      <c r="G868" s="94"/>
      <c r="H868" s="94"/>
      <c r="I868" s="94"/>
      <c r="J868" s="94"/>
      <c r="K868" s="94"/>
      <c r="L868" s="105"/>
      <c r="M868" s="100">
        <v>34</v>
      </c>
      <c r="N868" s="100" t="s">
        <v>100</v>
      </c>
      <c r="O868" s="395" t="s">
        <v>511</v>
      </c>
      <c r="P868" s="73" t="s">
        <v>504</v>
      </c>
      <c r="Q868" s="73"/>
      <c r="R868" s="73"/>
      <c r="S868" s="73"/>
      <c r="T868" s="74"/>
    </row>
    <row r="869" spans="1:20" ht="18" customHeight="1">
      <c r="A869" s="190"/>
      <c r="B869" s="191"/>
      <c r="C869" s="118"/>
      <c r="D869" s="68">
        <v>5</v>
      </c>
      <c r="E869" s="94" t="s">
        <v>749</v>
      </c>
      <c r="F869" s="94"/>
      <c r="G869" s="94"/>
      <c r="H869" s="94"/>
      <c r="I869" s="94"/>
      <c r="J869" s="94"/>
      <c r="K869" s="94"/>
      <c r="L869" s="105"/>
      <c r="M869" s="100" t="s">
        <v>433</v>
      </c>
      <c r="N869" s="100" t="s">
        <v>750</v>
      </c>
      <c r="O869" s="395" t="s">
        <v>511</v>
      </c>
      <c r="P869" s="73" t="s">
        <v>447</v>
      </c>
      <c r="Q869" s="73"/>
      <c r="R869" s="73"/>
      <c r="S869" s="73"/>
      <c r="T869" s="74"/>
    </row>
    <row r="870" spans="1:20" ht="18" customHeight="1">
      <c r="A870" s="190"/>
      <c r="B870" s="191"/>
      <c r="C870" s="99"/>
      <c r="D870" s="108">
        <v>6</v>
      </c>
      <c r="E870" s="94" t="s">
        <v>751</v>
      </c>
      <c r="F870" s="94"/>
      <c r="G870" s="94"/>
      <c r="H870" s="94"/>
      <c r="I870" s="94"/>
      <c r="J870" s="94"/>
      <c r="K870" s="94"/>
      <c r="L870" s="105"/>
      <c r="M870" s="100" t="s">
        <v>100</v>
      </c>
      <c r="N870" s="100" t="s">
        <v>100</v>
      </c>
      <c r="O870" s="101"/>
      <c r="P870" s="73" t="s">
        <v>507</v>
      </c>
      <c r="Q870" s="73"/>
      <c r="R870" s="73"/>
      <c r="S870" s="73"/>
      <c r="T870" s="74"/>
    </row>
    <row r="871" spans="1:20" ht="18" customHeight="1">
      <c r="A871" s="190"/>
      <c r="B871" s="191"/>
      <c r="C871" s="99"/>
      <c r="D871" s="68">
        <v>7</v>
      </c>
      <c r="E871" s="94" t="s">
        <v>752</v>
      </c>
      <c r="F871" s="94"/>
      <c r="G871" s="94"/>
      <c r="H871" s="94"/>
      <c r="I871" s="94"/>
      <c r="J871" s="94"/>
      <c r="K871" s="94"/>
      <c r="L871" s="105"/>
      <c r="M871" s="100">
        <v>65</v>
      </c>
      <c r="N871" s="100" t="s">
        <v>100</v>
      </c>
      <c r="O871" s="101"/>
      <c r="P871" s="73" t="s">
        <v>508</v>
      </c>
      <c r="Q871" s="73"/>
      <c r="R871" s="73"/>
      <c r="S871" s="73"/>
      <c r="T871" s="74"/>
    </row>
    <row r="872" spans="1:20" ht="18" customHeight="1">
      <c r="A872" s="190"/>
      <c r="B872" s="191"/>
      <c r="C872" s="99"/>
      <c r="D872" s="108"/>
      <c r="E872" s="94"/>
      <c r="F872" s="94"/>
      <c r="G872" s="94"/>
      <c r="H872" s="94"/>
      <c r="I872" s="94"/>
      <c r="J872" s="94"/>
      <c r="K872" s="94"/>
      <c r="L872" s="105"/>
      <c r="M872" s="78"/>
      <c r="N872" s="96"/>
      <c r="O872" s="98"/>
      <c r="P872" s="73" t="s">
        <v>509</v>
      </c>
      <c r="Q872" s="73"/>
      <c r="R872" s="73"/>
      <c r="S872" s="73"/>
      <c r="T872" s="74"/>
    </row>
    <row r="873" spans="1:20" ht="18" customHeight="1">
      <c r="A873" s="190"/>
      <c r="B873" s="191"/>
      <c r="C873" s="99"/>
      <c r="D873" s="108"/>
      <c r="E873" s="94"/>
      <c r="F873" s="94"/>
      <c r="G873" s="94"/>
      <c r="H873" s="94"/>
      <c r="I873" s="94"/>
      <c r="J873" s="94"/>
      <c r="K873" s="94"/>
      <c r="L873" s="105"/>
      <c r="M873" s="78"/>
      <c r="N873" s="96"/>
      <c r="O873" s="119"/>
      <c r="P873" s="107"/>
      <c r="Q873" s="107"/>
      <c r="R873" s="107"/>
      <c r="S873" s="107"/>
      <c r="T873" s="74"/>
    </row>
    <row r="874" spans="1:20" ht="18" customHeight="1">
      <c r="A874" s="190"/>
      <c r="B874" s="191"/>
      <c r="C874" s="99"/>
      <c r="D874" s="108"/>
      <c r="E874" s="94"/>
      <c r="F874" s="94"/>
      <c r="G874" s="94"/>
      <c r="H874" s="94"/>
      <c r="I874" s="94"/>
      <c r="J874" s="94"/>
      <c r="K874" s="94"/>
      <c r="L874" s="105"/>
      <c r="M874" s="78"/>
      <c r="N874" s="96"/>
      <c r="O874" s="119"/>
      <c r="P874" s="107"/>
      <c r="Q874" s="107"/>
      <c r="R874" s="107"/>
      <c r="S874" s="107"/>
      <c r="T874" s="74"/>
    </row>
    <row r="875" spans="1:20" ht="18" customHeight="1" thickBot="1">
      <c r="A875" s="233"/>
      <c r="B875" s="234"/>
      <c r="C875" s="120"/>
      <c r="D875" s="121"/>
      <c r="E875" s="122"/>
      <c r="F875" s="122"/>
      <c r="G875" s="122"/>
      <c r="H875" s="122"/>
      <c r="I875" s="122"/>
      <c r="J875" s="122"/>
      <c r="K875" s="122"/>
      <c r="L875" s="123"/>
      <c r="M875" s="124"/>
      <c r="N875" s="125"/>
      <c r="O875" s="126"/>
      <c r="P875" s="127"/>
      <c r="Q875" s="127"/>
      <c r="R875" s="127"/>
      <c r="S875" s="127"/>
      <c r="T875" s="128"/>
    </row>
    <row r="876" spans="1:20" ht="17.25" customHeight="1" thickBot="1">
      <c r="A876" s="935" t="s">
        <v>101</v>
      </c>
      <c r="B876" s="936"/>
      <c r="C876" s="936"/>
      <c r="D876" s="936"/>
      <c r="E876" s="936"/>
      <c r="F876" s="936"/>
      <c r="G876" s="50" t="s">
        <v>102</v>
      </c>
      <c r="H876" s="937"/>
      <c r="I876" s="937"/>
      <c r="J876" s="938"/>
      <c r="K876" s="50" t="s">
        <v>103</v>
      </c>
      <c r="L876" s="51"/>
      <c r="M876" s="52"/>
      <c r="N876" s="939" t="s">
        <v>104</v>
      </c>
      <c r="O876" s="940"/>
      <c r="P876" s="940"/>
      <c r="Q876" s="941"/>
      <c r="R876" s="53" t="s">
        <v>105</v>
      </c>
      <c r="S876" s="54"/>
      <c r="T876" s="55"/>
    </row>
    <row r="877" spans="1:20" ht="18" customHeight="1">
      <c r="A877" s="942" t="s">
        <v>106</v>
      </c>
      <c r="B877" s="943"/>
      <c r="C877" s="946" t="s">
        <v>107</v>
      </c>
      <c r="D877" s="922" t="s">
        <v>108</v>
      </c>
      <c r="E877" s="923"/>
      <c r="F877" s="923"/>
      <c r="G877" s="923"/>
      <c r="H877" s="923"/>
      <c r="I877" s="923"/>
      <c r="J877" s="923"/>
      <c r="K877" s="923"/>
      <c r="L877" s="948"/>
      <c r="M877" s="950" t="s">
        <v>109</v>
      </c>
      <c r="N877" s="922" t="s">
        <v>110</v>
      </c>
      <c r="O877" s="922" t="s">
        <v>111</v>
      </c>
      <c r="P877" s="923"/>
      <c r="Q877" s="923"/>
      <c r="R877" s="923"/>
      <c r="S877" s="923"/>
      <c r="T877" s="924"/>
    </row>
    <row r="878" spans="1:20" ht="18" customHeight="1" thickBot="1">
      <c r="A878" s="944"/>
      <c r="B878" s="945"/>
      <c r="C878" s="947"/>
      <c r="D878" s="925"/>
      <c r="E878" s="926"/>
      <c r="F878" s="926"/>
      <c r="G878" s="926"/>
      <c r="H878" s="926"/>
      <c r="I878" s="926"/>
      <c r="J878" s="926"/>
      <c r="K878" s="926"/>
      <c r="L878" s="949"/>
      <c r="M878" s="951"/>
      <c r="N878" s="925"/>
      <c r="O878" s="925"/>
      <c r="P878" s="926"/>
      <c r="Q878" s="926"/>
      <c r="R878" s="926"/>
      <c r="S878" s="926"/>
      <c r="T878" s="927"/>
    </row>
    <row r="879" spans="1:20" ht="18" customHeight="1">
      <c r="A879" s="989" t="s">
        <v>753</v>
      </c>
      <c r="B879" s="990"/>
      <c r="C879" s="57"/>
      <c r="D879" s="58">
        <v>1</v>
      </c>
      <c r="E879" s="59" t="s">
        <v>754</v>
      </c>
      <c r="F879" s="60"/>
      <c r="G879" s="60"/>
      <c r="H879" s="293"/>
      <c r="I879" s="293"/>
      <c r="J879" s="293"/>
      <c r="K879" s="293"/>
      <c r="L879" s="61"/>
      <c r="M879" s="62">
        <v>65</v>
      </c>
      <c r="N879" s="63" t="s">
        <v>100</v>
      </c>
      <c r="O879" s="64" t="s">
        <v>511</v>
      </c>
      <c r="P879" s="65" t="s">
        <v>746</v>
      </c>
      <c r="Q879" s="65"/>
      <c r="R879" s="65"/>
      <c r="S879" s="65"/>
      <c r="T879" s="66"/>
    </row>
    <row r="880" spans="1:20" ht="18" customHeight="1">
      <c r="A880" s="190"/>
      <c r="B880" s="191"/>
      <c r="C880" s="67"/>
      <c r="D880" s="68">
        <v>2</v>
      </c>
      <c r="E880" s="69" t="s">
        <v>755</v>
      </c>
      <c r="F880" s="69"/>
      <c r="G880" s="69"/>
      <c r="H880" s="69"/>
      <c r="I880" s="69"/>
      <c r="J880" s="69"/>
      <c r="K880" s="69"/>
      <c r="L880" s="70"/>
      <c r="M880" s="78">
        <v>34</v>
      </c>
      <c r="N880" s="71" t="s">
        <v>729</v>
      </c>
      <c r="O880" s="72" t="s">
        <v>511</v>
      </c>
      <c r="P880" s="73" t="s">
        <v>732</v>
      </c>
      <c r="Q880" s="73"/>
      <c r="R880" s="73"/>
      <c r="S880" s="73"/>
      <c r="T880" s="74"/>
    </row>
    <row r="881" spans="1:20" ht="18" customHeight="1">
      <c r="A881" s="190"/>
      <c r="B881" s="191"/>
      <c r="C881" s="75"/>
      <c r="D881" s="68">
        <v>3</v>
      </c>
      <c r="E881" s="69" t="s">
        <v>756</v>
      </c>
      <c r="F881" s="76"/>
      <c r="G881" s="76"/>
      <c r="H881" s="76"/>
      <c r="I881" s="76"/>
      <c r="J881" s="76"/>
      <c r="K881" s="76"/>
      <c r="L881" s="77"/>
      <c r="M881" s="78">
        <v>34</v>
      </c>
      <c r="N881" s="71" t="s">
        <v>100</v>
      </c>
      <c r="O881" s="72" t="s">
        <v>511</v>
      </c>
      <c r="P881" s="73" t="s">
        <v>251</v>
      </c>
      <c r="Q881" s="73"/>
      <c r="R881" s="73"/>
      <c r="S881" s="73"/>
      <c r="T881" s="74"/>
    </row>
    <row r="882" spans="1:20" ht="18" customHeight="1">
      <c r="A882" s="190"/>
      <c r="B882" s="191"/>
      <c r="C882" s="75"/>
      <c r="D882" s="68">
        <v>4</v>
      </c>
      <c r="E882" s="69" t="s">
        <v>757</v>
      </c>
      <c r="F882" s="76"/>
      <c r="G882" s="76"/>
      <c r="H882" s="76"/>
      <c r="I882" s="76"/>
      <c r="J882" s="76"/>
      <c r="K882" s="76"/>
      <c r="L882" s="77"/>
      <c r="M882" s="78">
        <v>34</v>
      </c>
      <c r="N882" s="71" t="s">
        <v>100</v>
      </c>
      <c r="O882" s="72" t="s">
        <v>511</v>
      </c>
      <c r="P882" s="73" t="s">
        <v>504</v>
      </c>
      <c r="Q882" s="73"/>
      <c r="R882" s="73"/>
      <c r="S882" s="73"/>
      <c r="T882" s="74"/>
    </row>
    <row r="883" spans="1:20" ht="18" customHeight="1">
      <c r="A883" s="190"/>
      <c r="B883" s="191"/>
      <c r="C883" s="79"/>
      <c r="D883" s="68">
        <v>5</v>
      </c>
      <c r="E883" s="69" t="s">
        <v>758</v>
      </c>
      <c r="F883" s="76"/>
      <c r="G883" s="76"/>
      <c r="H883" s="76"/>
      <c r="I883" s="76"/>
      <c r="J883" s="76"/>
      <c r="K883" s="76"/>
      <c r="L883" s="77"/>
      <c r="M883" s="78" t="s">
        <v>100</v>
      </c>
      <c r="N883" s="71" t="s">
        <v>100</v>
      </c>
      <c r="O883" s="72" t="s">
        <v>511</v>
      </c>
      <c r="P883" s="73" t="s">
        <v>447</v>
      </c>
      <c r="Q883" s="73"/>
      <c r="R883" s="73"/>
      <c r="S883" s="73"/>
      <c r="T883" s="74"/>
    </row>
    <row r="884" spans="1:20" ht="18" customHeight="1">
      <c r="A884" s="190"/>
      <c r="B884" s="191"/>
      <c r="C884" s="80"/>
      <c r="D884" s="68">
        <v>6</v>
      </c>
      <c r="E884" s="82" t="s">
        <v>759</v>
      </c>
      <c r="F884" s="82"/>
      <c r="G884" s="82"/>
      <c r="H884" s="82"/>
      <c r="I884" s="82"/>
      <c r="J884" s="82"/>
      <c r="K884" s="82"/>
      <c r="L884" s="83"/>
      <c r="M884" s="84" t="s">
        <v>100</v>
      </c>
      <c r="N884" s="85" t="s">
        <v>100</v>
      </c>
      <c r="O884" s="425"/>
      <c r="P884" s="87" t="s">
        <v>507</v>
      </c>
      <c r="Q884" s="87"/>
      <c r="R884" s="388"/>
      <c r="S884" s="388"/>
      <c r="T884" s="88"/>
    </row>
    <row r="885" spans="1:20" ht="18" customHeight="1">
      <c r="A885" s="190"/>
      <c r="B885" s="191"/>
      <c r="C885" s="75"/>
      <c r="D885" s="68">
        <v>7</v>
      </c>
      <c r="E885" s="89" t="s">
        <v>760</v>
      </c>
      <c r="F885" s="89"/>
      <c r="G885" s="89"/>
      <c r="H885" s="89"/>
      <c r="I885" s="89"/>
      <c r="J885" s="89"/>
      <c r="K885" s="89"/>
      <c r="L885" s="90"/>
      <c r="M885" s="91" t="s">
        <v>433</v>
      </c>
      <c r="N885" s="92" t="s">
        <v>750</v>
      </c>
      <c r="O885" s="429"/>
      <c r="P885" s="73" t="s">
        <v>508</v>
      </c>
      <c r="Q885" s="73"/>
      <c r="R885" s="107"/>
      <c r="S885" s="107"/>
      <c r="T885" s="74"/>
    </row>
    <row r="886" spans="1:20" ht="18" customHeight="1">
      <c r="A886" s="190"/>
      <c r="B886" s="191"/>
      <c r="C886" s="75"/>
      <c r="D886" s="68">
        <v>8</v>
      </c>
      <c r="E886" s="94" t="s">
        <v>761</v>
      </c>
      <c r="F886" s="94"/>
      <c r="G886" s="94"/>
      <c r="H886" s="94"/>
      <c r="I886" s="94"/>
      <c r="J886" s="94"/>
      <c r="K886" s="94"/>
      <c r="L886" s="95"/>
      <c r="M886" s="78" t="s">
        <v>100</v>
      </c>
      <c r="N886" s="96" t="s">
        <v>100</v>
      </c>
      <c r="O886" s="98"/>
      <c r="P886" s="73" t="s">
        <v>509</v>
      </c>
      <c r="Q886" s="73"/>
      <c r="R886" s="107"/>
      <c r="S886" s="107"/>
      <c r="T886" s="74"/>
    </row>
    <row r="887" spans="1:20" ht="18" customHeight="1">
      <c r="A887" s="190"/>
      <c r="B887" s="191"/>
      <c r="C887" s="75"/>
      <c r="D887" s="68">
        <v>9</v>
      </c>
      <c r="E887" s="89" t="s">
        <v>762</v>
      </c>
      <c r="F887" s="89"/>
      <c r="G887" s="89"/>
      <c r="H887" s="89"/>
      <c r="I887" s="89"/>
      <c r="J887" s="89"/>
      <c r="K887" s="89"/>
      <c r="L887" s="95"/>
      <c r="M887" s="78" t="s">
        <v>100</v>
      </c>
      <c r="N887" s="96" t="s">
        <v>100</v>
      </c>
      <c r="O887" s="119"/>
      <c r="P887" s="107"/>
      <c r="Q887" s="107"/>
      <c r="R887" s="107"/>
      <c r="S887" s="107"/>
      <c r="T887" s="74"/>
    </row>
    <row r="888" spans="1:20" ht="18" customHeight="1">
      <c r="A888" s="190"/>
      <c r="B888" s="191"/>
      <c r="C888" s="99"/>
      <c r="D888" s="68">
        <v>10</v>
      </c>
      <c r="E888" s="94" t="s">
        <v>763</v>
      </c>
      <c r="F888" s="94"/>
      <c r="G888" s="94"/>
      <c r="H888" s="94"/>
      <c r="I888" s="94"/>
      <c r="J888" s="94"/>
      <c r="K888" s="94"/>
      <c r="L888" s="95"/>
      <c r="M888" s="100" t="s">
        <v>100</v>
      </c>
      <c r="N888" s="100" t="s">
        <v>100</v>
      </c>
      <c r="O888" s="110"/>
      <c r="P888" s="107"/>
      <c r="Q888" s="107"/>
      <c r="R888" s="107"/>
      <c r="S888" s="107"/>
      <c r="T888" s="74"/>
    </row>
    <row r="889" spans="1:20" ht="18" customHeight="1">
      <c r="A889" s="190"/>
      <c r="B889" s="191"/>
      <c r="C889" s="102"/>
      <c r="D889" s="68">
        <v>11</v>
      </c>
      <c r="E889" s="94" t="s">
        <v>764</v>
      </c>
      <c r="F889" s="94"/>
      <c r="G889" s="94"/>
      <c r="H889" s="94"/>
      <c r="I889" s="94"/>
      <c r="J889" s="94"/>
      <c r="K889" s="94"/>
      <c r="L889" s="95"/>
      <c r="M889" s="78">
        <v>65</v>
      </c>
      <c r="N889" s="96" t="s">
        <v>100</v>
      </c>
      <c r="O889" s="119"/>
      <c r="P889" s="107"/>
      <c r="Q889" s="107"/>
      <c r="R889" s="107"/>
      <c r="S889" s="107"/>
      <c r="T889" s="74"/>
    </row>
    <row r="890" spans="1:20" ht="18" customHeight="1">
      <c r="A890" s="190"/>
      <c r="B890" s="191"/>
      <c r="C890" s="80"/>
      <c r="D890" s="81"/>
      <c r="E890" s="82"/>
      <c r="F890" s="82"/>
      <c r="G890" s="82"/>
      <c r="H890" s="82"/>
      <c r="I890" s="82"/>
      <c r="J890" s="82"/>
      <c r="K890" s="82"/>
      <c r="L890" s="83"/>
      <c r="M890" s="318"/>
      <c r="N890" s="85"/>
      <c r="O890" s="288"/>
      <c r="P890" s="388"/>
      <c r="Q890" s="388"/>
      <c r="R890" s="388"/>
      <c r="S890" s="388"/>
      <c r="T890" s="88"/>
    </row>
    <row r="891" spans="1:20" ht="18" customHeight="1">
      <c r="A891" s="983" t="s">
        <v>765</v>
      </c>
      <c r="B891" s="984"/>
      <c r="C891" s="399"/>
      <c r="D891" s="309">
        <v>1</v>
      </c>
      <c r="E891" s="310" t="s">
        <v>460</v>
      </c>
      <c r="F891" s="310"/>
      <c r="G891" s="310"/>
      <c r="H891" s="310"/>
      <c r="I891" s="310"/>
      <c r="J891" s="310"/>
      <c r="K891" s="310"/>
      <c r="L891" s="389"/>
      <c r="M891" s="343" t="s">
        <v>100</v>
      </c>
      <c r="N891" s="312" t="s">
        <v>100</v>
      </c>
      <c r="O891" s="217"/>
      <c r="P891" s="391"/>
      <c r="Q891" s="391"/>
      <c r="R891" s="391"/>
      <c r="S891" s="391"/>
      <c r="T891" s="392"/>
    </row>
    <row r="892" spans="1:20" ht="18" customHeight="1">
      <c r="A892" s="985" t="s">
        <v>677</v>
      </c>
      <c r="B892" s="986"/>
      <c r="C892" s="99"/>
      <c r="D892" s="68">
        <v>2</v>
      </c>
      <c r="E892" s="94" t="s">
        <v>766</v>
      </c>
      <c r="F892" s="94"/>
      <c r="G892" s="94"/>
      <c r="H892" s="94"/>
      <c r="I892" s="94"/>
      <c r="J892" s="94"/>
      <c r="K892" s="94"/>
      <c r="L892" s="105"/>
      <c r="M892" s="100" t="s">
        <v>321</v>
      </c>
      <c r="N892" s="71" t="s">
        <v>100</v>
      </c>
      <c r="O892" s="72" t="s">
        <v>511</v>
      </c>
      <c r="P892" s="73" t="s">
        <v>767</v>
      </c>
      <c r="Q892" s="107"/>
      <c r="R892" s="107"/>
      <c r="S892" s="107"/>
      <c r="T892" s="74"/>
    </row>
    <row r="893" spans="1:20" ht="18" customHeight="1">
      <c r="A893" s="985" t="s">
        <v>768</v>
      </c>
      <c r="B893" s="986"/>
      <c r="C893" s="409"/>
      <c r="D893" s="108">
        <v>3</v>
      </c>
      <c r="E893" s="94" t="s">
        <v>769</v>
      </c>
      <c r="F893" s="94"/>
      <c r="G893" s="94"/>
      <c r="H893" s="94"/>
      <c r="I893" s="94"/>
      <c r="J893" s="94"/>
      <c r="K893" s="94"/>
      <c r="L893" s="95"/>
      <c r="M893" s="100">
        <v>32</v>
      </c>
      <c r="N893" s="71" t="s">
        <v>705</v>
      </c>
      <c r="O893" s="72" t="s">
        <v>511</v>
      </c>
      <c r="P893" s="73" t="s">
        <v>606</v>
      </c>
      <c r="Q893" s="107"/>
      <c r="R893" s="107"/>
      <c r="S893" s="107"/>
      <c r="T893" s="74"/>
    </row>
    <row r="894" spans="1:20" ht="18" customHeight="1">
      <c r="A894" s="985" t="s">
        <v>770</v>
      </c>
      <c r="B894" s="986"/>
      <c r="C894" s="409"/>
      <c r="D894" s="68">
        <v>4</v>
      </c>
      <c r="E894" s="94" t="s">
        <v>771</v>
      </c>
      <c r="F894" s="94"/>
      <c r="G894" s="94"/>
      <c r="H894" s="94"/>
      <c r="I894" s="94"/>
      <c r="J894" s="94"/>
      <c r="K894" s="94"/>
      <c r="L894" s="95"/>
      <c r="M894" s="100">
        <v>32</v>
      </c>
      <c r="N894" s="71" t="s">
        <v>772</v>
      </c>
      <c r="O894" s="72" t="s">
        <v>511</v>
      </c>
      <c r="P894" s="73" t="s">
        <v>608</v>
      </c>
      <c r="Q894" s="107"/>
      <c r="R894" s="107"/>
      <c r="S894" s="107"/>
      <c r="T894" s="74"/>
    </row>
    <row r="895" spans="1:20" ht="18" customHeight="1">
      <c r="A895" s="190"/>
      <c r="B895" s="191"/>
      <c r="C895" s="102"/>
      <c r="D895" s="108">
        <v>5</v>
      </c>
      <c r="E895" s="94" t="s">
        <v>607</v>
      </c>
      <c r="F895" s="94"/>
      <c r="G895" s="94"/>
      <c r="H895" s="94"/>
      <c r="I895" s="94"/>
      <c r="J895" s="94"/>
      <c r="K895" s="94"/>
      <c r="L895" s="95"/>
      <c r="M895" s="100" t="s">
        <v>100</v>
      </c>
      <c r="N895" s="92" t="s">
        <v>100</v>
      </c>
      <c r="O895" s="109"/>
      <c r="P895" s="107"/>
      <c r="Q895" s="107"/>
      <c r="R895" s="107"/>
      <c r="S895" s="107"/>
      <c r="T895" s="74"/>
    </row>
    <row r="896" spans="1:20" ht="18" customHeight="1">
      <c r="A896" s="190"/>
      <c r="B896" s="191"/>
      <c r="C896" s="99"/>
      <c r="D896" s="68">
        <v>6</v>
      </c>
      <c r="E896" s="94" t="s">
        <v>609</v>
      </c>
      <c r="F896" s="94"/>
      <c r="G896" s="94"/>
      <c r="H896" s="94"/>
      <c r="I896" s="94"/>
      <c r="J896" s="94"/>
      <c r="K896" s="94"/>
      <c r="L896" s="95"/>
      <c r="M896" s="100" t="s">
        <v>100</v>
      </c>
      <c r="N896" s="100" t="s">
        <v>100</v>
      </c>
      <c r="O896" s="110"/>
      <c r="P896" s="107"/>
      <c r="Q896" s="107"/>
      <c r="R896" s="107"/>
      <c r="S896" s="107"/>
      <c r="T896" s="74"/>
    </row>
    <row r="897" spans="1:20" ht="18" customHeight="1">
      <c r="A897" s="190"/>
      <c r="B897" s="191"/>
      <c r="C897" s="102"/>
      <c r="D897" s="108">
        <v>7</v>
      </c>
      <c r="E897" s="94" t="s">
        <v>773</v>
      </c>
      <c r="F897" s="94"/>
      <c r="G897" s="94"/>
      <c r="H897" s="94"/>
      <c r="I897" s="94"/>
      <c r="J897" s="94"/>
      <c r="K897" s="94"/>
      <c r="L897" s="95"/>
      <c r="M897" s="78" t="s">
        <v>248</v>
      </c>
      <c r="N897" s="100" t="s">
        <v>774</v>
      </c>
      <c r="O897" s="110"/>
      <c r="P897" s="107"/>
      <c r="Q897" s="107"/>
      <c r="R897" s="107"/>
      <c r="S897" s="107"/>
      <c r="T897" s="74"/>
    </row>
    <row r="898" spans="1:20" ht="18" customHeight="1">
      <c r="A898" s="190"/>
      <c r="B898" s="191"/>
      <c r="C898" s="99"/>
      <c r="D898" s="68">
        <v>8</v>
      </c>
      <c r="E898" s="94" t="s">
        <v>613</v>
      </c>
      <c r="F898" s="94"/>
      <c r="G898" s="94"/>
      <c r="H898" s="94"/>
      <c r="I898" s="94"/>
      <c r="J898" s="94"/>
      <c r="K898" s="94"/>
      <c r="L898" s="95"/>
      <c r="M898" s="100" t="s">
        <v>100</v>
      </c>
      <c r="N898" s="100" t="s">
        <v>100</v>
      </c>
      <c r="O898" s="110"/>
      <c r="P898" s="107"/>
      <c r="Q898" s="107"/>
      <c r="R898" s="107"/>
      <c r="S898" s="107"/>
      <c r="T898" s="74"/>
    </row>
    <row r="899" spans="1:20" ht="18" customHeight="1">
      <c r="A899" s="190"/>
      <c r="B899" s="191"/>
      <c r="C899" s="111"/>
      <c r="D899" s="108">
        <v>9</v>
      </c>
      <c r="E899" s="94" t="s">
        <v>521</v>
      </c>
      <c r="F899" s="94"/>
      <c r="G899" s="94"/>
      <c r="H899" s="94"/>
      <c r="I899" s="94"/>
      <c r="J899" s="94"/>
      <c r="K899" s="94"/>
      <c r="L899" s="95"/>
      <c r="M899" s="100" t="s">
        <v>100</v>
      </c>
      <c r="N899" s="100" t="s">
        <v>100</v>
      </c>
      <c r="O899" s="114"/>
      <c r="P899" s="107"/>
      <c r="Q899" s="107"/>
      <c r="R899" s="107"/>
      <c r="S899" s="107"/>
      <c r="T899" s="74"/>
    </row>
    <row r="900" spans="1:20" ht="18" customHeight="1">
      <c r="A900" s="190"/>
      <c r="B900" s="191"/>
      <c r="C900" s="75"/>
      <c r="D900" s="68">
        <v>10</v>
      </c>
      <c r="E900" s="116" t="s">
        <v>482</v>
      </c>
      <c r="F900" s="116"/>
      <c r="G900" s="116"/>
      <c r="H900" s="116"/>
      <c r="I900" s="116"/>
      <c r="J900" s="116"/>
      <c r="K900" s="116"/>
      <c r="L900" s="117"/>
      <c r="M900" s="100" t="s">
        <v>100</v>
      </c>
      <c r="N900" s="71" t="s">
        <v>100</v>
      </c>
      <c r="O900" s="106"/>
      <c r="P900" s="107"/>
      <c r="Q900" s="107"/>
      <c r="R900" s="107"/>
      <c r="S900" s="107"/>
      <c r="T900" s="74"/>
    </row>
    <row r="901" spans="1:20" ht="18" customHeight="1">
      <c r="A901" s="190"/>
      <c r="B901" s="191"/>
      <c r="C901" s="118"/>
      <c r="D901" s="108">
        <v>11</v>
      </c>
      <c r="E901" s="94" t="s">
        <v>775</v>
      </c>
      <c r="F901" s="94"/>
      <c r="G901" s="94"/>
      <c r="H901" s="94"/>
      <c r="I901" s="94"/>
      <c r="J901" s="94"/>
      <c r="K901" s="94"/>
      <c r="L901" s="95"/>
      <c r="M901" s="100">
        <v>34</v>
      </c>
      <c r="N901" s="100" t="s">
        <v>100</v>
      </c>
      <c r="O901" s="110"/>
      <c r="P901" s="107"/>
      <c r="Q901" s="107"/>
      <c r="R901" s="107"/>
      <c r="S901" s="107"/>
      <c r="T901" s="74"/>
    </row>
    <row r="902" spans="1:20" ht="18" customHeight="1">
      <c r="A902" s="190"/>
      <c r="B902" s="191"/>
      <c r="C902" s="118"/>
      <c r="D902" s="68">
        <v>12</v>
      </c>
      <c r="E902" s="94" t="s">
        <v>776</v>
      </c>
      <c r="F902" s="94"/>
      <c r="G902" s="94"/>
      <c r="H902" s="94"/>
      <c r="I902" s="94"/>
      <c r="J902" s="94"/>
      <c r="K902" s="94"/>
      <c r="L902" s="95"/>
      <c r="M902" s="100">
        <v>34</v>
      </c>
      <c r="N902" s="100" t="s">
        <v>100</v>
      </c>
      <c r="O902" s="110"/>
      <c r="P902" s="107"/>
      <c r="Q902" s="107"/>
      <c r="R902" s="107"/>
      <c r="S902" s="107"/>
      <c r="T902" s="74"/>
    </row>
    <row r="903" spans="1:20" ht="18" customHeight="1">
      <c r="A903" s="190"/>
      <c r="B903" s="191"/>
      <c r="C903" s="99"/>
      <c r="D903" s="108">
        <v>13</v>
      </c>
      <c r="E903" s="94" t="s">
        <v>777</v>
      </c>
      <c r="F903" s="94"/>
      <c r="G903" s="94"/>
      <c r="H903" s="94"/>
      <c r="I903" s="94"/>
      <c r="J903" s="94"/>
      <c r="K903" s="94"/>
      <c r="L903" s="105"/>
      <c r="M903" s="100"/>
      <c r="N903" s="100"/>
      <c r="O903" s="110"/>
      <c r="P903" s="107"/>
      <c r="Q903" s="107"/>
      <c r="R903" s="107"/>
      <c r="S903" s="107"/>
      <c r="T903" s="74"/>
    </row>
    <row r="904" spans="1:20" ht="18" customHeight="1">
      <c r="A904" s="190"/>
      <c r="B904" s="191"/>
      <c r="C904" s="111"/>
      <c r="D904" s="68">
        <v>14</v>
      </c>
      <c r="E904" s="94" t="s">
        <v>778</v>
      </c>
      <c r="F904" s="94"/>
      <c r="G904" s="94"/>
      <c r="H904" s="94"/>
      <c r="I904" s="94"/>
      <c r="J904" s="94"/>
      <c r="K904" s="94"/>
      <c r="L904" s="105"/>
      <c r="M904" s="100"/>
      <c r="N904" s="100"/>
      <c r="O904" s="110"/>
      <c r="P904" s="107"/>
      <c r="Q904" s="107"/>
      <c r="R904" s="107"/>
      <c r="S904" s="107"/>
      <c r="T904" s="74"/>
    </row>
    <row r="905" spans="1:20" ht="18" customHeight="1">
      <c r="A905" s="190"/>
      <c r="B905" s="191"/>
      <c r="C905" s="75"/>
      <c r="D905" s="108"/>
      <c r="E905" s="94"/>
      <c r="F905" s="94"/>
      <c r="G905" s="94"/>
      <c r="H905" s="94"/>
      <c r="I905" s="94"/>
      <c r="J905" s="94"/>
      <c r="K905" s="94"/>
      <c r="L905" s="105"/>
      <c r="M905" s="100"/>
      <c r="N905" s="100"/>
      <c r="O905" s="110"/>
      <c r="P905" s="107"/>
      <c r="Q905" s="107"/>
      <c r="R905" s="107"/>
      <c r="S905" s="107"/>
      <c r="T905" s="74"/>
    </row>
    <row r="906" spans="1:20" ht="18" customHeight="1">
      <c r="A906" s="190"/>
      <c r="B906" s="191"/>
      <c r="C906" s="118"/>
      <c r="D906" s="108"/>
      <c r="E906" s="94"/>
      <c r="F906" s="94"/>
      <c r="G906" s="94"/>
      <c r="H906" s="94"/>
      <c r="I906" s="94"/>
      <c r="J906" s="94"/>
      <c r="K906" s="94"/>
      <c r="L906" s="105"/>
      <c r="M906" s="100"/>
      <c r="N906" s="100"/>
      <c r="O906" s="110"/>
      <c r="P906" s="107"/>
      <c r="Q906" s="107"/>
      <c r="R906" s="107"/>
      <c r="S906" s="107"/>
      <c r="T906" s="74"/>
    </row>
    <row r="907" spans="1:20" ht="18" customHeight="1">
      <c r="A907" s="190"/>
      <c r="B907" s="191"/>
      <c r="C907" s="99"/>
      <c r="D907" s="108"/>
      <c r="E907" s="94"/>
      <c r="F907" s="94"/>
      <c r="G907" s="94"/>
      <c r="H907" s="94"/>
      <c r="I907" s="94"/>
      <c r="J907" s="94"/>
      <c r="K907" s="94"/>
      <c r="L907" s="105"/>
      <c r="M907" s="100"/>
      <c r="N907" s="100"/>
      <c r="O907" s="110"/>
      <c r="P907" s="107"/>
      <c r="Q907" s="107"/>
      <c r="R907" s="107"/>
      <c r="S907" s="107"/>
      <c r="T907" s="74"/>
    </row>
    <row r="908" spans="1:20" ht="18" customHeight="1">
      <c r="A908" s="190"/>
      <c r="B908" s="191"/>
      <c r="C908" s="99"/>
      <c r="D908" s="108"/>
      <c r="E908" s="94"/>
      <c r="F908" s="94"/>
      <c r="G908" s="94"/>
      <c r="H908" s="94"/>
      <c r="I908" s="94"/>
      <c r="J908" s="94"/>
      <c r="K908" s="94"/>
      <c r="L908" s="105"/>
      <c r="M908" s="100"/>
      <c r="N908" s="100"/>
      <c r="O908" s="110"/>
      <c r="P908" s="107"/>
      <c r="Q908" s="107"/>
      <c r="R908" s="107"/>
      <c r="S908" s="107"/>
      <c r="T908" s="74"/>
    </row>
    <row r="909" spans="1:20" ht="18" customHeight="1">
      <c r="A909" s="190"/>
      <c r="B909" s="191"/>
      <c r="C909" s="99"/>
      <c r="D909" s="108"/>
      <c r="E909" s="94"/>
      <c r="F909" s="94"/>
      <c r="G909" s="94"/>
      <c r="H909" s="94"/>
      <c r="I909" s="94"/>
      <c r="J909" s="94"/>
      <c r="K909" s="94"/>
      <c r="L909" s="105"/>
      <c r="M909" s="78"/>
      <c r="N909" s="96"/>
      <c r="O909" s="119"/>
      <c r="P909" s="107"/>
      <c r="Q909" s="107"/>
      <c r="R909" s="107"/>
      <c r="S909" s="107"/>
      <c r="T909" s="74"/>
    </row>
    <row r="910" spans="1:20" ht="18" customHeight="1">
      <c r="A910" s="190"/>
      <c r="B910" s="191"/>
      <c r="C910" s="99"/>
      <c r="D910" s="108"/>
      <c r="E910" s="94"/>
      <c r="F910" s="94"/>
      <c r="G910" s="94"/>
      <c r="H910" s="94"/>
      <c r="I910" s="94"/>
      <c r="J910" s="94"/>
      <c r="K910" s="94"/>
      <c r="L910" s="105"/>
      <c r="M910" s="78"/>
      <c r="N910" s="96"/>
      <c r="O910" s="119"/>
      <c r="P910" s="107"/>
      <c r="Q910" s="107"/>
      <c r="R910" s="107"/>
      <c r="S910" s="107"/>
      <c r="T910" s="74"/>
    </row>
    <row r="911" spans="1:20" ht="18" customHeight="1">
      <c r="A911" s="190"/>
      <c r="B911" s="191"/>
      <c r="C911" s="99"/>
      <c r="D911" s="108"/>
      <c r="E911" s="94"/>
      <c r="F911" s="94"/>
      <c r="G911" s="94"/>
      <c r="H911" s="94"/>
      <c r="I911" s="94"/>
      <c r="J911" s="94"/>
      <c r="K911" s="94"/>
      <c r="L911" s="105"/>
      <c r="M911" s="78"/>
      <c r="N911" s="96"/>
      <c r="O911" s="119"/>
      <c r="P911" s="107"/>
      <c r="Q911" s="107"/>
      <c r="R911" s="107"/>
      <c r="S911" s="107"/>
      <c r="T911" s="74"/>
    </row>
    <row r="912" spans="1:20" ht="18" customHeight="1" thickBot="1">
      <c r="A912" s="233"/>
      <c r="B912" s="234"/>
      <c r="C912" s="120"/>
      <c r="D912" s="121"/>
      <c r="E912" s="122"/>
      <c r="F912" s="122"/>
      <c r="G912" s="122"/>
      <c r="H912" s="122"/>
      <c r="I912" s="122"/>
      <c r="J912" s="122"/>
      <c r="K912" s="122"/>
      <c r="L912" s="123"/>
      <c r="M912" s="124"/>
      <c r="N912" s="125"/>
      <c r="O912" s="126"/>
      <c r="P912" s="127"/>
      <c r="Q912" s="127"/>
      <c r="R912" s="127"/>
      <c r="S912" s="127"/>
      <c r="T912" s="128"/>
    </row>
    <row r="913" spans="1:20" ht="17.25" customHeight="1" thickBot="1">
      <c r="A913" s="935" t="s">
        <v>101</v>
      </c>
      <c r="B913" s="936"/>
      <c r="C913" s="936"/>
      <c r="D913" s="936"/>
      <c r="E913" s="936"/>
      <c r="F913" s="936"/>
      <c r="G913" s="50" t="s">
        <v>102</v>
      </c>
      <c r="H913" s="937"/>
      <c r="I913" s="937"/>
      <c r="J913" s="938"/>
      <c r="K913" s="50" t="s">
        <v>103</v>
      </c>
      <c r="L913" s="51"/>
      <c r="M913" s="52"/>
      <c r="N913" s="939" t="s">
        <v>104</v>
      </c>
      <c r="O913" s="940"/>
      <c r="P913" s="940"/>
      <c r="Q913" s="941"/>
      <c r="R913" s="53" t="s">
        <v>105</v>
      </c>
      <c r="S913" s="54"/>
      <c r="T913" s="55"/>
    </row>
    <row r="914" spans="1:20" ht="18" customHeight="1">
      <c r="A914" s="942" t="s">
        <v>106</v>
      </c>
      <c r="B914" s="943"/>
      <c r="C914" s="946" t="s">
        <v>107</v>
      </c>
      <c r="D914" s="922" t="s">
        <v>108</v>
      </c>
      <c r="E914" s="923"/>
      <c r="F914" s="923"/>
      <c r="G914" s="923"/>
      <c r="H914" s="923"/>
      <c r="I914" s="923"/>
      <c r="J914" s="923"/>
      <c r="K914" s="923"/>
      <c r="L914" s="948"/>
      <c r="M914" s="950" t="s">
        <v>109</v>
      </c>
      <c r="N914" s="922" t="s">
        <v>110</v>
      </c>
      <c r="O914" s="922" t="s">
        <v>111</v>
      </c>
      <c r="P914" s="923"/>
      <c r="Q914" s="923"/>
      <c r="R914" s="923"/>
      <c r="S914" s="923"/>
      <c r="T914" s="924"/>
    </row>
    <row r="915" spans="1:20" ht="18" customHeight="1" thickBot="1">
      <c r="A915" s="944"/>
      <c r="B915" s="945"/>
      <c r="C915" s="947"/>
      <c r="D915" s="925"/>
      <c r="E915" s="926"/>
      <c r="F915" s="926"/>
      <c r="G915" s="926"/>
      <c r="H915" s="926"/>
      <c r="I915" s="926"/>
      <c r="J915" s="926"/>
      <c r="K915" s="926"/>
      <c r="L915" s="949"/>
      <c r="M915" s="951"/>
      <c r="N915" s="925"/>
      <c r="O915" s="925"/>
      <c r="P915" s="926"/>
      <c r="Q915" s="926"/>
      <c r="R915" s="926"/>
      <c r="S915" s="926"/>
      <c r="T915" s="927"/>
    </row>
    <row r="916" spans="1:20" ht="18" customHeight="1">
      <c r="A916" s="989" t="s">
        <v>779</v>
      </c>
      <c r="B916" s="990"/>
      <c r="C916" s="444" t="s">
        <v>686</v>
      </c>
      <c r="D916" s="58">
        <v>1</v>
      </c>
      <c r="E916" s="59" t="s">
        <v>780</v>
      </c>
      <c r="F916" s="60"/>
      <c r="G916" s="60"/>
      <c r="H916" s="293"/>
      <c r="I916" s="293"/>
      <c r="J916" s="293"/>
      <c r="K916" s="293"/>
      <c r="L916" s="61"/>
      <c r="M916" s="62" t="s">
        <v>781</v>
      </c>
      <c r="N916" s="63" t="s">
        <v>155</v>
      </c>
      <c r="O916" s="64"/>
      <c r="P916" s="65"/>
      <c r="Q916" s="65"/>
      <c r="R916" s="65"/>
      <c r="S916" s="65"/>
      <c r="T916" s="66"/>
    </row>
    <row r="917" spans="1:20" ht="18" customHeight="1">
      <c r="A917" s="985" t="s">
        <v>677</v>
      </c>
      <c r="B917" s="986"/>
      <c r="C917" s="67"/>
      <c r="D917" s="68">
        <v>2</v>
      </c>
      <c r="E917" s="69" t="s">
        <v>782</v>
      </c>
      <c r="F917" s="69"/>
      <c r="G917" s="69"/>
      <c r="H917" s="69"/>
      <c r="I917" s="69"/>
      <c r="J917" s="69"/>
      <c r="K917" s="69"/>
      <c r="L917" s="70"/>
      <c r="M917" s="100">
        <v>74</v>
      </c>
      <c r="N917" s="71" t="s">
        <v>155</v>
      </c>
      <c r="O917" s="72"/>
      <c r="P917" s="73"/>
      <c r="Q917" s="73"/>
      <c r="R917" s="73"/>
      <c r="S917" s="73"/>
      <c r="T917" s="74"/>
    </row>
    <row r="918" spans="1:20" ht="18" customHeight="1">
      <c r="A918" s="190"/>
      <c r="B918" s="191"/>
      <c r="C918" s="75"/>
      <c r="D918" s="68">
        <v>3</v>
      </c>
      <c r="E918" s="69" t="s">
        <v>783</v>
      </c>
      <c r="F918" s="76"/>
      <c r="G918" s="76"/>
      <c r="H918" s="76"/>
      <c r="I918" s="76"/>
      <c r="J918" s="76"/>
      <c r="K918" s="76"/>
      <c r="L918" s="77"/>
      <c r="M918" s="71" t="s">
        <v>781</v>
      </c>
      <c r="N918" s="71" t="s">
        <v>155</v>
      </c>
      <c r="O918" s="72"/>
      <c r="P918" s="73"/>
      <c r="Q918" s="73"/>
      <c r="R918" s="73"/>
      <c r="S918" s="73"/>
      <c r="T918" s="74"/>
    </row>
    <row r="919" spans="1:20" ht="18" customHeight="1">
      <c r="A919" s="190"/>
      <c r="B919" s="191"/>
      <c r="C919" s="75"/>
      <c r="D919" s="68">
        <v>4</v>
      </c>
      <c r="E919" s="69" t="s">
        <v>784</v>
      </c>
      <c r="F919" s="76"/>
      <c r="G919" s="76"/>
      <c r="H919" s="76"/>
      <c r="I919" s="76"/>
      <c r="J919" s="76"/>
      <c r="K919" s="76"/>
      <c r="L919" s="77"/>
      <c r="M919" s="78" t="s">
        <v>781</v>
      </c>
      <c r="N919" s="71" t="s">
        <v>155</v>
      </c>
      <c r="O919" s="72"/>
      <c r="P919" s="73"/>
      <c r="Q919" s="73"/>
      <c r="R919" s="73"/>
      <c r="S919" s="73"/>
      <c r="T919" s="74"/>
    </row>
    <row r="920" spans="1:20" ht="18" customHeight="1">
      <c r="A920" s="190"/>
      <c r="B920" s="191"/>
      <c r="C920" s="79"/>
      <c r="D920" s="68">
        <v>5</v>
      </c>
      <c r="E920" s="69" t="s">
        <v>785</v>
      </c>
      <c r="F920" s="76"/>
      <c r="G920" s="76"/>
      <c r="H920" s="76"/>
      <c r="I920" s="76"/>
      <c r="J920" s="76"/>
      <c r="K920" s="76"/>
      <c r="L920" s="77"/>
      <c r="M920" s="78" t="s">
        <v>781</v>
      </c>
      <c r="N920" s="71" t="s">
        <v>155</v>
      </c>
      <c r="O920" s="72"/>
      <c r="P920" s="73"/>
      <c r="Q920" s="73"/>
      <c r="R920" s="73"/>
      <c r="S920" s="73"/>
      <c r="T920" s="74"/>
    </row>
    <row r="921" spans="1:20" ht="18" customHeight="1">
      <c r="A921" s="190"/>
      <c r="B921" s="191"/>
      <c r="C921" s="80"/>
      <c r="D921" s="68">
        <v>6</v>
      </c>
      <c r="E921" s="82" t="s">
        <v>696</v>
      </c>
      <c r="F921" s="82"/>
      <c r="G921" s="82"/>
      <c r="H921" s="82"/>
      <c r="I921" s="82"/>
      <c r="J921" s="82"/>
      <c r="K921" s="82"/>
      <c r="L921" s="83"/>
      <c r="M921" s="84" t="s">
        <v>781</v>
      </c>
      <c r="N921" s="85" t="s">
        <v>155</v>
      </c>
      <c r="O921" s="288"/>
      <c r="P921" s="388"/>
      <c r="Q921" s="388"/>
      <c r="R921" s="388"/>
      <c r="S921" s="388"/>
      <c r="T921" s="88"/>
    </row>
    <row r="922" spans="1:20" ht="18" customHeight="1">
      <c r="A922" s="190"/>
      <c r="B922" s="191"/>
      <c r="C922" s="75"/>
      <c r="D922" s="68">
        <v>7</v>
      </c>
      <c r="E922" s="89" t="s">
        <v>689</v>
      </c>
      <c r="F922" s="89"/>
      <c r="G922" s="89"/>
      <c r="H922" s="89"/>
      <c r="I922" s="89"/>
      <c r="J922" s="89"/>
      <c r="K922" s="89"/>
      <c r="L922" s="90"/>
      <c r="M922" s="91" t="s">
        <v>781</v>
      </c>
      <c r="N922" s="92" t="s">
        <v>155</v>
      </c>
      <c r="O922" s="109"/>
      <c r="P922" s="107"/>
      <c r="Q922" s="107"/>
      <c r="R922" s="107"/>
      <c r="S922" s="107"/>
      <c r="T922" s="74"/>
    </row>
    <row r="923" spans="1:20" ht="18" customHeight="1">
      <c r="A923" s="190"/>
      <c r="B923" s="191"/>
      <c r="C923" s="75"/>
      <c r="D923" s="68">
        <v>8</v>
      </c>
      <c r="E923" s="94" t="s">
        <v>786</v>
      </c>
      <c r="F923" s="94"/>
      <c r="G923" s="94"/>
      <c r="H923" s="94"/>
      <c r="I923" s="94"/>
      <c r="J923" s="94"/>
      <c r="K923" s="94"/>
      <c r="L923" s="95"/>
      <c r="M923" s="78" t="s">
        <v>781</v>
      </c>
      <c r="N923" s="96" t="s">
        <v>155</v>
      </c>
      <c r="O923" s="119"/>
      <c r="P923" s="107"/>
      <c r="Q923" s="107"/>
      <c r="R923" s="107"/>
      <c r="S923" s="107"/>
      <c r="T923" s="74"/>
    </row>
    <row r="924" spans="1:20" ht="18" customHeight="1">
      <c r="A924" s="190"/>
      <c r="B924" s="191"/>
      <c r="C924" s="80"/>
      <c r="D924" s="81"/>
      <c r="E924" s="421"/>
      <c r="F924" s="421"/>
      <c r="G924" s="421"/>
      <c r="H924" s="421"/>
      <c r="I924" s="421"/>
      <c r="J924" s="421"/>
      <c r="K924" s="421"/>
      <c r="L924" s="83"/>
      <c r="M924" s="84"/>
      <c r="N924" s="248"/>
      <c r="O924" s="249"/>
      <c r="P924" s="388"/>
      <c r="Q924" s="388"/>
      <c r="R924" s="388"/>
      <c r="S924" s="388"/>
      <c r="T924" s="88"/>
    </row>
    <row r="925" spans="1:20" ht="18" customHeight="1">
      <c r="A925" s="983" t="s">
        <v>779</v>
      </c>
      <c r="B925" s="984"/>
      <c r="C925" s="399"/>
      <c r="D925" s="309">
        <v>1</v>
      </c>
      <c r="E925" s="310" t="s">
        <v>787</v>
      </c>
      <c r="F925" s="310"/>
      <c r="G925" s="310"/>
      <c r="H925" s="310"/>
      <c r="I925" s="310"/>
      <c r="J925" s="310"/>
      <c r="K925" s="310"/>
      <c r="L925" s="389"/>
      <c r="M925" s="343" t="s">
        <v>155</v>
      </c>
      <c r="N925" s="343" t="s">
        <v>155</v>
      </c>
      <c r="O925" s="390"/>
      <c r="P925" s="391"/>
      <c r="Q925" s="391"/>
      <c r="R925" s="391"/>
      <c r="S925" s="391"/>
      <c r="T925" s="392"/>
    </row>
    <row r="926" spans="1:20" ht="18" customHeight="1">
      <c r="A926" s="190"/>
      <c r="B926" s="191"/>
      <c r="C926" s="102"/>
      <c r="D926" s="68">
        <v>2</v>
      </c>
      <c r="E926" s="94" t="s">
        <v>788</v>
      </c>
      <c r="F926" s="94"/>
      <c r="G926" s="94"/>
      <c r="H926" s="94"/>
      <c r="I926" s="94"/>
      <c r="J926" s="94"/>
      <c r="K926" s="94"/>
      <c r="L926" s="95"/>
      <c r="M926" s="78" t="s">
        <v>781</v>
      </c>
      <c r="N926" s="96" t="s">
        <v>781</v>
      </c>
      <c r="O926" s="119"/>
      <c r="P926" s="107"/>
      <c r="Q926" s="107"/>
      <c r="R926" s="107"/>
      <c r="S926" s="107"/>
      <c r="T926" s="74"/>
    </row>
    <row r="927" spans="1:20" ht="18" customHeight="1">
      <c r="A927" s="190"/>
      <c r="B927" s="191"/>
      <c r="C927" s="75"/>
      <c r="D927" s="68">
        <v>3</v>
      </c>
      <c r="E927" s="94" t="s">
        <v>789</v>
      </c>
      <c r="F927" s="94"/>
      <c r="G927" s="94"/>
      <c r="H927" s="94"/>
      <c r="I927" s="94"/>
      <c r="J927" s="94"/>
      <c r="K927" s="94"/>
      <c r="L927" s="95"/>
      <c r="M927" s="100" t="s">
        <v>790</v>
      </c>
      <c r="N927" s="71" t="s">
        <v>781</v>
      </c>
      <c r="O927" s="106"/>
      <c r="P927" s="107"/>
      <c r="Q927" s="107"/>
      <c r="R927" s="107"/>
      <c r="S927" s="107"/>
      <c r="T927" s="74"/>
    </row>
    <row r="928" spans="1:20" ht="18" customHeight="1">
      <c r="A928" s="190"/>
      <c r="B928" s="191"/>
      <c r="C928" s="102"/>
      <c r="D928" s="68">
        <v>4</v>
      </c>
      <c r="E928" s="94" t="s">
        <v>791</v>
      </c>
      <c r="F928" s="94"/>
      <c r="G928" s="94"/>
      <c r="H928" s="94"/>
      <c r="I928" s="94"/>
      <c r="J928" s="94"/>
      <c r="K928" s="94"/>
      <c r="L928" s="95"/>
      <c r="M928" s="100">
        <v>34</v>
      </c>
      <c r="N928" s="71" t="s">
        <v>792</v>
      </c>
      <c r="O928" s="106"/>
      <c r="P928" s="107"/>
      <c r="Q928" s="107"/>
      <c r="R928" s="107"/>
      <c r="S928" s="107"/>
      <c r="T928" s="74"/>
    </row>
    <row r="929" spans="1:20" ht="18" customHeight="1">
      <c r="A929" s="190"/>
      <c r="B929" s="191"/>
      <c r="C929" s="99"/>
      <c r="D929" s="68">
        <v>5</v>
      </c>
      <c r="E929" s="94" t="s">
        <v>793</v>
      </c>
      <c r="F929" s="94"/>
      <c r="G929" s="94"/>
      <c r="H929" s="94"/>
      <c r="I929" s="94"/>
      <c r="J929" s="94"/>
      <c r="K929" s="94"/>
      <c r="L929" s="105"/>
      <c r="M929" s="100">
        <v>34</v>
      </c>
      <c r="N929" s="71" t="s">
        <v>794</v>
      </c>
      <c r="O929" s="106"/>
      <c r="P929" s="107"/>
      <c r="Q929" s="107"/>
      <c r="R929" s="107"/>
      <c r="S929" s="107"/>
      <c r="T929" s="74"/>
    </row>
    <row r="930" spans="1:20" ht="18" customHeight="1">
      <c r="A930" s="190"/>
      <c r="B930" s="191"/>
      <c r="C930" s="75"/>
      <c r="D930" s="68">
        <v>6</v>
      </c>
      <c r="E930" s="94" t="s">
        <v>519</v>
      </c>
      <c r="F930" s="94"/>
      <c r="G930" s="94"/>
      <c r="H930" s="94"/>
      <c r="I930" s="94"/>
      <c r="J930" s="94"/>
      <c r="K930" s="94"/>
      <c r="L930" s="95"/>
      <c r="M930" s="100" t="s">
        <v>781</v>
      </c>
      <c r="N930" s="71" t="s">
        <v>781</v>
      </c>
      <c r="O930" s="106"/>
      <c r="P930" s="107"/>
      <c r="Q930" s="107"/>
      <c r="R930" s="107"/>
      <c r="S930" s="107"/>
      <c r="T930" s="74"/>
    </row>
    <row r="931" spans="1:20" ht="18" customHeight="1">
      <c r="A931" s="190"/>
      <c r="B931" s="191"/>
      <c r="C931" s="75"/>
      <c r="D931" s="68">
        <v>7</v>
      </c>
      <c r="E931" s="94" t="s">
        <v>244</v>
      </c>
      <c r="F931" s="94"/>
      <c r="G931" s="94"/>
      <c r="H931" s="94"/>
      <c r="I931" s="94"/>
      <c r="J931" s="94"/>
      <c r="K931" s="94"/>
      <c r="L931" s="95"/>
      <c r="M931" s="100" t="s">
        <v>781</v>
      </c>
      <c r="N931" s="71" t="s">
        <v>781</v>
      </c>
      <c r="O931" s="106"/>
      <c r="P931" s="107"/>
      <c r="Q931" s="107"/>
      <c r="R931" s="107"/>
      <c r="S931" s="107"/>
      <c r="T931" s="74"/>
    </row>
    <row r="932" spans="1:20" ht="18" customHeight="1">
      <c r="A932" s="190"/>
      <c r="B932" s="191"/>
      <c r="C932" s="102"/>
      <c r="D932" s="68">
        <v>8</v>
      </c>
      <c r="E932" s="94" t="s">
        <v>795</v>
      </c>
      <c r="F932" s="94"/>
      <c r="G932" s="94"/>
      <c r="H932" s="94"/>
      <c r="I932" s="94"/>
      <c r="J932" s="94"/>
      <c r="K932" s="94"/>
      <c r="L932" s="95"/>
      <c r="M932" s="100" t="s">
        <v>248</v>
      </c>
      <c r="N932" s="92" t="s">
        <v>796</v>
      </c>
      <c r="O932" s="109"/>
      <c r="P932" s="107"/>
      <c r="Q932" s="107"/>
      <c r="R932" s="107"/>
      <c r="S932" s="107"/>
      <c r="T932" s="74"/>
    </row>
    <row r="933" spans="1:20" ht="18" customHeight="1">
      <c r="A933" s="190"/>
      <c r="B933" s="191"/>
      <c r="C933" s="99"/>
      <c r="D933" s="68">
        <v>9</v>
      </c>
      <c r="E933" s="94" t="s">
        <v>247</v>
      </c>
      <c r="F933" s="94"/>
      <c r="G933" s="94"/>
      <c r="H933" s="94"/>
      <c r="I933" s="94"/>
      <c r="J933" s="94"/>
      <c r="K933" s="94"/>
      <c r="L933" s="95"/>
      <c r="M933" s="100" t="s">
        <v>781</v>
      </c>
      <c r="N933" s="100" t="s">
        <v>781</v>
      </c>
      <c r="O933" s="110"/>
      <c r="P933" s="107"/>
      <c r="Q933" s="107"/>
      <c r="R933" s="107"/>
      <c r="S933" s="107"/>
      <c r="T933" s="74"/>
    </row>
    <row r="934" spans="1:20" ht="18" customHeight="1">
      <c r="A934" s="190"/>
      <c r="B934" s="191"/>
      <c r="C934" s="102"/>
      <c r="D934" s="68">
        <v>10</v>
      </c>
      <c r="E934" s="94" t="s">
        <v>521</v>
      </c>
      <c r="F934" s="94"/>
      <c r="G934" s="94"/>
      <c r="H934" s="94"/>
      <c r="I934" s="94"/>
      <c r="J934" s="94"/>
      <c r="K934" s="94"/>
      <c r="L934" s="95"/>
      <c r="M934" s="78" t="s">
        <v>781</v>
      </c>
      <c r="N934" s="100" t="s">
        <v>781</v>
      </c>
      <c r="O934" s="110"/>
      <c r="P934" s="107"/>
      <c r="Q934" s="107"/>
      <c r="R934" s="107"/>
      <c r="S934" s="107"/>
      <c r="T934" s="74"/>
    </row>
    <row r="935" spans="1:20" ht="18" customHeight="1">
      <c r="A935" s="190"/>
      <c r="B935" s="191"/>
      <c r="C935" s="99"/>
      <c r="D935" s="68">
        <v>11</v>
      </c>
      <c r="E935" s="94" t="s">
        <v>482</v>
      </c>
      <c r="F935" s="94"/>
      <c r="G935" s="94"/>
      <c r="H935" s="94"/>
      <c r="I935" s="94"/>
      <c r="J935" s="94"/>
      <c r="K935" s="94"/>
      <c r="L935" s="95"/>
      <c r="M935" s="100" t="s">
        <v>781</v>
      </c>
      <c r="N935" s="100" t="s">
        <v>781</v>
      </c>
      <c r="O935" s="110"/>
      <c r="P935" s="107"/>
      <c r="Q935" s="107"/>
      <c r="R935" s="107"/>
      <c r="S935" s="107"/>
      <c r="T935" s="74"/>
    </row>
    <row r="936" spans="1:20" ht="18" customHeight="1">
      <c r="A936" s="190"/>
      <c r="B936" s="191"/>
      <c r="C936" s="111"/>
      <c r="D936" s="68">
        <v>12</v>
      </c>
      <c r="E936" s="94" t="s">
        <v>797</v>
      </c>
      <c r="F936" s="94"/>
      <c r="G936" s="94"/>
      <c r="H936" s="94"/>
      <c r="I936" s="94"/>
      <c r="J936" s="94"/>
      <c r="K936" s="94"/>
      <c r="L936" s="95"/>
      <c r="M936" s="100">
        <v>34</v>
      </c>
      <c r="N936" s="100" t="s">
        <v>781</v>
      </c>
      <c r="O936" s="114"/>
      <c r="P936" s="107"/>
      <c r="Q936" s="107"/>
      <c r="R936" s="107"/>
      <c r="S936" s="107"/>
      <c r="T936" s="74"/>
    </row>
    <row r="937" spans="1:20" ht="18" customHeight="1">
      <c r="A937" s="190"/>
      <c r="B937" s="191"/>
      <c r="C937" s="75"/>
      <c r="D937" s="68">
        <v>13</v>
      </c>
      <c r="E937" s="116" t="s">
        <v>798</v>
      </c>
      <c r="F937" s="116"/>
      <c r="G937" s="116"/>
      <c r="H937" s="116"/>
      <c r="I937" s="116"/>
      <c r="J937" s="116"/>
      <c r="K937" s="116"/>
      <c r="L937" s="117"/>
      <c r="M937" s="100">
        <v>34</v>
      </c>
      <c r="N937" s="71" t="s">
        <v>781</v>
      </c>
      <c r="O937" s="106"/>
      <c r="P937" s="107"/>
      <c r="Q937" s="107"/>
      <c r="R937" s="107"/>
      <c r="S937" s="107"/>
      <c r="T937" s="74"/>
    </row>
    <row r="938" spans="1:20" ht="18" customHeight="1">
      <c r="A938" s="190"/>
      <c r="B938" s="191"/>
      <c r="C938" s="118"/>
      <c r="D938" s="68">
        <v>14</v>
      </c>
      <c r="E938" s="94" t="s">
        <v>700</v>
      </c>
      <c r="F938" s="94"/>
      <c r="G938" s="94"/>
      <c r="H938" s="94"/>
      <c r="I938" s="94"/>
      <c r="J938" s="94"/>
      <c r="K938" s="94"/>
      <c r="L938" s="95"/>
      <c r="M938" s="100" t="s">
        <v>781</v>
      </c>
      <c r="N938" s="100" t="s">
        <v>781</v>
      </c>
      <c r="O938" s="110"/>
      <c r="P938" s="107"/>
      <c r="Q938" s="107"/>
      <c r="R938" s="107"/>
      <c r="S938" s="107"/>
      <c r="T938" s="74"/>
    </row>
    <row r="939" spans="1:20" ht="18" customHeight="1">
      <c r="A939" s="190"/>
      <c r="B939" s="191"/>
      <c r="C939" s="412" t="s">
        <v>164</v>
      </c>
      <c r="D939" s="68">
        <v>15</v>
      </c>
      <c r="E939" s="94" t="s">
        <v>799</v>
      </c>
      <c r="F939" s="94"/>
      <c r="G939" s="94"/>
      <c r="H939" s="94"/>
      <c r="I939" s="94"/>
      <c r="J939" s="94"/>
      <c r="K939" s="94"/>
      <c r="L939" s="95"/>
      <c r="M939" s="100">
        <v>50</v>
      </c>
      <c r="N939" s="100" t="s">
        <v>781</v>
      </c>
      <c r="O939" s="72" t="s">
        <v>511</v>
      </c>
      <c r="P939" s="866" t="s">
        <v>699</v>
      </c>
      <c r="Q939" s="866"/>
      <c r="R939" s="866"/>
      <c r="S939" s="866"/>
      <c r="T939" s="867"/>
    </row>
    <row r="940" spans="1:20" ht="18" customHeight="1">
      <c r="A940" s="190"/>
      <c r="B940" s="191"/>
      <c r="C940" s="99"/>
      <c r="D940" s="68">
        <v>16</v>
      </c>
      <c r="E940" s="94" t="s">
        <v>169</v>
      </c>
      <c r="F940" s="94"/>
      <c r="G940" s="94"/>
      <c r="H940" s="94"/>
      <c r="I940" s="94"/>
      <c r="J940" s="94"/>
      <c r="K940" s="94"/>
      <c r="L940" s="105"/>
      <c r="M940" s="100" t="s">
        <v>170</v>
      </c>
      <c r="N940" s="100" t="s">
        <v>781</v>
      </c>
      <c r="O940" s="110"/>
      <c r="P940" s="107"/>
      <c r="Q940" s="107"/>
      <c r="R940" s="107"/>
      <c r="S940" s="107"/>
      <c r="T940" s="74"/>
    </row>
    <row r="941" spans="1:20" ht="18" customHeight="1">
      <c r="A941" s="190"/>
      <c r="B941" s="191"/>
      <c r="C941" s="111"/>
      <c r="D941" s="68">
        <v>17</v>
      </c>
      <c r="E941" s="94" t="s">
        <v>800</v>
      </c>
      <c r="F941" s="94"/>
      <c r="G941" s="94"/>
      <c r="H941" s="94"/>
      <c r="I941" s="94"/>
      <c r="J941" s="94"/>
      <c r="K941" s="94"/>
      <c r="L941" s="105"/>
      <c r="M941" s="100" t="s">
        <v>781</v>
      </c>
      <c r="N941" s="100" t="s">
        <v>781</v>
      </c>
      <c r="O941" s="110"/>
      <c r="P941" s="107"/>
      <c r="Q941" s="107"/>
      <c r="R941" s="107"/>
      <c r="S941" s="107"/>
      <c r="T941" s="74"/>
    </row>
    <row r="942" spans="1:20" ht="18" customHeight="1">
      <c r="A942" s="190"/>
      <c r="B942" s="191"/>
      <c r="C942" s="75"/>
      <c r="D942" s="68">
        <v>18</v>
      </c>
      <c r="E942" s="94" t="s">
        <v>702</v>
      </c>
      <c r="F942" s="94"/>
      <c r="G942" s="94"/>
      <c r="H942" s="94"/>
      <c r="I942" s="94"/>
      <c r="J942" s="94"/>
      <c r="K942" s="94"/>
      <c r="L942" s="105"/>
      <c r="M942" s="100" t="s">
        <v>781</v>
      </c>
      <c r="N942" s="100" t="s">
        <v>781</v>
      </c>
      <c r="O942" s="110"/>
      <c r="P942" s="107"/>
      <c r="Q942" s="107"/>
      <c r="R942" s="107"/>
      <c r="S942" s="107"/>
      <c r="T942" s="74"/>
    </row>
    <row r="943" spans="1:20" ht="18" customHeight="1">
      <c r="A943" s="190"/>
      <c r="B943" s="191"/>
      <c r="C943" s="412" t="s">
        <v>215</v>
      </c>
      <c r="D943" s="68">
        <v>19</v>
      </c>
      <c r="E943" s="94" t="s">
        <v>801</v>
      </c>
      <c r="F943" s="94"/>
      <c r="G943" s="94"/>
      <c r="H943" s="94"/>
      <c r="I943" s="94"/>
      <c r="J943" s="94"/>
      <c r="K943" s="94"/>
      <c r="L943" s="105"/>
      <c r="M943" s="100" t="s">
        <v>781</v>
      </c>
      <c r="N943" s="100" t="s">
        <v>781</v>
      </c>
      <c r="O943" s="110"/>
      <c r="P943" s="107"/>
      <c r="Q943" s="107"/>
      <c r="R943" s="107"/>
      <c r="S943" s="107"/>
      <c r="T943" s="74"/>
    </row>
    <row r="944" spans="1:20" ht="18" customHeight="1">
      <c r="A944" s="190"/>
      <c r="B944" s="191"/>
      <c r="C944" s="99"/>
      <c r="D944" s="68">
        <v>20</v>
      </c>
      <c r="E944" s="94" t="s">
        <v>704</v>
      </c>
      <c r="F944" s="94"/>
      <c r="G944" s="94"/>
      <c r="H944" s="94"/>
      <c r="I944" s="94"/>
      <c r="J944" s="94"/>
      <c r="K944" s="94"/>
      <c r="L944" s="105"/>
      <c r="M944" s="100" t="s">
        <v>781</v>
      </c>
      <c r="N944" s="100" t="s">
        <v>802</v>
      </c>
      <c r="O944" s="110"/>
      <c r="P944" s="107"/>
      <c r="Q944" s="107"/>
      <c r="R944" s="107"/>
      <c r="S944" s="107"/>
      <c r="T944" s="74"/>
    </row>
    <row r="945" spans="1:20" ht="18" customHeight="1">
      <c r="A945" s="190"/>
      <c r="B945" s="191"/>
      <c r="C945" s="99"/>
      <c r="D945" s="68">
        <v>21</v>
      </c>
      <c r="E945" s="94" t="s">
        <v>803</v>
      </c>
      <c r="F945" s="94"/>
      <c r="G945" s="94"/>
      <c r="H945" s="94"/>
      <c r="I945" s="94"/>
      <c r="J945" s="94"/>
      <c r="K945" s="94"/>
      <c r="L945" s="105"/>
      <c r="M945" s="100" t="s">
        <v>781</v>
      </c>
      <c r="N945" s="100" t="s">
        <v>781</v>
      </c>
      <c r="O945" s="110"/>
      <c r="P945" s="107"/>
      <c r="Q945" s="107"/>
      <c r="R945" s="107"/>
      <c r="S945" s="107"/>
      <c r="T945" s="74"/>
    </row>
    <row r="946" spans="1:20" ht="18" customHeight="1">
      <c r="A946" s="190"/>
      <c r="B946" s="191"/>
      <c r="C946" s="99"/>
      <c r="D946" s="68">
        <v>22</v>
      </c>
      <c r="E946" s="94" t="s">
        <v>565</v>
      </c>
      <c r="F946" s="94"/>
      <c r="G946" s="94"/>
      <c r="H946" s="94"/>
      <c r="I946" s="94"/>
      <c r="J946" s="94"/>
      <c r="K946" s="94"/>
      <c r="L946" s="105"/>
      <c r="M946" s="78" t="s">
        <v>312</v>
      </c>
      <c r="N946" s="96" t="s">
        <v>781</v>
      </c>
      <c r="O946" s="119"/>
      <c r="P946" s="107"/>
      <c r="Q946" s="107"/>
      <c r="R946" s="107"/>
      <c r="S946" s="107"/>
      <c r="T946" s="74"/>
    </row>
    <row r="947" spans="1:20" ht="18" customHeight="1">
      <c r="A947" s="190"/>
      <c r="B947" s="191"/>
      <c r="C947" s="99"/>
      <c r="D947" s="68">
        <v>23</v>
      </c>
      <c r="E947" s="94" t="s">
        <v>804</v>
      </c>
      <c r="F947" s="94"/>
      <c r="G947" s="94"/>
      <c r="H947" s="94"/>
      <c r="I947" s="94"/>
      <c r="J947" s="94"/>
      <c r="K947" s="94"/>
      <c r="L947" s="105"/>
      <c r="M947" s="78">
        <v>73</v>
      </c>
      <c r="N947" s="96" t="s">
        <v>781</v>
      </c>
      <c r="O947" s="119"/>
      <c r="P947" s="107"/>
      <c r="Q947" s="107"/>
      <c r="R947" s="107"/>
      <c r="S947" s="107"/>
      <c r="T947" s="74"/>
    </row>
    <row r="948" spans="1:20" ht="18" customHeight="1">
      <c r="A948" s="190"/>
      <c r="B948" s="191"/>
      <c r="C948" s="99"/>
      <c r="D948" s="68">
        <v>24</v>
      </c>
      <c r="E948" s="94" t="s">
        <v>708</v>
      </c>
      <c r="F948" s="94"/>
      <c r="G948" s="94"/>
      <c r="H948" s="94"/>
      <c r="I948" s="94"/>
      <c r="J948" s="94"/>
      <c r="K948" s="94"/>
      <c r="L948" s="105"/>
      <c r="M948" s="78" t="s">
        <v>781</v>
      </c>
      <c r="N948" s="96" t="s">
        <v>805</v>
      </c>
      <c r="O948" s="119"/>
      <c r="P948" s="107"/>
      <c r="Q948" s="107"/>
      <c r="R948" s="107"/>
      <c r="S948" s="107"/>
      <c r="T948" s="74"/>
    </row>
    <row r="949" spans="1:20" ht="18" customHeight="1" thickBot="1">
      <c r="A949" s="233"/>
      <c r="B949" s="234"/>
      <c r="C949" s="120"/>
      <c r="D949" s="121">
        <v>25</v>
      </c>
      <c r="E949" s="235" t="s">
        <v>710</v>
      </c>
      <c r="F949" s="122"/>
      <c r="G949" s="122"/>
      <c r="H949" s="122"/>
      <c r="I949" s="122"/>
      <c r="J949" s="122"/>
      <c r="K949" s="122"/>
      <c r="L949" s="123"/>
      <c r="M949" s="124" t="s">
        <v>781</v>
      </c>
      <c r="N949" s="125" t="s">
        <v>806</v>
      </c>
      <c r="O949" s="126"/>
      <c r="P949" s="127"/>
      <c r="Q949" s="127"/>
      <c r="R949" s="127"/>
      <c r="S949" s="127"/>
      <c r="T949" s="128"/>
    </row>
    <row r="950" spans="1:20" ht="17.25" customHeight="1" thickBot="1">
      <c r="A950" s="935" t="s">
        <v>101</v>
      </c>
      <c r="B950" s="936"/>
      <c r="C950" s="936"/>
      <c r="D950" s="936"/>
      <c r="E950" s="936"/>
      <c r="F950" s="936"/>
      <c r="G950" s="50" t="s">
        <v>102</v>
      </c>
      <c r="H950" s="937"/>
      <c r="I950" s="937"/>
      <c r="J950" s="938"/>
      <c r="K950" s="50" t="s">
        <v>103</v>
      </c>
      <c r="L950" s="51"/>
      <c r="M950" s="52"/>
      <c r="N950" s="939" t="s">
        <v>104</v>
      </c>
      <c r="O950" s="940"/>
      <c r="P950" s="940"/>
      <c r="Q950" s="941"/>
      <c r="R950" s="53" t="s">
        <v>105</v>
      </c>
      <c r="S950" s="54"/>
      <c r="T950" s="55"/>
    </row>
    <row r="951" spans="1:20" ht="18" customHeight="1">
      <c r="A951" s="942" t="s">
        <v>106</v>
      </c>
      <c r="B951" s="943"/>
      <c r="C951" s="946" t="s">
        <v>107</v>
      </c>
      <c r="D951" s="922" t="s">
        <v>108</v>
      </c>
      <c r="E951" s="923"/>
      <c r="F951" s="923"/>
      <c r="G951" s="923"/>
      <c r="H951" s="923"/>
      <c r="I951" s="923"/>
      <c r="J951" s="923"/>
      <c r="K951" s="923"/>
      <c r="L951" s="948"/>
      <c r="M951" s="950" t="s">
        <v>109</v>
      </c>
      <c r="N951" s="922" t="s">
        <v>110</v>
      </c>
      <c r="O951" s="922" t="s">
        <v>111</v>
      </c>
      <c r="P951" s="923"/>
      <c r="Q951" s="923"/>
      <c r="R951" s="923"/>
      <c r="S951" s="923"/>
      <c r="T951" s="924"/>
    </row>
    <row r="952" spans="1:20" ht="18" customHeight="1" thickBot="1">
      <c r="A952" s="944"/>
      <c r="B952" s="945"/>
      <c r="C952" s="947"/>
      <c r="D952" s="925"/>
      <c r="E952" s="926"/>
      <c r="F952" s="926"/>
      <c r="G952" s="926"/>
      <c r="H952" s="926"/>
      <c r="I952" s="926"/>
      <c r="J952" s="926"/>
      <c r="K952" s="926"/>
      <c r="L952" s="949"/>
      <c r="M952" s="951"/>
      <c r="N952" s="925"/>
      <c r="O952" s="925"/>
      <c r="P952" s="926"/>
      <c r="Q952" s="926"/>
      <c r="R952" s="926"/>
      <c r="S952" s="926"/>
      <c r="T952" s="927"/>
    </row>
    <row r="953" spans="1:20" ht="18" customHeight="1">
      <c r="A953" s="989" t="s">
        <v>779</v>
      </c>
      <c r="B953" s="990"/>
      <c r="C953" s="57"/>
      <c r="D953" s="58">
        <v>26</v>
      </c>
      <c r="E953" s="59" t="s">
        <v>712</v>
      </c>
      <c r="F953" s="60"/>
      <c r="G953" s="60"/>
      <c r="H953" s="293"/>
      <c r="I953" s="293"/>
      <c r="J953" s="293"/>
      <c r="K953" s="293"/>
      <c r="L953" s="61"/>
      <c r="M953" s="62" t="s">
        <v>781</v>
      </c>
      <c r="N953" s="63" t="s">
        <v>781</v>
      </c>
      <c r="O953" s="64"/>
      <c r="P953" s="65"/>
      <c r="Q953" s="65"/>
      <c r="R953" s="65"/>
      <c r="S953" s="65"/>
      <c r="T953" s="66"/>
    </row>
    <row r="954" spans="1:20" ht="18" customHeight="1">
      <c r="A954" s="190"/>
      <c r="B954" s="191"/>
      <c r="C954" s="67"/>
      <c r="D954" s="68">
        <v>27</v>
      </c>
      <c r="E954" s="69" t="s">
        <v>713</v>
      </c>
      <c r="F954" s="69"/>
      <c r="G954" s="69"/>
      <c r="H954" s="69"/>
      <c r="I954" s="69"/>
      <c r="J954" s="69"/>
      <c r="K954" s="69"/>
      <c r="L954" s="70"/>
      <c r="M954" s="71" t="s">
        <v>781</v>
      </c>
      <c r="N954" s="71" t="s">
        <v>781</v>
      </c>
      <c r="O954" s="72"/>
      <c r="P954" s="73"/>
      <c r="Q954" s="73"/>
      <c r="R954" s="73"/>
      <c r="S954" s="73"/>
      <c r="T954" s="74"/>
    </row>
    <row r="955" spans="1:20" ht="18" customHeight="1">
      <c r="A955" s="190"/>
      <c r="B955" s="191"/>
      <c r="C955" s="75"/>
      <c r="D955" s="68">
        <v>28</v>
      </c>
      <c r="E955" s="69" t="s">
        <v>714</v>
      </c>
      <c r="F955" s="76"/>
      <c r="G955" s="76"/>
      <c r="H955" s="76"/>
      <c r="I955" s="76"/>
      <c r="J955" s="76"/>
      <c r="K955" s="76"/>
      <c r="L955" s="77"/>
      <c r="M955" s="71" t="s">
        <v>781</v>
      </c>
      <c r="N955" s="71" t="s">
        <v>802</v>
      </c>
      <c r="O955" s="72"/>
      <c r="P955" s="73"/>
      <c r="Q955" s="73"/>
      <c r="R955" s="73"/>
      <c r="S955" s="73"/>
      <c r="T955" s="74"/>
    </row>
    <row r="956" spans="1:20" ht="18" customHeight="1">
      <c r="A956" s="190"/>
      <c r="B956" s="191"/>
      <c r="C956" s="75"/>
      <c r="D956" s="68">
        <v>29</v>
      </c>
      <c r="E956" s="69" t="s">
        <v>182</v>
      </c>
      <c r="F956" s="76"/>
      <c r="G956" s="76"/>
      <c r="H956" s="76"/>
      <c r="I956" s="76"/>
      <c r="J956" s="76"/>
      <c r="K956" s="76"/>
      <c r="L956" s="77"/>
      <c r="M956" s="78">
        <v>83</v>
      </c>
      <c r="N956" s="71" t="s">
        <v>781</v>
      </c>
      <c r="O956" s="72"/>
      <c r="P956" s="73"/>
      <c r="Q956" s="73"/>
      <c r="R956" s="73"/>
      <c r="S956" s="73"/>
      <c r="T956" s="74"/>
    </row>
    <row r="957" spans="1:20" ht="18" customHeight="1">
      <c r="A957" s="190"/>
      <c r="B957" s="191"/>
      <c r="C957" s="79"/>
      <c r="D957" s="68">
        <v>30</v>
      </c>
      <c r="E957" s="69" t="s">
        <v>716</v>
      </c>
      <c r="F957" s="76"/>
      <c r="G957" s="76"/>
      <c r="H957" s="76"/>
      <c r="I957" s="76"/>
      <c r="J957" s="76"/>
      <c r="K957" s="76"/>
      <c r="L957" s="77"/>
      <c r="M957" s="78" t="s">
        <v>781</v>
      </c>
      <c r="N957" s="71" t="s">
        <v>781</v>
      </c>
      <c r="O957" s="72"/>
      <c r="P957" s="73"/>
      <c r="Q957" s="73"/>
      <c r="R957" s="73"/>
      <c r="S957" s="73"/>
      <c r="T957" s="74"/>
    </row>
    <row r="958" spans="1:20" ht="18" customHeight="1">
      <c r="A958" s="190"/>
      <c r="B958" s="191"/>
      <c r="C958" s="80"/>
      <c r="D958" s="68">
        <v>31</v>
      </c>
      <c r="E958" s="82" t="s">
        <v>717</v>
      </c>
      <c r="F958" s="82"/>
      <c r="G958" s="82"/>
      <c r="H958" s="82"/>
      <c r="I958" s="82"/>
      <c r="J958" s="82"/>
      <c r="K958" s="82"/>
      <c r="L958" s="83"/>
      <c r="M958" s="84">
        <v>83</v>
      </c>
      <c r="N958" s="85" t="s">
        <v>781</v>
      </c>
      <c r="O958" s="288"/>
      <c r="P958" s="388"/>
      <c r="Q958" s="388"/>
      <c r="R958" s="388"/>
      <c r="S958" s="388"/>
      <c r="T958" s="88"/>
    </row>
    <row r="959" spans="1:20" ht="18" customHeight="1">
      <c r="A959" s="190"/>
      <c r="B959" s="191"/>
      <c r="C959" s="176" t="s">
        <v>215</v>
      </c>
      <c r="D959" s="68">
        <v>32</v>
      </c>
      <c r="E959" s="89" t="s">
        <v>219</v>
      </c>
      <c r="F959" s="89"/>
      <c r="G959" s="89"/>
      <c r="H959" s="89"/>
      <c r="I959" s="89"/>
      <c r="J959" s="89"/>
      <c r="K959" s="89"/>
      <c r="L959" s="90"/>
      <c r="M959" s="91" t="s">
        <v>781</v>
      </c>
      <c r="N959" s="92" t="s">
        <v>720</v>
      </c>
      <c r="O959" s="109"/>
      <c r="P959" s="107"/>
      <c r="Q959" s="107"/>
      <c r="R959" s="107"/>
      <c r="S959" s="107"/>
      <c r="T959" s="74"/>
    </row>
    <row r="960" spans="1:20" ht="18" customHeight="1">
      <c r="A960" s="190"/>
      <c r="B960" s="191"/>
      <c r="C960" s="75"/>
      <c r="D960" s="68">
        <v>33</v>
      </c>
      <c r="E960" s="94" t="s">
        <v>701</v>
      </c>
      <c r="F960" s="94"/>
      <c r="G960" s="94"/>
      <c r="H960" s="94"/>
      <c r="I960" s="94"/>
      <c r="J960" s="94"/>
      <c r="K960" s="94"/>
      <c r="L960" s="95"/>
      <c r="M960" s="78" t="s">
        <v>781</v>
      </c>
      <c r="N960" s="96" t="s">
        <v>781</v>
      </c>
      <c r="O960" s="119"/>
      <c r="P960" s="107"/>
      <c r="Q960" s="107"/>
      <c r="R960" s="107"/>
      <c r="S960" s="107"/>
      <c r="T960" s="74"/>
    </row>
    <row r="961" spans="1:20" ht="18" customHeight="1">
      <c r="A961" s="190"/>
      <c r="B961" s="191"/>
      <c r="C961" s="75"/>
      <c r="D961" s="68">
        <v>34</v>
      </c>
      <c r="E961" s="89" t="s">
        <v>807</v>
      </c>
      <c r="F961" s="89"/>
      <c r="G961" s="89"/>
      <c r="H961" s="89"/>
      <c r="I961" s="89"/>
      <c r="J961" s="89"/>
      <c r="K961" s="89"/>
      <c r="L961" s="95"/>
      <c r="M961" s="78" t="s">
        <v>781</v>
      </c>
      <c r="N961" s="96" t="s">
        <v>781</v>
      </c>
      <c r="O961" s="119"/>
      <c r="P961" s="107"/>
      <c r="Q961" s="107"/>
      <c r="R961" s="107"/>
      <c r="S961" s="107"/>
      <c r="T961" s="74"/>
    </row>
    <row r="962" spans="1:20" ht="18" customHeight="1">
      <c r="A962" s="190"/>
      <c r="B962" s="191"/>
      <c r="C962" s="279" t="s">
        <v>225</v>
      </c>
      <c r="D962" s="68">
        <v>35</v>
      </c>
      <c r="E962" s="94" t="s">
        <v>808</v>
      </c>
      <c r="F962" s="94"/>
      <c r="G962" s="94"/>
      <c r="H962" s="94"/>
      <c r="I962" s="94"/>
      <c r="J962" s="94"/>
      <c r="K962" s="94"/>
      <c r="L962" s="95"/>
      <c r="M962" s="100">
        <v>84</v>
      </c>
      <c r="N962" s="100" t="s">
        <v>720</v>
      </c>
      <c r="O962" s="110"/>
      <c r="P962" s="107"/>
      <c r="Q962" s="107"/>
      <c r="R962" s="107"/>
      <c r="S962" s="107"/>
      <c r="T962" s="74"/>
    </row>
    <row r="963" spans="1:20" ht="18" customHeight="1">
      <c r="A963" s="190"/>
      <c r="B963" s="191"/>
      <c r="C963" s="281"/>
      <c r="D963" s="81"/>
      <c r="E963" s="82"/>
      <c r="F963" s="82"/>
      <c r="G963" s="82"/>
      <c r="H963" s="82"/>
      <c r="I963" s="82"/>
      <c r="J963" s="82"/>
      <c r="K963" s="82"/>
      <c r="L963" s="83"/>
      <c r="M963" s="84"/>
      <c r="N963" s="248"/>
      <c r="O963" s="249"/>
      <c r="P963" s="388"/>
      <c r="Q963" s="388"/>
      <c r="R963" s="388"/>
      <c r="S963" s="388"/>
      <c r="T963" s="88"/>
    </row>
    <row r="964" spans="1:20" ht="18" customHeight="1">
      <c r="A964" s="983" t="s">
        <v>333</v>
      </c>
      <c r="B964" s="984"/>
      <c r="C964" s="394"/>
      <c r="D964" s="309">
        <v>1</v>
      </c>
      <c r="E964" s="310" t="s">
        <v>721</v>
      </c>
      <c r="F964" s="310"/>
      <c r="G964" s="310"/>
      <c r="H964" s="310"/>
      <c r="I964" s="310"/>
      <c r="J964" s="310"/>
      <c r="K964" s="310"/>
      <c r="L964" s="389"/>
      <c r="M964" s="343">
        <v>51</v>
      </c>
      <c r="N964" s="312" t="s">
        <v>399</v>
      </c>
      <c r="O964" s="426" t="s">
        <v>511</v>
      </c>
      <c r="P964" s="427" t="s">
        <v>722</v>
      </c>
      <c r="Q964" s="427"/>
      <c r="R964" s="427"/>
      <c r="S964" s="391"/>
      <c r="T964" s="392"/>
    </row>
    <row r="965" spans="1:20" ht="18" customHeight="1">
      <c r="A965" s="985" t="s">
        <v>723</v>
      </c>
      <c r="B965" s="986"/>
      <c r="C965" s="102"/>
      <c r="D965" s="68">
        <v>2</v>
      </c>
      <c r="E965" s="94" t="s">
        <v>407</v>
      </c>
      <c r="F965" s="94"/>
      <c r="G965" s="94"/>
      <c r="H965" s="94"/>
      <c r="I965" s="94"/>
      <c r="J965" s="94"/>
      <c r="K965" s="94"/>
      <c r="L965" s="95"/>
      <c r="M965" s="100">
        <v>51</v>
      </c>
      <c r="N965" s="71" t="s">
        <v>399</v>
      </c>
      <c r="O965" s="72" t="s">
        <v>511</v>
      </c>
      <c r="P965" s="73" t="s">
        <v>409</v>
      </c>
      <c r="Q965" s="73"/>
      <c r="R965" s="73"/>
      <c r="S965" s="107"/>
      <c r="T965" s="74"/>
    </row>
    <row r="966" spans="1:20" ht="18" customHeight="1">
      <c r="A966" s="190"/>
      <c r="B966" s="191"/>
      <c r="C966" s="99"/>
      <c r="D966" s="68">
        <v>3</v>
      </c>
      <c r="E966" s="94" t="s">
        <v>342</v>
      </c>
      <c r="F966" s="94"/>
      <c r="G966" s="94"/>
      <c r="H966" s="94"/>
      <c r="I966" s="94"/>
      <c r="J966" s="94"/>
      <c r="K966" s="94"/>
      <c r="L966" s="105"/>
      <c r="M966" s="100">
        <v>52</v>
      </c>
      <c r="N966" s="71" t="s">
        <v>399</v>
      </c>
      <c r="O966" s="72" t="s">
        <v>511</v>
      </c>
      <c r="P966" s="73" t="s">
        <v>724</v>
      </c>
      <c r="Q966" s="73"/>
      <c r="R966" s="73"/>
      <c r="S966" s="107"/>
      <c r="T966" s="74"/>
    </row>
    <row r="967" spans="1:20" ht="18" customHeight="1">
      <c r="A967" s="190"/>
      <c r="B967" s="191"/>
      <c r="C967" s="75"/>
      <c r="D967" s="108">
        <v>4</v>
      </c>
      <c r="E967" s="94" t="s">
        <v>725</v>
      </c>
      <c r="F967" s="94"/>
      <c r="G967" s="94"/>
      <c r="H967" s="94"/>
      <c r="I967" s="94"/>
      <c r="J967" s="94"/>
      <c r="K967" s="94"/>
      <c r="L967" s="95"/>
      <c r="M967" s="100">
        <v>53</v>
      </c>
      <c r="N967" s="71" t="s">
        <v>100</v>
      </c>
      <c r="O967" s="72"/>
      <c r="P967" s="73" t="s">
        <v>726</v>
      </c>
      <c r="Q967" s="73"/>
      <c r="R967" s="73"/>
      <c r="S967" s="107"/>
      <c r="T967" s="74"/>
    </row>
    <row r="968" spans="1:20" ht="18" customHeight="1">
      <c r="A968" s="334"/>
      <c r="B968" s="335"/>
      <c r="C968" s="80"/>
      <c r="D968" s="270"/>
      <c r="E968" s="82"/>
      <c r="F968" s="82"/>
      <c r="G968" s="82"/>
      <c r="H968" s="82"/>
      <c r="I968" s="82"/>
      <c r="J968" s="82"/>
      <c r="K968" s="82"/>
      <c r="L968" s="83"/>
      <c r="M968" s="318"/>
      <c r="N968" s="85"/>
      <c r="O968" s="425"/>
      <c r="P968" s="87"/>
      <c r="Q968" s="87"/>
      <c r="R968" s="87"/>
      <c r="S968" s="388"/>
      <c r="T968" s="88"/>
    </row>
    <row r="969" spans="1:20" ht="18" customHeight="1">
      <c r="A969" s="983" t="s">
        <v>727</v>
      </c>
      <c r="B969" s="984"/>
      <c r="C969" s="399"/>
      <c r="D969" s="309">
        <v>1</v>
      </c>
      <c r="E969" s="310" t="s">
        <v>728</v>
      </c>
      <c r="F969" s="310"/>
      <c r="G969" s="310"/>
      <c r="H969" s="310"/>
      <c r="I969" s="310"/>
      <c r="J969" s="310"/>
      <c r="K969" s="310"/>
      <c r="L969" s="389"/>
      <c r="M969" s="343">
        <v>34</v>
      </c>
      <c r="N969" s="312" t="s">
        <v>729</v>
      </c>
      <c r="O969" s="426" t="s">
        <v>511</v>
      </c>
      <c r="P969" s="427" t="s">
        <v>730</v>
      </c>
      <c r="Q969" s="427"/>
      <c r="R969" s="427"/>
      <c r="S969" s="391"/>
      <c r="T969" s="392"/>
    </row>
    <row r="970" spans="1:20" ht="18" customHeight="1">
      <c r="A970" s="190"/>
      <c r="B970" s="191"/>
      <c r="C970" s="99"/>
      <c r="D970" s="108">
        <v>2</v>
      </c>
      <c r="E970" s="94" t="s">
        <v>809</v>
      </c>
      <c r="F970" s="94"/>
      <c r="G970" s="94"/>
      <c r="H970" s="94"/>
      <c r="I970" s="94"/>
      <c r="J970" s="94"/>
      <c r="K970" s="94"/>
      <c r="L970" s="95"/>
      <c r="M970" s="100">
        <v>65</v>
      </c>
      <c r="N970" s="100" t="s">
        <v>100</v>
      </c>
      <c r="O970" s="395" t="s">
        <v>511</v>
      </c>
      <c r="P970" s="73" t="s">
        <v>732</v>
      </c>
      <c r="Q970" s="73"/>
      <c r="R970" s="73"/>
      <c r="S970" s="107"/>
      <c r="T970" s="74"/>
    </row>
    <row r="971" spans="1:20" ht="18" customHeight="1">
      <c r="A971" s="190"/>
      <c r="B971" s="191"/>
      <c r="C971" s="102"/>
      <c r="D971" s="108">
        <v>3</v>
      </c>
      <c r="E971" s="94" t="s">
        <v>733</v>
      </c>
      <c r="F971" s="94"/>
      <c r="G971" s="94"/>
      <c r="H971" s="94"/>
      <c r="I971" s="94"/>
      <c r="J971" s="94"/>
      <c r="K971" s="94"/>
      <c r="L971" s="95"/>
      <c r="M971" s="78">
        <v>34</v>
      </c>
      <c r="N971" s="100" t="s">
        <v>100</v>
      </c>
      <c r="O971" s="395" t="s">
        <v>511</v>
      </c>
      <c r="P971" s="73" t="s">
        <v>251</v>
      </c>
      <c r="Q971" s="73"/>
      <c r="R971" s="73"/>
      <c r="S971" s="107"/>
      <c r="T971" s="74"/>
    </row>
    <row r="972" spans="1:20" ht="18" customHeight="1">
      <c r="A972" s="190"/>
      <c r="B972" s="191"/>
      <c r="C972" s="99"/>
      <c r="D972" s="108">
        <v>4</v>
      </c>
      <c r="E972" s="94" t="s">
        <v>734</v>
      </c>
      <c r="F972" s="94"/>
      <c r="G972" s="94"/>
      <c r="H972" s="94"/>
      <c r="I972" s="94"/>
      <c r="J972" s="94"/>
      <c r="K972" s="94"/>
      <c r="L972" s="95"/>
      <c r="M972" s="100">
        <v>34</v>
      </c>
      <c r="N972" s="100" t="s">
        <v>100</v>
      </c>
      <c r="O972" s="395" t="s">
        <v>511</v>
      </c>
      <c r="P972" s="73" t="s">
        <v>504</v>
      </c>
      <c r="Q972" s="73"/>
      <c r="R972" s="73"/>
      <c r="S972" s="107"/>
      <c r="T972" s="74"/>
    </row>
    <row r="973" spans="1:20" ht="18" customHeight="1">
      <c r="A973" s="190"/>
      <c r="B973" s="191"/>
      <c r="C973" s="443"/>
      <c r="D973" s="108">
        <v>5</v>
      </c>
      <c r="E973" s="94" t="s">
        <v>735</v>
      </c>
      <c r="F973" s="94"/>
      <c r="G973" s="94"/>
      <c r="H973" s="94"/>
      <c r="I973" s="94"/>
      <c r="J973" s="94"/>
      <c r="K973" s="94"/>
      <c r="L973" s="95"/>
      <c r="M973" s="100" t="s">
        <v>433</v>
      </c>
      <c r="N973" s="100" t="s">
        <v>810</v>
      </c>
      <c r="O973" s="395" t="s">
        <v>511</v>
      </c>
      <c r="P973" s="73" t="s">
        <v>447</v>
      </c>
      <c r="Q973" s="73"/>
      <c r="R973" s="73"/>
      <c r="S973" s="107"/>
      <c r="T973" s="74"/>
    </row>
    <row r="974" spans="1:20" ht="18" customHeight="1">
      <c r="A974" s="190"/>
      <c r="B974" s="191"/>
      <c r="C974" s="75"/>
      <c r="D974" s="108">
        <v>6</v>
      </c>
      <c r="E974" s="116" t="s">
        <v>737</v>
      </c>
      <c r="F974" s="116"/>
      <c r="G974" s="116"/>
      <c r="H974" s="116"/>
      <c r="I974" s="116"/>
      <c r="J974" s="116"/>
      <c r="K974" s="116"/>
      <c r="L974" s="117"/>
      <c r="M974" s="100" t="s">
        <v>100</v>
      </c>
      <c r="N974" s="71" t="s">
        <v>100</v>
      </c>
      <c r="O974" s="398"/>
      <c r="P974" s="73" t="s">
        <v>507</v>
      </c>
      <c r="Q974" s="73"/>
      <c r="R974" s="73"/>
      <c r="S974" s="107"/>
      <c r="T974" s="74"/>
    </row>
    <row r="975" spans="1:20" ht="18" customHeight="1">
      <c r="A975" s="190"/>
      <c r="B975" s="191"/>
      <c r="C975" s="118"/>
      <c r="D975" s="108">
        <v>7</v>
      </c>
      <c r="E975" s="94" t="s">
        <v>811</v>
      </c>
      <c r="F975" s="94"/>
      <c r="G975" s="94"/>
      <c r="H975" s="94"/>
      <c r="I975" s="94"/>
      <c r="J975" s="94"/>
      <c r="K975" s="94"/>
      <c r="L975" s="95"/>
      <c r="M975" s="100">
        <v>65</v>
      </c>
      <c r="N975" s="100" t="s">
        <v>100</v>
      </c>
      <c r="O975" s="101"/>
      <c r="P975" s="73" t="s">
        <v>812</v>
      </c>
      <c r="Q975" s="73"/>
      <c r="R975" s="73"/>
      <c r="S975" s="107"/>
      <c r="T975" s="74"/>
    </row>
    <row r="976" spans="1:20" ht="18" customHeight="1">
      <c r="A976" s="190"/>
      <c r="B976" s="191"/>
      <c r="C976" s="118"/>
      <c r="D976" s="108"/>
      <c r="E976" s="94"/>
      <c r="F976" s="94"/>
      <c r="G976" s="94"/>
      <c r="H976" s="94"/>
      <c r="I976" s="94"/>
      <c r="J976" s="94"/>
      <c r="K976" s="94"/>
      <c r="L976" s="95"/>
      <c r="M976" s="100"/>
      <c r="N976" s="100"/>
      <c r="O976" s="101"/>
      <c r="P976" s="73" t="s">
        <v>509</v>
      </c>
      <c r="Q976" s="73"/>
      <c r="R976" s="73"/>
      <c r="S976" s="107"/>
      <c r="T976" s="74"/>
    </row>
    <row r="977" spans="1:20" ht="18" customHeight="1">
      <c r="A977" s="190"/>
      <c r="B977" s="191"/>
      <c r="C977" s="287"/>
      <c r="D977" s="270"/>
      <c r="E977" s="82"/>
      <c r="F977" s="82"/>
      <c r="G977" s="82"/>
      <c r="H977" s="82"/>
      <c r="I977" s="82"/>
      <c r="J977" s="82"/>
      <c r="K977" s="82"/>
      <c r="L977" s="282"/>
      <c r="M977" s="318"/>
      <c r="N977" s="318"/>
      <c r="O977" s="441"/>
      <c r="P977" s="87"/>
      <c r="Q977" s="87"/>
      <c r="R977" s="87"/>
      <c r="S977" s="388"/>
      <c r="T977" s="88"/>
    </row>
    <row r="978" spans="1:20" ht="18" customHeight="1">
      <c r="A978" s="983" t="s">
        <v>333</v>
      </c>
      <c r="B978" s="984"/>
      <c r="C978" s="445"/>
      <c r="D978" s="309">
        <v>1</v>
      </c>
      <c r="E978" s="310" t="s">
        <v>739</v>
      </c>
      <c r="F978" s="310"/>
      <c r="G978" s="310"/>
      <c r="H978" s="310"/>
      <c r="I978" s="310"/>
      <c r="J978" s="310"/>
      <c r="K978" s="310"/>
      <c r="L978" s="311"/>
      <c r="M978" s="343">
        <v>51</v>
      </c>
      <c r="N978" s="343" t="s">
        <v>399</v>
      </c>
      <c r="O978" s="440" t="s">
        <v>511</v>
      </c>
      <c r="P978" s="427" t="s">
        <v>722</v>
      </c>
      <c r="Q978" s="427"/>
      <c r="R978" s="427"/>
      <c r="S978" s="391"/>
      <c r="T978" s="392"/>
    </row>
    <row r="979" spans="1:20" ht="18" customHeight="1">
      <c r="A979" s="985" t="s">
        <v>740</v>
      </c>
      <c r="B979" s="986"/>
      <c r="C979" s="75"/>
      <c r="D979" s="108">
        <v>2</v>
      </c>
      <c r="E979" s="94" t="s">
        <v>407</v>
      </c>
      <c r="F979" s="94"/>
      <c r="G979" s="94"/>
      <c r="H979" s="94"/>
      <c r="I979" s="94"/>
      <c r="J979" s="94"/>
      <c r="K979" s="94"/>
      <c r="L979" s="105"/>
      <c r="M979" s="100">
        <v>51</v>
      </c>
      <c r="N979" s="100" t="s">
        <v>399</v>
      </c>
      <c r="O979" s="395" t="s">
        <v>511</v>
      </c>
      <c r="P979" s="73" t="s">
        <v>409</v>
      </c>
      <c r="Q979" s="73"/>
      <c r="R979" s="73"/>
      <c r="S979" s="107"/>
      <c r="T979" s="74"/>
    </row>
    <row r="980" spans="1:20" ht="18" customHeight="1">
      <c r="A980" s="190"/>
      <c r="B980" s="191"/>
      <c r="C980" s="410"/>
      <c r="D980" s="108">
        <v>3</v>
      </c>
      <c r="E980" s="94" t="s">
        <v>342</v>
      </c>
      <c r="F980" s="94"/>
      <c r="G980" s="94"/>
      <c r="H980" s="94"/>
      <c r="I980" s="94"/>
      <c r="J980" s="94"/>
      <c r="K980" s="94"/>
      <c r="L980" s="105"/>
      <c r="M980" s="100">
        <v>52</v>
      </c>
      <c r="N980" s="100" t="s">
        <v>399</v>
      </c>
      <c r="O980" s="395" t="s">
        <v>511</v>
      </c>
      <c r="P980" s="73" t="s">
        <v>741</v>
      </c>
      <c r="Q980" s="73"/>
      <c r="R980" s="73"/>
      <c r="S980" s="107"/>
      <c r="T980" s="74"/>
    </row>
    <row r="981" spans="1:20" ht="18" customHeight="1">
      <c r="A981" s="190"/>
      <c r="B981" s="191"/>
      <c r="C981" s="99"/>
      <c r="D981" s="108">
        <v>4</v>
      </c>
      <c r="E981" s="94" t="s">
        <v>410</v>
      </c>
      <c r="F981" s="94"/>
      <c r="G981" s="94"/>
      <c r="H981" s="94"/>
      <c r="I981" s="94"/>
      <c r="J981" s="94"/>
      <c r="K981" s="94"/>
      <c r="L981" s="105"/>
      <c r="M981" s="100">
        <v>53</v>
      </c>
      <c r="N981" s="100" t="s">
        <v>100</v>
      </c>
      <c r="O981" s="395"/>
      <c r="P981" s="73" t="s">
        <v>726</v>
      </c>
      <c r="Q981" s="73"/>
      <c r="R981" s="73"/>
      <c r="S981" s="107"/>
      <c r="T981" s="74"/>
    </row>
    <row r="982" spans="1:20" ht="18" customHeight="1">
      <c r="A982" s="190"/>
      <c r="B982" s="191"/>
      <c r="C982" s="99"/>
      <c r="D982" s="108">
        <v>5</v>
      </c>
      <c r="E982" s="94" t="s">
        <v>813</v>
      </c>
      <c r="F982" s="94"/>
      <c r="G982" s="94"/>
      <c r="H982" s="94"/>
      <c r="I982" s="94"/>
      <c r="J982" s="94"/>
      <c r="K982" s="94"/>
      <c r="L982" s="105"/>
      <c r="M982" s="100"/>
      <c r="N982" s="100"/>
      <c r="O982" s="395" t="s">
        <v>511</v>
      </c>
      <c r="P982" s="73" t="s">
        <v>743</v>
      </c>
      <c r="Q982" s="73"/>
      <c r="R982" s="73"/>
      <c r="S982" s="107"/>
      <c r="T982" s="74"/>
    </row>
    <row r="983" spans="1:20" ht="18" customHeight="1">
      <c r="A983" s="190"/>
      <c r="B983" s="191"/>
      <c r="C983" s="99"/>
      <c r="D983" s="108">
        <v>6</v>
      </c>
      <c r="E983" s="94" t="s">
        <v>814</v>
      </c>
      <c r="F983" s="94"/>
      <c r="G983" s="94"/>
      <c r="H983" s="94"/>
      <c r="I983" s="94"/>
      <c r="J983" s="94"/>
      <c r="K983" s="94"/>
      <c r="L983" s="105"/>
      <c r="M983" s="78"/>
      <c r="N983" s="96"/>
      <c r="O983" s="98"/>
      <c r="P983" s="73" t="s">
        <v>815</v>
      </c>
      <c r="Q983" s="73"/>
      <c r="R983" s="73"/>
      <c r="S983" s="107"/>
      <c r="T983" s="74"/>
    </row>
    <row r="984" spans="1:20" ht="18" customHeight="1">
      <c r="A984" s="190"/>
      <c r="B984" s="191"/>
      <c r="C984" s="99"/>
      <c r="D984" s="108"/>
      <c r="E984" s="94"/>
      <c r="F984" s="94"/>
      <c r="G984" s="94"/>
      <c r="H984" s="94"/>
      <c r="I984" s="94"/>
      <c r="J984" s="94"/>
      <c r="K984" s="94"/>
      <c r="L984" s="105"/>
      <c r="M984" s="78"/>
      <c r="N984" s="96"/>
      <c r="O984" s="97" t="s">
        <v>511</v>
      </c>
      <c r="P984" s="73" t="s">
        <v>816</v>
      </c>
      <c r="Q984" s="73"/>
      <c r="R984" s="73"/>
      <c r="S984" s="107"/>
      <c r="T984" s="74"/>
    </row>
    <row r="985" spans="1:20" ht="18" customHeight="1">
      <c r="A985" s="190"/>
      <c r="B985" s="191"/>
      <c r="C985" s="99"/>
      <c r="D985" s="108"/>
      <c r="E985" s="94"/>
      <c r="F985" s="94"/>
      <c r="G985" s="94"/>
      <c r="H985" s="94"/>
      <c r="I985" s="94"/>
      <c r="J985" s="94"/>
      <c r="K985" s="94"/>
      <c r="L985" s="105"/>
      <c r="M985" s="78"/>
      <c r="N985" s="96"/>
      <c r="O985" s="98"/>
      <c r="P985" s="73" t="s">
        <v>817</v>
      </c>
      <c r="Q985" s="73"/>
      <c r="R985" s="73"/>
      <c r="S985" s="107"/>
      <c r="T985" s="74"/>
    </row>
    <row r="986" spans="1:20" ht="18" customHeight="1" thickBot="1">
      <c r="A986" s="233"/>
      <c r="B986" s="234"/>
      <c r="C986" s="120"/>
      <c r="D986" s="121"/>
      <c r="E986" s="122"/>
      <c r="F986" s="122"/>
      <c r="G986" s="122"/>
      <c r="H986" s="122"/>
      <c r="I986" s="122"/>
      <c r="J986" s="122"/>
      <c r="K986" s="122"/>
      <c r="L986" s="123"/>
      <c r="M986" s="124"/>
      <c r="N986" s="125"/>
      <c r="O986" s="126"/>
      <c r="P986" s="127"/>
      <c r="Q986" s="127"/>
      <c r="R986" s="127"/>
      <c r="S986" s="127"/>
      <c r="T986" s="128"/>
    </row>
    <row r="987" spans="1:20" ht="17.25" customHeight="1" thickBot="1">
      <c r="A987" s="935" t="s">
        <v>101</v>
      </c>
      <c r="B987" s="936"/>
      <c r="C987" s="936"/>
      <c r="D987" s="936"/>
      <c r="E987" s="936"/>
      <c r="F987" s="936"/>
      <c r="G987" s="50" t="s">
        <v>102</v>
      </c>
      <c r="H987" s="937"/>
      <c r="I987" s="937"/>
      <c r="J987" s="938"/>
      <c r="K987" s="50" t="s">
        <v>103</v>
      </c>
      <c r="L987" s="51"/>
      <c r="M987" s="52"/>
      <c r="N987" s="939" t="s">
        <v>104</v>
      </c>
      <c r="O987" s="940"/>
      <c r="P987" s="940"/>
      <c r="Q987" s="941"/>
      <c r="R987" s="53" t="s">
        <v>105</v>
      </c>
      <c r="S987" s="54"/>
      <c r="T987" s="55"/>
    </row>
    <row r="988" spans="1:20" ht="18" customHeight="1">
      <c r="A988" s="942" t="s">
        <v>106</v>
      </c>
      <c r="B988" s="943"/>
      <c r="C988" s="946" t="s">
        <v>107</v>
      </c>
      <c r="D988" s="922" t="s">
        <v>108</v>
      </c>
      <c r="E988" s="923"/>
      <c r="F988" s="923"/>
      <c r="G988" s="923"/>
      <c r="H988" s="923"/>
      <c r="I988" s="923"/>
      <c r="J988" s="923"/>
      <c r="K988" s="923"/>
      <c r="L988" s="948"/>
      <c r="M988" s="950" t="s">
        <v>109</v>
      </c>
      <c r="N988" s="922" t="s">
        <v>110</v>
      </c>
      <c r="O988" s="922" t="s">
        <v>111</v>
      </c>
      <c r="P988" s="923"/>
      <c r="Q988" s="923"/>
      <c r="R988" s="923"/>
      <c r="S988" s="923"/>
      <c r="T988" s="924"/>
    </row>
    <row r="989" spans="1:20" ht="18" customHeight="1" thickBot="1">
      <c r="A989" s="944"/>
      <c r="B989" s="945"/>
      <c r="C989" s="947"/>
      <c r="D989" s="925"/>
      <c r="E989" s="926"/>
      <c r="F989" s="926"/>
      <c r="G989" s="926"/>
      <c r="H989" s="926"/>
      <c r="I989" s="926"/>
      <c r="J989" s="926"/>
      <c r="K989" s="926"/>
      <c r="L989" s="949"/>
      <c r="M989" s="951"/>
      <c r="N989" s="925"/>
      <c r="O989" s="925"/>
      <c r="P989" s="926"/>
      <c r="Q989" s="926"/>
      <c r="R989" s="926"/>
      <c r="S989" s="926"/>
      <c r="T989" s="927"/>
    </row>
    <row r="990" spans="1:20" ht="18" customHeight="1">
      <c r="A990" s="989" t="s">
        <v>745</v>
      </c>
      <c r="B990" s="990"/>
      <c r="C990" s="57"/>
      <c r="D990" s="58">
        <v>1</v>
      </c>
      <c r="E990" s="59" t="s">
        <v>728</v>
      </c>
      <c r="F990" s="60"/>
      <c r="G990" s="60"/>
      <c r="H990" s="293"/>
      <c r="I990" s="293"/>
      <c r="J990" s="293"/>
      <c r="K990" s="293"/>
      <c r="L990" s="61"/>
      <c r="M990" s="62">
        <v>34</v>
      </c>
      <c r="N990" s="63" t="s">
        <v>818</v>
      </c>
      <c r="O990" s="64" t="s">
        <v>511</v>
      </c>
      <c r="P990" s="65" t="s">
        <v>746</v>
      </c>
      <c r="Q990" s="65"/>
      <c r="R990" s="65"/>
      <c r="S990" s="65"/>
      <c r="T990" s="66"/>
    </row>
    <row r="991" spans="1:20" ht="18" customHeight="1">
      <c r="A991" s="985"/>
      <c r="B991" s="986"/>
      <c r="C991" s="67"/>
      <c r="D991" s="68">
        <v>2</v>
      </c>
      <c r="E991" s="69" t="s">
        <v>731</v>
      </c>
      <c r="F991" s="69"/>
      <c r="G991" s="69"/>
      <c r="H991" s="69"/>
      <c r="I991" s="69"/>
      <c r="J991" s="69"/>
      <c r="K991" s="69"/>
      <c r="L991" s="70"/>
      <c r="M991" s="78">
        <v>65</v>
      </c>
      <c r="N991" s="71" t="s">
        <v>100</v>
      </c>
      <c r="O991" s="72" t="s">
        <v>511</v>
      </c>
      <c r="P991" s="73" t="s">
        <v>732</v>
      </c>
      <c r="Q991" s="73"/>
      <c r="R991" s="73"/>
      <c r="S991" s="73"/>
      <c r="T991" s="74"/>
    </row>
    <row r="992" spans="1:20" ht="18" customHeight="1">
      <c r="A992" s="190"/>
      <c r="B992" s="191"/>
      <c r="C992" s="75"/>
      <c r="D992" s="68">
        <v>3</v>
      </c>
      <c r="E992" s="69" t="s">
        <v>747</v>
      </c>
      <c r="F992" s="76"/>
      <c r="G992" s="76"/>
      <c r="H992" s="76"/>
      <c r="I992" s="76"/>
      <c r="J992" s="76"/>
      <c r="K992" s="76"/>
      <c r="L992" s="77"/>
      <c r="M992" s="78">
        <v>34</v>
      </c>
      <c r="N992" s="71" t="s">
        <v>100</v>
      </c>
      <c r="O992" s="72" t="s">
        <v>511</v>
      </c>
      <c r="P992" s="73" t="s">
        <v>251</v>
      </c>
      <c r="Q992" s="73"/>
      <c r="R992" s="73"/>
      <c r="S992" s="73"/>
      <c r="T992" s="74"/>
    </row>
    <row r="993" spans="1:20" ht="18" customHeight="1">
      <c r="A993" s="190"/>
      <c r="B993" s="191"/>
      <c r="C993" s="75"/>
      <c r="D993" s="68">
        <v>4</v>
      </c>
      <c r="E993" s="69" t="s">
        <v>748</v>
      </c>
      <c r="F993" s="76"/>
      <c r="G993" s="76"/>
      <c r="H993" s="76"/>
      <c r="I993" s="76"/>
      <c r="J993" s="76"/>
      <c r="K993" s="76"/>
      <c r="L993" s="77"/>
      <c r="M993" s="78">
        <v>34</v>
      </c>
      <c r="N993" s="71" t="s">
        <v>100</v>
      </c>
      <c r="O993" s="72" t="s">
        <v>511</v>
      </c>
      <c r="P993" s="73" t="s">
        <v>504</v>
      </c>
      <c r="Q993" s="73"/>
      <c r="R993" s="73"/>
      <c r="S993" s="73"/>
      <c r="T993" s="74"/>
    </row>
    <row r="994" spans="1:20" ht="18" customHeight="1">
      <c r="A994" s="190"/>
      <c r="B994" s="191"/>
      <c r="C994" s="79"/>
      <c r="D994" s="68">
        <v>5</v>
      </c>
      <c r="E994" s="69" t="s">
        <v>749</v>
      </c>
      <c r="F994" s="76"/>
      <c r="G994" s="76"/>
      <c r="H994" s="76"/>
      <c r="I994" s="76"/>
      <c r="J994" s="76"/>
      <c r="K994" s="76"/>
      <c r="L994" s="77"/>
      <c r="M994" s="78" t="s">
        <v>433</v>
      </c>
      <c r="N994" s="71" t="s">
        <v>819</v>
      </c>
      <c r="O994" s="72" t="s">
        <v>511</v>
      </c>
      <c r="P994" s="73" t="s">
        <v>447</v>
      </c>
      <c r="Q994" s="73"/>
      <c r="R994" s="73"/>
      <c r="S994" s="73"/>
      <c r="T994" s="74"/>
    </row>
    <row r="995" spans="1:20" ht="18" customHeight="1">
      <c r="A995" s="190"/>
      <c r="B995" s="191"/>
      <c r="C995" s="80"/>
      <c r="D995" s="68">
        <v>6</v>
      </c>
      <c r="E995" s="82" t="s">
        <v>751</v>
      </c>
      <c r="F995" s="82"/>
      <c r="G995" s="82"/>
      <c r="H995" s="82"/>
      <c r="I995" s="82"/>
      <c r="J995" s="82"/>
      <c r="K995" s="82"/>
      <c r="L995" s="83"/>
      <c r="M995" s="84" t="s">
        <v>100</v>
      </c>
      <c r="N995" s="85" t="s">
        <v>100</v>
      </c>
      <c r="O995" s="425"/>
      <c r="P995" s="87" t="s">
        <v>507</v>
      </c>
      <c r="Q995" s="87"/>
      <c r="R995" s="87"/>
      <c r="S995" s="388"/>
      <c r="T995" s="88"/>
    </row>
    <row r="996" spans="1:20" ht="18" customHeight="1">
      <c r="A996" s="190"/>
      <c r="B996" s="191"/>
      <c r="C996" s="75"/>
      <c r="D996" s="68">
        <v>7</v>
      </c>
      <c r="E996" s="89" t="s">
        <v>820</v>
      </c>
      <c r="F996" s="89"/>
      <c r="G996" s="89"/>
      <c r="H996" s="89"/>
      <c r="I996" s="89"/>
      <c r="J996" s="89"/>
      <c r="K996" s="89"/>
      <c r="L996" s="90"/>
      <c r="M996" s="91">
        <v>65</v>
      </c>
      <c r="N996" s="92" t="s">
        <v>100</v>
      </c>
      <c r="O996" s="429"/>
      <c r="P996" s="73" t="s">
        <v>508</v>
      </c>
      <c r="Q996" s="73"/>
      <c r="R996" s="73"/>
      <c r="S996" s="107"/>
      <c r="T996" s="74"/>
    </row>
    <row r="997" spans="1:20" ht="18" customHeight="1">
      <c r="A997" s="190"/>
      <c r="B997" s="191"/>
      <c r="C997" s="80"/>
      <c r="D997" s="81"/>
      <c r="E997" s="82"/>
      <c r="F997" s="82"/>
      <c r="G997" s="82"/>
      <c r="H997" s="82"/>
      <c r="I997" s="82"/>
      <c r="J997" s="82"/>
      <c r="K997" s="82"/>
      <c r="L997" s="83"/>
      <c r="M997" s="84"/>
      <c r="N997" s="248"/>
      <c r="O997" s="438"/>
      <c r="P997" s="87" t="s">
        <v>509</v>
      </c>
      <c r="Q997" s="87"/>
      <c r="R997" s="87"/>
      <c r="S997" s="388"/>
      <c r="T997" s="88"/>
    </row>
    <row r="998" spans="1:20" ht="18" customHeight="1">
      <c r="A998" s="983" t="s">
        <v>753</v>
      </c>
      <c r="B998" s="984"/>
      <c r="C998" s="394"/>
      <c r="D998" s="309">
        <v>1</v>
      </c>
      <c r="E998" s="402" t="s">
        <v>754</v>
      </c>
      <c r="F998" s="402"/>
      <c r="G998" s="402"/>
      <c r="H998" s="402"/>
      <c r="I998" s="402"/>
      <c r="J998" s="402"/>
      <c r="K998" s="402"/>
      <c r="L998" s="389"/>
      <c r="M998" s="363">
        <v>65</v>
      </c>
      <c r="N998" s="364" t="s">
        <v>192</v>
      </c>
      <c r="O998" s="446"/>
      <c r="P998" s="427"/>
      <c r="Q998" s="427"/>
      <c r="R998" s="427"/>
      <c r="S998" s="391"/>
      <c r="T998" s="392"/>
    </row>
    <row r="999" spans="1:20" ht="18" customHeight="1">
      <c r="A999" s="190"/>
      <c r="B999" s="191"/>
      <c r="C999" s="102"/>
      <c r="D999" s="108">
        <v>2</v>
      </c>
      <c r="E999" s="215" t="s">
        <v>755</v>
      </c>
      <c r="F999" s="215"/>
      <c r="G999" s="215"/>
      <c r="H999" s="215"/>
      <c r="I999" s="215"/>
      <c r="J999" s="215"/>
      <c r="K999" s="215"/>
      <c r="L999" s="95"/>
      <c r="M999" s="100">
        <v>34</v>
      </c>
      <c r="N999" s="100" t="s">
        <v>818</v>
      </c>
      <c r="O999" s="395" t="s">
        <v>511</v>
      </c>
      <c r="P999" s="435" t="s">
        <v>746</v>
      </c>
      <c r="Q999" s="435"/>
      <c r="R999" s="435"/>
      <c r="S999" s="436"/>
      <c r="T999" s="437"/>
    </row>
    <row r="1000" spans="1:20" ht="18" customHeight="1">
      <c r="A1000" s="190"/>
      <c r="B1000" s="191"/>
      <c r="C1000" s="102"/>
      <c r="D1000" s="68">
        <v>3</v>
      </c>
      <c r="E1000" s="94" t="s">
        <v>756</v>
      </c>
      <c r="F1000" s="94"/>
      <c r="G1000" s="94"/>
      <c r="H1000" s="94"/>
      <c r="I1000" s="94"/>
      <c r="J1000" s="94"/>
      <c r="K1000" s="94"/>
      <c r="L1000" s="95"/>
      <c r="M1000" s="78">
        <v>34</v>
      </c>
      <c r="N1000" s="96" t="s">
        <v>192</v>
      </c>
      <c r="O1000" s="97" t="s">
        <v>511</v>
      </c>
      <c r="P1000" s="73" t="s">
        <v>732</v>
      </c>
      <c r="Q1000" s="73"/>
      <c r="R1000" s="73"/>
      <c r="S1000" s="107"/>
      <c r="T1000" s="74"/>
    </row>
    <row r="1001" spans="1:20" ht="18" customHeight="1">
      <c r="A1001" s="190"/>
      <c r="B1001" s="191"/>
      <c r="C1001" s="75"/>
      <c r="D1001" s="68">
        <v>4</v>
      </c>
      <c r="E1001" s="94" t="s">
        <v>757</v>
      </c>
      <c r="F1001" s="94"/>
      <c r="G1001" s="94"/>
      <c r="H1001" s="94"/>
      <c r="I1001" s="94"/>
      <c r="J1001" s="94"/>
      <c r="K1001" s="94"/>
      <c r="L1001" s="95"/>
      <c r="M1001" s="100">
        <v>34</v>
      </c>
      <c r="N1001" s="71" t="s">
        <v>192</v>
      </c>
      <c r="O1001" s="72" t="s">
        <v>511</v>
      </c>
      <c r="P1001" s="73" t="s">
        <v>251</v>
      </c>
      <c r="Q1001" s="73"/>
      <c r="R1001" s="73"/>
      <c r="S1001" s="107"/>
      <c r="T1001" s="74"/>
    </row>
    <row r="1002" spans="1:20" ht="18" customHeight="1">
      <c r="A1002" s="190"/>
      <c r="B1002" s="191"/>
      <c r="C1002" s="102"/>
      <c r="D1002" s="68">
        <v>5</v>
      </c>
      <c r="E1002" s="94" t="s">
        <v>758</v>
      </c>
      <c r="F1002" s="94"/>
      <c r="G1002" s="94"/>
      <c r="H1002" s="94"/>
      <c r="I1002" s="94"/>
      <c r="J1002" s="94"/>
      <c r="K1002" s="94"/>
      <c r="L1002" s="95"/>
      <c r="M1002" s="100" t="s">
        <v>192</v>
      </c>
      <c r="N1002" s="71" t="s">
        <v>192</v>
      </c>
      <c r="O1002" s="72" t="s">
        <v>511</v>
      </c>
      <c r="P1002" s="73" t="s">
        <v>504</v>
      </c>
      <c r="Q1002" s="73"/>
      <c r="R1002" s="73"/>
      <c r="S1002" s="107"/>
      <c r="T1002" s="74"/>
    </row>
    <row r="1003" spans="1:20" ht="18" customHeight="1">
      <c r="A1003" s="190"/>
      <c r="B1003" s="191"/>
      <c r="C1003" s="99"/>
      <c r="D1003" s="68">
        <v>6</v>
      </c>
      <c r="E1003" s="94" t="s">
        <v>759</v>
      </c>
      <c r="F1003" s="94"/>
      <c r="G1003" s="94"/>
      <c r="H1003" s="94"/>
      <c r="I1003" s="94"/>
      <c r="J1003" s="94"/>
      <c r="K1003" s="94"/>
      <c r="L1003" s="105"/>
      <c r="M1003" s="100" t="s">
        <v>192</v>
      </c>
      <c r="N1003" s="71" t="s">
        <v>192</v>
      </c>
      <c r="O1003" s="72" t="s">
        <v>511</v>
      </c>
      <c r="P1003" s="73" t="s">
        <v>447</v>
      </c>
      <c r="Q1003" s="73"/>
      <c r="R1003" s="73"/>
      <c r="S1003" s="107"/>
      <c r="T1003" s="74"/>
    </row>
    <row r="1004" spans="1:20" ht="18" customHeight="1">
      <c r="A1004" s="190"/>
      <c r="B1004" s="191"/>
      <c r="C1004" s="75"/>
      <c r="D1004" s="68">
        <v>7</v>
      </c>
      <c r="E1004" s="94" t="s">
        <v>760</v>
      </c>
      <c r="F1004" s="94"/>
      <c r="G1004" s="94"/>
      <c r="H1004" s="94"/>
      <c r="I1004" s="94"/>
      <c r="J1004" s="94"/>
      <c r="K1004" s="94"/>
      <c r="L1004" s="95"/>
      <c r="M1004" s="100" t="s">
        <v>433</v>
      </c>
      <c r="N1004" s="71" t="s">
        <v>819</v>
      </c>
      <c r="O1004" s="398"/>
      <c r="P1004" s="73" t="s">
        <v>507</v>
      </c>
      <c r="Q1004" s="73"/>
      <c r="R1004" s="73"/>
      <c r="S1004" s="107"/>
      <c r="T1004" s="74"/>
    </row>
    <row r="1005" spans="1:20" ht="18" customHeight="1">
      <c r="A1005" s="190"/>
      <c r="B1005" s="191"/>
      <c r="C1005" s="75"/>
      <c r="D1005" s="68">
        <v>8</v>
      </c>
      <c r="E1005" s="94" t="s">
        <v>761</v>
      </c>
      <c r="F1005" s="94"/>
      <c r="G1005" s="94"/>
      <c r="H1005" s="94"/>
      <c r="I1005" s="94"/>
      <c r="J1005" s="94"/>
      <c r="K1005" s="94"/>
      <c r="L1005" s="95"/>
      <c r="M1005" s="100" t="s">
        <v>192</v>
      </c>
      <c r="N1005" s="71" t="s">
        <v>192</v>
      </c>
      <c r="O1005" s="398"/>
      <c r="P1005" s="73" t="s">
        <v>508</v>
      </c>
      <c r="Q1005" s="73"/>
      <c r="R1005" s="73"/>
      <c r="S1005" s="107"/>
      <c r="T1005" s="74"/>
    </row>
    <row r="1006" spans="1:20" ht="18" customHeight="1">
      <c r="A1006" s="190"/>
      <c r="B1006" s="191"/>
      <c r="C1006" s="102"/>
      <c r="D1006" s="68">
        <v>9</v>
      </c>
      <c r="E1006" s="94" t="s">
        <v>762</v>
      </c>
      <c r="F1006" s="94"/>
      <c r="G1006" s="94"/>
      <c r="H1006" s="94"/>
      <c r="I1006" s="94"/>
      <c r="J1006" s="94"/>
      <c r="K1006" s="94"/>
      <c r="L1006" s="95"/>
      <c r="M1006" s="100" t="s">
        <v>192</v>
      </c>
      <c r="N1006" s="92" t="s">
        <v>192</v>
      </c>
      <c r="O1006" s="429"/>
      <c r="P1006" s="73" t="s">
        <v>509</v>
      </c>
      <c r="Q1006" s="73"/>
      <c r="R1006" s="73"/>
      <c r="S1006" s="107"/>
      <c r="T1006" s="74"/>
    </row>
    <row r="1007" spans="1:20" ht="18" customHeight="1">
      <c r="A1007" s="190"/>
      <c r="B1007" s="191"/>
      <c r="C1007" s="99"/>
      <c r="D1007" s="68">
        <v>10</v>
      </c>
      <c r="E1007" s="94" t="s">
        <v>763</v>
      </c>
      <c r="F1007" s="94"/>
      <c r="G1007" s="94"/>
      <c r="H1007" s="94"/>
      <c r="I1007" s="94"/>
      <c r="J1007" s="94"/>
      <c r="K1007" s="94"/>
      <c r="L1007" s="95"/>
      <c r="M1007" s="100" t="s">
        <v>192</v>
      </c>
      <c r="N1007" s="100" t="s">
        <v>192</v>
      </c>
      <c r="O1007" s="101"/>
      <c r="P1007" s="73"/>
      <c r="Q1007" s="73"/>
      <c r="R1007" s="73"/>
      <c r="S1007" s="107"/>
      <c r="T1007" s="74"/>
    </row>
    <row r="1008" spans="1:20" ht="18" customHeight="1">
      <c r="A1008" s="190"/>
      <c r="B1008" s="191"/>
      <c r="C1008" s="102"/>
      <c r="D1008" s="68">
        <v>11</v>
      </c>
      <c r="E1008" s="94" t="s">
        <v>764</v>
      </c>
      <c r="F1008" s="94"/>
      <c r="G1008" s="94"/>
      <c r="H1008" s="94"/>
      <c r="I1008" s="94"/>
      <c r="J1008" s="94"/>
      <c r="K1008" s="94"/>
      <c r="L1008" s="95"/>
      <c r="M1008" s="78">
        <v>65</v>
      </c>
      <c r="N1008" s="100" t="s">
        <v>192</v>
      </c>
      <c r="O1008" s="101"/>
      <c r="P1008" s="73"/>
      <c r="Q1008" s="73"/>
      <c r="R1008" s="73"/>
      <c r="S1008" s="107"/>
      <c r="T1008" s="74"/>
    </row>
    <row r="1009" spans="1:20" ht="18" customHeight="1">
      <c r="A1009" s="334"/>
      <c r="B1009" s="335"/>
      <c r="C1009" s="287"/>
      <c r="D1009" s="81"/>
      <c r="E1009" s="82"/>
      <c r="F1009" s="82"/>
      <c r="G1009" s="82"/>
      <c r="H1009" s="82"/>
      <c r="I1009" s="82"/>
      <c r="J1009" s="82"/>
      <c r="K1009" s="82"/>
      <c r="L1009" s="83"/>
      <c r="M1009" s="318"/>
      <c r="N1009" s="318"/>
      <c r="O1009" s="441"/>
      <c r="P1009" s="87"/>
      <c r="Q1009" s="87"/>
      <c r="R1009" s="87"/>
      <c r="S1009" s="388"/>
      <c r="T1009" s="88"/>
    </row>
    <row r="1010" spans="1:20" ht="18" customHeight="1">
      <c r="A1010" s="983" t="s">
        <v>821</v>
      </c>
      <c r="B1010" s="984"/>
      <c r="C1010" s="445"/>
      <c r="D1010" s="309">
        <v>1</v>
      </c>
      <c r="E1010" s="310" t="s">
        <v>460</v>
      </c>
      <c r="F1010" s="310"/>
      <c r="G1010" s="310"/>
      <c r="H1010" s="310"/>
      <c r="I1010" s="310"/>
      <c r="J1010" s="310"/>
      <c r="K1010" s="310"/>
      <c r="L1010" s="389"/>
      <c r="M1010" s="343" t="s">
        <v>100</v>
      </c>
      <c r="N1010" s="343" t="s">
        <v>100</v>
      </c>
      <c r="O1010" s="440" t="s">
        <v>511</v>
      </c>
      <c r="P1010" s="427" t="s">
        <v>822</v>
      </c>
      <c r="Q1010" s="427"/>
      <c r="R1010" s="427"/>
      <c r="S1010" s="391"/>
      <c r="T1010" s="392"/>
    </row>
    <row r="1011" spans="1:20" ht="18" customHeight="1">
      <c r="A1011" s="985" t="s">
        <v>677</v>
      </c>
      <c r="B1011" s="986"/>
      <c r="C1011" s="75"/>
      <c r="D1011" s="108">
        <v>2</v>
      </c>
      <c r="E1011" s="116" t="s">
        <v>823</v>
      </c>
      <c r="F1011" s="116"/>
      <c r="G1011" s="116"/>
      <c r="H1011" s="116"/>
      <c r="I1011" s="116"/>
      <c r="J1011" s="116"/>
      <c r="K1011" s="116"/>
      <c r="L1011" s="117"/>
      <c r="M1011" s="100" t="s">
        <v>790</v>
      </c>
      <c r="N1011" s="71" t="s">
        <v>100</v>
      </c>
      <c r="O1011" s="72" t="s">
        <v>511</v>
      </c>
      <c r="P1011" s="73" t="s">
        <v>824</v>
      </c>
      <c r="Q1011" s="73"/>
      <c r="R1011" s="73"/>
      <c r="S1011" s="107"/>
      <c r="T1011" s="74"/>
    </row>
    <row r="1012" spans="1:20" ht="18" customHeight="1">
      <c r="A1012" s="985" t="s">
        <v>825</v>
      </c>
      <c r="B1012" s="986"/>
      <c r="C1012" s="410"/>
      <c r="D1012" s="108">
        <v>3</v>
      </c>
      <c r="E1012" s="94" t="s">
        <v>826</v>
      </c>
      <c r="F1012" s="94"/>
      <c r="G1012" s="94"/>
      <c r="H1012" s="94"/>
      <c r="I1012" s="94"/>
      <c r="J1012" s="94"/>
      <c r="K1012" s="94"/>
      <c r="L1012" s="95"/>
      <c r="M1012" s="100">
        <v>34</v>
      </c>
      <c r="N1012" s="100" t="s">
        <v>792</v>
      </c>
      <c r="O1012" s="395" t="s">
        <v>511</v>
      </c>
      <c r="P1012" s="73" t="s">
        <v>606</v>
      </c>
      <c r="Q1012" s="73"/>
      <c r="R1012" s="73"/>
      <c r="S1012" s="107"/>
      <c r="T1012" s="74"/>
    </row>
    <row r="1013" spans="1:20" ht="18" customHeight="1">
      <c r="A1013" s="985" t="s">
        <v>770</v>
      </c>
      <c r="B1013" s="986"/>
      <c r="C1013" s="410"/>
      <c r="D1013" s="108">
        <v>4</v>
      </c>
      <c r="E1013" s="94" t="s">
        <v>827</v>
      </c>
      <c r="F1013" s="94"/>
      <c r="G1013" s="94"/>
      <c r="H1013" s="94"/>
      <c r="I1013" s="94"/>
      <c r="J1013" s="94"/>
      <c r="K1013" s="94"/>
      <c r="L1013" s="95"/>
      <c r="M1013" s="100">
        <v>34</v>
      </c>
      <c r="N1013" s="100" t="s">
        <v>794</v>
      </c>
      <c r="O1013" s="395" t="s">
        <v>511</v>
      </c>
      <c r="P1013" s="73" t="s">
        <v>608</v>
      </c>
      <c r="Q1013" s="73"/>
      <c r="R1013" s="73"/>
      <c r="S1013" s="107"/>
      <c r="T1013" s="74"/>
    </row>
    <row r="1014" spans="1:20" ht="18" customHeight="1">
      <c r="A1014" s="190"/>
      <c r="B1014" s="191"/>
      <c r="C1014" s="99"/>
      <c r="D1014" s="108">
        <v>5</v>
      </c>
      <c r="E1014" s="94" t="s">
        <v>607</v>
      </c>
      <c r="F1014" s="94"/>
      <c r="G1014" s="94"/>
      <c r="H1014" s="94"/>
      <c r="I1014" s="94"/>
      <c r="J1014" s="94"/>
      <c r="K1014" s="94"/>
      <c r="L1014" s="105"/>
      <c r="M1014" s="100" t="s">
        <v>100</v>
      </c>
      <c r="N1014" s="100" t="s">
        <v>100</v>
      </c>
      <c r="O1014" s="110"/>
      <c r="P1014" s="107"/>
      <c r="Q1014" s="107"/>
      <c r="R1014" s="107"/>
      <c r="S1014" s="107"/>
      <c r="T1014" s="74"/>
    </row>
    <row r="1015" spans="1:20" ht="18" customHeight="1">
      <c r="A1015" s="190"/>
      <c r="B1015" s="191"/>
      <c r="C1015" s="111"/>
      <c r="D1015" s="108">
        <v>6</v>
      </c>
      <c r="E1015" s="94" t="s">
        <v>609</v>
      </c>
      <c r="F1015" s="94"/>
      <c r="G1015" s="94"/>
      <c r="H1015" s="94"/>
      <c r="I1015" s="94"/>
      <c r="J1015" s="94"/>
      <c r="K1015" s="94"/>
      <c r="L1015" s="105"/>
      <c r="M1015" s="100" t="s">
        <v>100</v>
      </c>
      <c r="N1015" s="100" t="s">
        <v>100</v>
      </c>
      <c r="O1015" s="110"/>
      <c r="P1015" s="107"/>
      <c r="Q1015" s="107"/>
      <c r="R1015" s="107"/>
      <c r="S1015" s="107"/>
      <c r="T1015" s="74"/>
    </row>
    <row r="1016" spans="1:20" ht="18" customHeight="1">
      <c r="A1016" s="190"/>
      <c r="B1016" s="191"/>
      <c r="C1016" s="75"/>
      <c r="D1016" s="108">
        <v>7</v>
      </c>
      <c r="E1016" s="94" t="s">
        <v>828</v>
      </c>
      <c r="F1016" s="94"/>
      <c r="G1016" s="94"/>
      <c r="H1016" s="94"/>
      <c r="I1016" s="94"/>
      <c r="J1016" s="94"/>
      <c r="K1016" s="94"/>
      <c r="L1016" s="105"/>
      <c r="M1016" s="100" t="s">
        <v>248</v>
      </c>
      <c r="N1016" s="100" t="s">
        <v>796</v>
      </c>
      <c r="O1016" s="110"/>
      <c r="P1016" s="107"/>
      <c r="Q1016" s="107"/>
      <c r="R1016" s="107"/>
      <c r="S1016" s="107"/>
      <c r="T1016" s="74"/>
    </row>
    <row r="1017" spans="1:20" ht="18" customHeight="1">
      <c r="A1017" s="190"/>
      <c r="B1017" s="191"/>
      <c r="C1017" s="118"/>
      <c r="D1017" s="108">
        <v>8</v>
      </c>
      <c r="E1017" s="94" t="s">
        <v>613</v>
      </c>
      <c r="F1017" s="94"/>
      <c r="G1017" s="94"/>
      <c r="H1017" s="94"/>
      <c r="I1017" s="94"/>
      <c r="J1017" s="94"/>
      <c r="K1017" s="94"/>
      <c r="L1017" s="105"/>
      <c r="M1017" s="100" t="s">
        <v>100</v>
      </c>
      <c r="N1017" s="100" t="s">
        <v>100</v>
      </c>
      <c r="O1017" s="110"/>
      <c r="P1017" s="107"/>
      <c r="Q1017" s="107"/>
      <c r="R1017" s="107"/>
      <c r="S1017" s="107"/>
      <c r="T1017" s="74"/>
    </row>
    <row r="1018" spans="1:20" ht="18" customHeight="1">
      <c r="A1018" s="190"/>
      <c r="B1018" s="191"/>
      <c r="C1018" s="99"/>
      <c r="D1018" s="108">
        <v>9</v>
      </c>
      <c r="E1018" s="94" t="s">
        <v>521</v>
      </c>
      <c r="F1018" s="94"/>
      <c r="G1018" s="94"/>
      <c r="H1018" s="94"/>
      <c r="I1018" s="94"/>
      <c r="J1018" s="94"/>
      <c r="K1018" s="94"/>
      <c r="L1018" s="105"/>
      <c r="M1018" s="100" t="s">
        <v>100</v>
      </c>
      <c r="N1018" s="100" t="s">
        <v>100</v>
      </c>
      <c r="O1018" s="110"/>
      <c r="P1018" s="107"/>
      <c r="Q1018" s="107"/>
      <c r="R1018" s="107"/>
      <c r="S1018" s="107"/>
      <c r="T1018" s="74"/>
    </row>
    <row r="1019" spans="1:20" ht="18" customHeight="1">
      <c r="A1019" s="190"/>
      <c r="B1019" s="191"/>
      <c r="C1019" s="99"/>
      <c r="D1019" s="108">
        <v>10</v>
      </c>
      <c r="E1019" s="94" t="s">
        <v>482</v>
      </c>
      <c r="F1019" s="94"/>
      <c r="G1019" s="94"/>
      <c r="H1019" s="94"/>
      <c r="I1019" s="94"/>
      <c r="J1019" s="94"/>
      <c r="K1019" s="94"/>
      <c r="L1019" s="105"/>
      <c r="M1019" s="100" t="s">
        <v>100</v>
      </c>
      <c r="N1019" s="100" t="s">
        <v>100</v>
      </c>
      <c r="O1019" s="110"/>
      <c r="P1019" s="107"/>
      <c r="Q1019" s="107"/>
      <c r="R1019" s="107"/>
      <c r="S1019" s="107"/>
      <c r="T1019" s="74"/>
    </row>
    <row r="1020" spans="1:20" ht="18" customHeight="1">
      <c r="A1020" s="190"/>
      <c r="B1020" s="191"/>
      <c r="C1020" s="99"/>
      <c r="D1020" s="108">
        <v>11</v>
      </c>
      <c r="E1020" s="94" t="s">
        <v>829</v>
      </c>
      <c r="F1020" s="94"/>
      <c r="G1020" s="94"/>
      <c r="H1020" s="94"/>
      <c r="I1020" s="94"/>
      <c r="J1020" s="94"/>
      <c r="K1020" s="94"/>
      <c r="L1020" s="105"/>
      <c r="M1020" s="78">
        <v>34</v>
      </c>
      <c r="N1020" s="96" t="s">
        <v>100</v>
      </c>
      <c r="O1020" s="119"/>
      <c r="P1020" s="107"/>
      <c r="Q1020" s="107"/>
      <c r="R1020" s="107"/>
      <c r="S1020" s="107"/>
      <c r="T1020" s="74"/>
    </row>
    <row r="1021" spans="1:20" ht="18" customHeight="1">
      <c r="A1021" s="190"/>
      <c r="B1021" s="191"/>
      <c r="C1021" s="99"/>
      <c r="D1021" s="108">
        <v>12</v>
      </c>
      <c r="E1021" s="94" t="s">
        <v>830</v>
      </c>
      <c r="F1021" s="94"/>
      <c r="G1021" s="94"/>
      <c r="H1021" s="94"/>
      <c r="I1021" s="94"/>
      <c r="J1021" s="94"/>
      <c r="K1021" s="94"/>
      <c r="L1021" s="105"/>
      <c r="M1021" s="78">
        <v>34</v>
      </c>
      <c r="N1021" s="96" t="s">
        <v>100</v>
      </c>
      <c r="O1021" s="119"/>
      <c r="P1021" s="107"/>
      <c r="Q1021" s="107"/>
      <c r="R1021" s="107"/>
      <c r="S1021" s="107"/>
      <c r="T1021" s="74"/>
    </row>
    <row r="1022" spans="1:20" ht="18" customHeight="1">
      <c r="A1022" s="190"/>
      <c r="B1022" s="191"/>
      <c r="C1022" s="99"/>
      <c r="D1022" s="108">
        <v>13</v>
      </c>
      <c r="E1022" s="94" t="s">
        <v>831</v>
      </c>
      <c r="F1022" s="94"/>
      <c r="G1022" s="94"/>
      <c r="H1022" s="94"/>
      <c r="I1022" s="94"/>
      <c r="J1022" s="94"/>
      <c r="K1022" s="94"/>
      <c r="L1022" s="105"/>
      <c r="M1022" s="78"/>
      <c r="N1022" s="96"/>
      <c r="O1022" s="119"/>
      <c r="P1022" s="107"/>
      <c r="Q1022" s="107"/>
      <c r="R1022" s="107"/>
      <c r="S1022" s="107"/>
      <c r="T1022" s="74"/>
    </row>
    <row r="1023" spans="1:20" ht="18" customHeight="1" thickBot="1">
      <c r="A1023" s="233"/>
      <c r="B1023" s="234"/>
      <c r="C1023" s="120"/>
      <c r="D1023" s="121"/>
      <c r="E1023" s="235" t="s">
        <v>832</v>
      </c>
      <c r="F1023" s="122"/>
      <c r="G1023" s="122"/>
      <c r="H1023" s="122"/>
      <c r="I1023" s="122"/>
      <c r="J1023" s="122"/>
      <c r="K1023" s="122"/>
      <c r="L1023" s="123"/>
      <c r="M1023" s="124"/>
      <c r="N1023" s="125"/>
      <c r="O1023" s="126"/>
      <c r="P1023" s="127"/>
      <c r="Q1023" s="127"/>
      <c r="R1023" s="127"/>
      <c r="S1023" s="127"/>
      <c r="T1023" s="128"/>
    </row>
    <row r="1024" spans="1:20" ht="17.25" customHeight="1" thickBot="1">
      <c r="A1024" s="935" t="s">
        <v>101</v>
      </c>
      <c r="B1024" s="936"/>
      <c r="C1024" s="936"/>
      <c r="D1024" s="936"/>
      <c r="E1024" s="936"/>
      <c r="F1024" s="936"/>
      <c r="G1024" s="50" t="s">
        <v>102</v>
      </c>
      <c r="H1024" s="937"/>
      <c r="I1024" s="937"/>
      <c r="J1024" s="938"/>
      <c r="K1024" s="50" t="s">
        <v>103</v>
      </c>
      <c r="L1024" s="51"/>
      <c r="M1024" s="52"/>
      <c r="N1024" s="939" t="s">
        <v>104</v>
      </c>
      <c r="O1024" s="940"/>
      <c r="P1024" s="940"/>
      <c r="Q1024" s="941"/>
      <c r="R1024" s="53" t="s">
        <v>105</v>
      </c>
      <c r="S1024" s="54"/>
      <c r="T1024" s="55"/>
    </row>
    <row r="1025" spans="1:20" ht="18" customHeight="1">
      <c r="A1025" s="942" t="s">
        <v>106</v>
      </c>
      <c r="B1025" s="943"/>
      <c r="C1025" s="946" t="s">
        <v>107</v>
      </c>
      <c r="D1025" s="922" t="s">
        <v>108</v>
      </c>
      <c r="E1025" s="923"/>
      <c r="F1025" s="923"/>
      <c r="G1025" s="923"/>
      <c r="H1025" s="923"/>
      <c r="I1025" s="923"/>
      <c r="J1025" s="923"/>
      <c r="K1025" s="923"/>
      <c r="L1025" s="948"/>
      <c r="M1025" s="950" t="s">
        <v>109</v>
      </c>
      <c r="N1025" s="922" t="s">
        <v>110</v>
      </c>
      <c r="O1025" s="922" t="s">
        <v>111</v>
      </c>
      <c r="P1025" s="923"/>
      <c r="Q1025" s="923"/>
      <c r="R1025" s="923"/>
      <c r="S1025" s="923"/>
      <c r="T1025" s="924"/>
    </row>
    <row r="1026" spans="1:20" ht="18" customHeight="1" thickBot="1">
      <c r="A1026" s="944"/>
      <c r="B1026" s="945"/>
      <c r="C1026" s="947"/>
      <c r="D1026" s="925"/>
      <c r="E1026" s="926"/>
      <c r="F1026" s="926"/>
      <c r="G1026" s="926"/>
      <c r="H1026" s="926"/>
      <c r="I1026" s="926"/>
      <c r="J1026" s="926"/>
      <c r="K1026" s="926"/>
      <c r="L1026" s="949"/>
      <c r="M1026" s="951"/>
      <c r="N1026" s="925"/>
      <c r="O1026" s="925"/>
      <c r="P1026" s="926"/>
      <c r="Q1026" s="926"/>
      <c r="R1026" s="926"/>
      <c r="S1026" s="926"/>
      <c r="T1026" s="927"/>
    </row>
    <row r="1027" spans="1:20" ht="18" customHeight="1">
      <c r="A1027" s="989" t="s">
        <v>833</v>
      </c>
      <c r="B1027" s="990"/>
      <c r="C1027" s="444" t="s">
        <v>686</v>
      </c>
      <c r="D1027" s="447">
        <v>1</v>
      </c>
      <c r="E1027" s="59" t="s">
        <v>834</v>
      </c>
      <c r="F1027" s="59"/>
      <c r="G1027" s="60"/>
      <c r="H1027" s="293"/>
      <c r="I1027" s="293"/>
      <c r="J1027" s="293"/>
      <c r="K1027" s="293"/>
      <c r="L1027" s="61"/>
      <c r="M1027" s="62" t="s">
        <v>781</v>
      </c>
      <c r="N1027" s="63" t="s">
        <v>155</v>
      </c>
      <c r="O1027" s="64"/>
      <c r="P1027" s="65"/>
      <c r="Q1027" s="65"/>
      <c r="R1027" s="65"/>
      <c r="S1027" s="65"/>
      <c r="T1027" s="66"/>
    </row>
    <row r="1028" spans="1:20" ht="18" customHeight="1">
      <c r="A1028" s="985" t="s">
        <v>677</v>
      </c>
      <c r="B1028" s="986"/>
      <c r="C1028" s="67"/>
      <c r="D1028" s="68">
        <v>2</v>
      </c>
      <c r="E1028" s="69" t="s">
        <v>782</v>
      </c>
      <c r="F1028" s="69"/>
      <c r="G1028" s="69"/>
      <c r="H1028" s="69"/>
      <c r="I1028" s="69"/>
      <c r="J1028" s="69"/>
      <c r="K1028" s="69"/>
      <c r="L1028" s="70"/>
      <c r="M1028" s="78">
        <v>74</v>
      </c>
      <c r="N1028" s="71" t="s">
        <v>155</v>
      </c>
      <c r="O1028" s="72"/>
      <c r="P1028" s="73"/>
      <c r="Q1028" s="73"/>
      <c r="R1028" s="73"/>
      <c r="S1028" s="73"/>
      <c r="T1028" s="74"/>
    </row>
    <row r="1029" spans="1:20" ht="18" customHeight="1">
      <c r="A1029" s="190"/>
      <c r="B1029" s="191"/>
      <c r="C1029" s="367" t="s">
        <v>686</v>
      </c>
      <c r="D1029" s="68">
        <v>3</v>
      </c>
      <c r="E1029" s="69" t="s">
        <v>835</v>
      </c>
      <c r="F1029" s="69"/>
      <c r="G1029" s="76"/>
      <c r="H1029" s="76"/>
      <c r="I1029" s="76"/>
      <c r="J1029" s="76"/>
      <c r="K1029" s="76"/>
      <c r="L1029" s="77"/>
      <c r="M1029" s="71" t="s">
        <v>781</v>
      </c>
      <c r="N1029" s="71" t="s">
        <v>155</v>
      </c>
      <c r="O1029" s="72"/>
      <c r="P1029" s="73"/>
      <c r="Q1029" s="73"/>
      <c r="R1029" s="73"/>
      <c r="S1029" s="73"/>
      <c r="T1029" s="74"/>
    </row>
    <row r="1030" spans="1:20" ht="18" customHeight="1">
      <c r="A1030" s="190"/>
      <c r="B1030" s="191"/>
      <c r="C1030" s="75"/>
      <c r="D1030" s="68">
        <v>4</v>
      </c>
      <c r="E1030" s="69" t="s">
        <v>784</v>
      </c>
      <c r="F1030" s="69"/>
      <c r="G1030" s="76"/>
      <c r="H1030" s="76"/>
      <c r="I1030" s="76"/>
      <c r="J1030" s="76"/>
      <c r="K1030" s="76"/>
      <c r="L1030" s="77"/>
      <c r="M1030" s="78" t="s">
        <v>781</v>
      </c>
      <c r="N1030" s="71" t="s">
        <v>155</v>
      </c>
      <c r="O1030" s="72"/>
      <c r="P1030" s="73"/>
      <c r="Q1030" s="73"/>
      <c r="R1030" s="73"/>
      <c r="S1030" s="73"/>
      <c r="T1030" s="74"/>
    </row>
    <row r="1031" spans="1:20" ht="18" customHeight="1">
      <c r="A1031" s="190"/>
      <c r="B1031" s="191"/>
      <c r="C1031" s="79"/>
      <c r="D1031" s="68">
        <v>5</v>
      </c>
      <c r="E1031" s="69" t="s">
        <v>785</v>
      </c>
      <c r="F1031" s="69"/>
      <c r="G1031" s="76"/>
      <c r="H1031" s="76"/>
      <c r="I1031" s="76"/>
      <c r="J1031" s="76"/>
      <c r="K1031" s="76"/>
      <c r="L1031" s="77"/>
      <c r="M1031" s="78" t="s">
        <v>781</v>
      </c>
      <c r="N1031" s="71" t="s">
        <v>155</v>
      </c>
      <c r="O1031" s="72"/>
      <c r="P1031" s="73"/>
      <c r="Q1031" s="73"/>
      <c r="R1031" s="73"/>
      <c r="S1031" s="73"/>
      <c r="T1031" s="74"/>
    </row>
    <row r="1032" spans="1:20" ht="18" customHeight="1">
      <c r="A1032" s="190"/>
      <c r="B1032" s="191"/>
      <c r="C1032" s="80"/>
      <c r="D1032" s="81">
        <v>6</v>
      </c>
      <c r="E1032" s="82" t="s">
        <v>696</v>
      </c>
      <c r="F1032" s="82"/>
      <c r="G1032" s="82"/>
      <c r="H1032" s="82"/>
      <c r="I1032" s="82"/>
      <c r="J1032" s="82"/>
      <c r="K1032" s="82"/>
      <c r="L1032" s="83"/>
      <c r="M1032" s="84" t="s">
        <v>781</v>
      </c>
      <c r="N1032" s="85" t="s">
        <v>155</v>
      </c>
      <c r="O1032" s="288"/>
      <c r="P1032" s="388"/>
      <c r="Q1032" s="388"/>
      <c r="R1032" s="388"/>
      <c r="S1032" s="388"/>
      <c r="T1032" s="88"/>
    </row>
    <row r="1033" spans="1:20" ht="18" customHeight="1">
      <c r="A1033" s="190"/>
      <c r="B1033" s="191"/>
      <c r="C1033" s="75"/>
      <c r="D1033" s="68">
        <v>7</v>
      </c>
      <c r="E1033" s="89" t="s">
        <v>689</v>
      </c>
      <c r="F1033" s="89"/>
      <c r="G1033" s="89"/>
      <c r="H1033" s="89"/>
      <c r="I1033" s="89"/>
      <c r="J1033" s="89"/>
      <c r="K1033" s="89"/>
      <c r="L1033" s="90"/>
      <c r="M1033" s="91" t="s">
        <v>781</v>
      </c>
      <c r="N1033" s="92" t="s">
        <v>155</v>
      </c>
      <c r="O1033" s="93" t="s">
        <v>511</v>
      </c>
      <c r="P1033" s="73" t="s">
        <v>690</v>
      </c>
      <c r="Q1033" s="73"/>
      <c r="R1033" s="107"/>
      <c r="S1033" s="107"/>
      <c r="T1033" s="74"/>
    </row>
    <row r="1034" spans="1:20" ht="18" customHeight="1">
      <c r="A1034" s="190"/>
      <c r="B1034" s="191"/>
      <c r="C1034" s="75"/>
      <c r="D1034" s="68">
        <v>8</v>
      </c>
      <c r="E1034" s="94" t="s">
        <v>786</v>
      </c>
      <c r="F1034" s="94"/>
      <c r="G1034" s="94"/>
      <c r="H1034" s="94"/>
      <c r="I1034" s="94"/>
      <c r="J1034" s="94"/>
      <c r="K1034" s="94"/>
      <c r="L1034" s="95"/>
      <c r="M1034" s="78" t="s">
        <v>781</v>
      </c>
      <c r="N1034" s="96" t="s">
        <v>155</v>
      </c>
      <c r="O1034" s="98"/>
      <c r="P1034" s="73"/>
      <c r="Q1034" s="73"/>
      <c r="R1034" s="107"/>
      <c r="S1034" s="107"/>
      <c r="T1034" s="74"/>
    </row>
    <row r="1035" spans="1:20" ht="18" customHeight="1">
      <c r="A1035" s="190"/>
      <c r="B1035" s="191"/>
      <c r="C1035" s="80"/>
      <c r="D1035" s="81"/>
      <c r="E1035" s="421"/>
      <c r="F1035" s="421"/>
      <c r="G1035" s="421"/>
      <c r="H1035" s="421"/>
      <c r="I1035" s="421"/>
      <c r="J1035" s="421"/>
      <c r="K1035" s="421"/>
      <c r="L1035" s="83"/>
      <c r="M1035" s="84"/>
      <c r="N1035" s="248"/>
      <c r="O1035" s="438"/>
      <c r="P1035" s="87"/>
      <c r="Q1035" s="87"/>
      <c r="R1035" s="388"/>
      <c r="S1035" s="388"/>
      <c r="T1035" s="88"/>
    </row>
    <row r="1036" spans="1:20" ht="18" customHeight="1">
      <c r="A1036" s="983" t="s">
        <v>833</v>
      </c>
      <c r="B1036" s="984"/>
      <c r="C1036" s="399"/>
      <c r="D1036" s="309">
        <v>1</v>
      </c>
      <c r="E1036" s="310" t="s">
        <v>787</v>
      </c>
      <c r="F1036" s="310"/>
      <c r="G1036" s="310"/>
      <c r="H1036" s="310"/>
      <c r="I1036" s="310"/>
      <c r="J1036" s="310"/>
      <c r="K1036" s="310"/>
      <c r="L1036" s="389"/>
      <c r="M1036" s="343" t="s">
        <v>155</v>
      </c>
      <c r="N1036" s="343" t="s">
        <v>155</v>
      </c>
      <c r="O1036" s="448"/>
      <c r="P1036" s="427"/>
      <c r="Q1036" s="427"/>
      <c r="R1036" s="391"/>
      <c r="S1036" s="391"/>
      <c r="T1036" s="392"/>
    </row>
    <row r="1037" spans="1:20" ht="18" customHeight="1">
      <c r="A1037" s="190"/>
      <c r="B1037" s="191"/>
      <c r="C1037" s="102"/>
      <c r="D1037" s="68">
        <v>2</v>
      </c>
      <c r="E1037" s="94" t="s">
        <v>788</v>
      </c>
      <c r="F1037" s="94"/>
      <c r="G1037" s="94"/>
      <c r="H1037" s="94"/>
      <c r="I1037" s="94"/>
      <c r="J1037" s="94"/>
      <c r="K1037" s="94"/>
      <c r="L1037" s="95"/>
      <c r="M1037" s="78" t="s">
        <v>781</v>
      </c>
      <c r="N1037" s="96" t="s">
        <v>781</v>
      </c>
      <c r="O1037" s="98"/>
      <c r="P1037" s="73"/>
      <c r="Q1037" s="73"/>
      <c r="R1037" s="107"/>
      <c r="S1037" s="107"/>
      <c r="T1037" s="74"/>
    </row>
    <row r="1038" spans="1:20" ht="18" customHeight="1">
      <c r="A1038" s="190"/>
      <c r="B1038" s="191"/>
      <c r="C1038" s="75"/>
      <c r="D1038" s="68">
        <v>3</v>
      </c>
      <c r="E1038" s="94" t="s">
        <v>836</v>
      </c>
      <c r="F1038" s="94"/>
      <c r="G1038" s="94"/>
      <c r="H1038" s="94"/>
      <c r="I1038" s="94"/>
      <c r="J1038" s="94"/>
      <c r="K1038" s="94"/>
      <c r="L1038" s="95"/>
      <c r="M1038" s="100" t="s">
        <v>790</v>
      </c>
      <c r="N1038" s="71" t="s">
        <v>781</v>
      </c>
      <c r="O1038" s="398"/>
      <c r="P1038" s="73"/>
      <c r="Q1038" s="73"/>
      <c r="R1038" s="107"/>
      <c r="S1038" s="107"/>
      <c r="T1038" s="74"/>
    </row>
    <row r="1039" spans="1:20" ht="18" customHeight="1">
      <c r="A1039" s="190"/>
      <c r="B1039" s="191"/>
      <c r="C1039" s="102"/>
      <c r="D1039" s="68">
        <v>4</v>
      </c>
      <c r="E1039" s="94" t="s">
        <v>837</v>
      </c>
      <c r="F1039" s="94"/>
      <c r="G1039" s="94"/>
      <c r="H1039" s="94"/>
      <c r="I1039" s="94"/>
      <c r="J1039" s="94"/>
      <c r="K1039" s="94"/>
      <c r="L1039" s="95"/>
      <c r="M1039" s="100">
        <v>34</v>
      </c>
      <c r="N1039" s="71" t="s">
        <v>838</v>
      </c>
      <c r="O1039" s="72" t="s">
        <v>511</v>
      </c>
      <c r="P1039" s="73" t="s">
        <v>251</v>
      </c>
      <c r="Q1039" s="73"/>
      <c r="R1039" s="107"/>
      <c r="S1039" s="107"/>
      <c r="T1039" s="74"/>
    </row>
    <row r="1040" spans="1:20" ht="18" customHeight="1">
      <c r="A1040" s="190"/>
      <c r="B1040" s="191"/>
      <c r="C1040" s="99"/>
      <c r="D1040" s="68">
        <v>5</v>
      </c>
      <c r="E1040" s="94" t="s">
        <v>839</v>
      </c>
      <c r="F1040" s="94"/>
      <c r="G1040" s="94"/>
      <c r="H1040" s="94"/>
      <c r="I1040" s="94"/>
      <c r="J1040" s="94"/>
      <c r="K1040" s="94"/>
      <c r="L1040" s="105"/>
      <c r="M1040" s="100">
        <v>34</v>
      </c>
      <c r="N1040" s="71" t="s">
        <v>840</v>
      </c>
      <c r="O1040" s="72" t="s">
        <v>511</v>
      </c>
      <c r="P1040" s="73" t="s">
        <v>841</v>
      </c>
      <c r="Q1040" s="73"/>
      <c r="R1040" s="107"/>
      <c r="S1040" s="107"/>
      <c r="T1040" s="74"/>
    </row>
    <row r="1041" spans="1:20" ht="18" customHeight="1">
      <c r="A1041" s="190"/>
      <c r="B1041" s="191"/>
      <c r="C1041" s="75"/>
      <c r="D1041" s="68">
        <v>6</v>
      </c>
      <c r="E1041" s="94" t="s">
        <v>519</v>
      </c>
      <c r="F1041" s="94"/>
      <c r="G1041" s="94"/>
      <c r="H1041" s="94"/>
      <c r="I1041" s="94"/>
      <c r="J1041" s="94"/>
      <c r="K1041" s="94"/>
      <c r="L1041" s="95"/>
      <c r="M1041" s="100" t="s">
        <v>781</v>
      </c>
      <c r="N1041" s="71" t="s">
        <v>781</v>
      </c>
      <c r="O1041" s="72" t="s">
        <v>511</v>
      </c>
      <c r="P1041" s="73" t="s">
        <v>842</v>
      </c>
      <c r="Q1041" s="73"/>
      <c r="R1041" s="107"/>
      <c r="S1041" s="107"/>
      <c r="T1041" s="74"/>
    </row>
    <row r="1042" spans="1:20" ht="18" customHeight="1">
      <c r="A1042" s="190"/>
      <c r="B1042" s="191"/>
      <c r="C1042" s="75"/>
      <c r="D1042" s="68">
        <v>7</v>
      </c>
      <c r="E1042" s="94" t="s">
        <v>244</v>
      </c>
      <c r="F1042" s="94"/>
      <c r="G1042" s="94"/>
      <c r="H1042" s="94"/>
      <c r="I1042" s="94"/>
      <c r="J1042" s="94"/>
      <c r="K1042" s="94"/>
      <c r="L1042" s="95"/>
      <c r="M1042" s="100" t="s">
        <v>781</v>
      </c>
      <c r="N1042" s="71" t="s">
        <v>781</v>
      </c>
      <c r="O1042" s="72" t="s">
        <v>511</v>
      </c>
      <c r="P1042" s="73" t="s">
        <v>822</v>
      </c>
      <c r="Q1042" s="73"/>
      <c r="R1042" s="107"/>
      <c r="S1042" s="107"/>
      <c r="T1042" s="74"/>
    </row>
    <row r="1043" spans="1:20" ht="18" customHeight="1">
      <c r="A1043" s="190"/>
      <c r="B1043" s="191"/>
      <c r="C1043" s="102"/>
      <c r="D1043" s="68">
        <v>8</v>
      </c>
      <c r="E1043" s="94" t="s">
        <v>843</v>
      </c>
      <c r="F1043" s="94"/>
      <c r="G1043" s="94"/>
      <c r="H1043" s="94"/>
      <c r="I1043" s="94"/>
      <c r="J1043" s="94"/>
      <c r="K1043" s="94"/>
      <c r="L1043" s="95"/>
      <c r="M1043" s="100" t="s">
        <v>477</v>
      </c>
      <c r="N1043" s="92" t="s">
        <v>844</v>
      </c>
      <c r="O1043" s="429"/>
      <c r="P1043" s="73"/>
      <c r="Q1043" s="73"/>
      <c r="R1043" s="107"/>
      <c r="S1043" s="107"/>
      <c r="T1043" s="74"/>
    </row>
    <row r="1044" spans="1:20" ht="18" customHeight="1">
      <c r="A1044" s="190"/>
      <c r="B1044" s="191"/>
      <c r="C1044" s="99"/>
      <c r="D1044" s="68">
        <v>9</v>
      </c>
      <c r="E1044" s="94" t="s">
        <v>247</v>
      </c>
      <c r="F1044" s="94"/>
      <c r="G1044" s="94"/>
      <c r="H1044" s="94"/>
      <c r="I1044" s="94"/>
      <c r="J1044" s="94"/>
      <c r="K1044" s="94"/>
      <c r="L1044" s="95"/>
      <c r="M1044" s="100" t="s">
        <v>781</v>
      </c>
      <c r="N1044" s="100" t="s">
        <v>781</v>
      </c>
      <c r="O1044" s="110"/>
      <c r="P1044" s="107"/>
      <c r="Q1044" s="107"/>
      <c r="R1044" s="107"/>
      <c r="S1044" s="107"/>
      <c r="T1044" s="74"/>
    </row>
    <row r="1045" spans="1:20" ht="18" customHeight="1">
      <c r="A1045" s="190"/>
      <c r="B1045" s="191"/>
      <c r="C1045" s="102"/>
      <c r="D1045" s="68">
        <v>10</v>
      </c>
      <c r="E1045" s="94" t="s">
        <v>521</v>
      </c>
      <c r="F1045" s="94"/>
      <c r="G1045" s="94"/>
      <c r="H1045" s="94"/>
      <c r="I1045" s="94"/>
      <c r="J1045" s="94"/>
      <c r="K1045" s="94"/>
      <c r="L1045" s="95"/>
      <c r="M1045" s="78" t="s">
        <v>781</v>
      </c>
      <c r="N1045" s="100" t="s">
        <v>781</v>
      </c>
      <c r="O1045" s="110"/>
      <c r="P1045" s="107"/>
      <c r="Q1045" s="107"/>
      <c r="R1045" s="107"/>
      <c r="S1045" s="107"/>
      <c r="T1045" s="74"/>
    </row>
    <row r="1046" spans="1:20" ht="18" customHeight="1">
      <c r="A1046" s="190"/>
      <c r="B1046" s="191"/>
      <c r="C1046" s="99"/>
      <c r="D1046" s="68">
        <v>11</v>
      </c>
      <c r="E1046" s="94" t="s">
        <v>482</v>
      </c>
      <c r="F1046" s="94"/>
      <c r="G1046" s="94"/>
      <c r="H1046" s="94"/>
      <c r="I1046" s="94"/>
      <c r="J1046" s="94"/>
      <c r="K1046" s="94"/>
      <c r="L1046" s="95"/>
      <c r="M1046" s="100" t="s">
        <v>781</v>
      </c>
      <c r="N1046" s="100" t="s">
        <v>781</v>
      </c>
      <c r="O1046" s="110"/>
      <c r="P1046" s="107"/>
      <c r="Q1046" s="107"/>
      <c r="R1046" s="107"/>
      <c r="S1046" s="107"/>
      <c r="T1046" s="74"/>
    </row>
    <row r="1047" spans="1:20" ht="18" customHeight="1">
      <c r="A1047" s="190"/>
      <c r="B1047" s="191"/>
      <c r="C1047" s="111"/>
      <c r="D1047" s="68">
        <v>12</v>
      </c>
      <c r="E1047" s="94" t="s">
        <v>845</v>
      </c>
      <c r="F1047" s="94"/>
      <c r="G1047" s="94"/>
      <c r="H1047" s="94"/>
      <c r="I1047" s="94"/>
      <c r="J1047" s="94"/>
      <c r="K1047" s="94"/>
      <c r="L1047" s="95"/>
      <c r="M1047" s="100">
        <v>34</v>
      </c>
      <c r="N1047" s="100" t="s">
        <v>781</v>
      </c>
      <c r="O1047" s="114"/>
      <c r="P1047" s="107"/>
      <c r="Q1047" s="107"/>
      <c r="R1047" s="107"/>
      <c r="S1047" s="107"/>
      <c r="T1047" s="74"/>
    </row>
    <row r="1048" spans="1:20" ht="18" customHeight="1">
      <c r="A1048" s="190"/>
      <c r="B1048" s="191"/>
      <c r="C1048" s="75"/>
      <c r="D1048" s="68">
        <v>13</v>
      </c>
      <c r="E1048" s="116" t="s">
        <v>846</v>
      </c>
      <c r="F1048" s="116"/>
      <c r="G1048" s="116"/>
      <c r="H1048" s="116"/>
      <c r="I1048" s="116"/>
      <c r="J1048" s="116"/>
      <c r="K1048" s="116"/>
      <c r="L1048" s="117"/>
      <c r="M1048" s="100">
        <v>34</v>
      </c>
      <c r="N1048" s="71" t="s">
        <v>781</v>
      </c>
      <c r="O1048" s="106"/>
      <c r="P1048" s="107"/>
      <c r="Q1048" s="107"/>
      <c r="R1048" s="107"/>
      <c r="S1048" s="107"/>
      <c r="T1048" s="74"/>
    </row>
    <row r="1049" spans="1:20" ht="18" customHeight="1">
      <c r="A1049" s="190"/>
      <c r="B1049" s="191"/>
      <c r="C1049" s="118"/>
      <c r="D1049" s="68">
        <v>14</v>
      </c>
      <c r="E1049" s="94" t="s">
        <v>700</v>
      </c>
      <c r="F1049" s="94"/>
      <c r="G1049" s="94"/>
      <c r="H1049" s="94"/>
      <c r="I1049" s="94"/>
      <c r="J1049" s="94"/>
      <c r="K1049" s="94"/>
      <c r="L1049" s="95"/>
      <c r="M1049" s="100" t="s">
        <v>781</v>
      </c>
      <c r="N1049" s="100" t="s">
        <v>781</v>
      </c>
      <c r="O1049" s="110"/>
      <c r="P1049" s="107"/>
      <c r="Q1049" s="107"/>
      <c r="R1049" s="107"/>
      <c r="S1049" s="107"/>
      <c r="T1049" s="74"/>
    </row>
    <row r="1050" spans="1:20" ht="18" customHeight="1">
      <c r="A1050" s="190"/>
      <c r="B1050" s="191"/>
      <c r="C1050" s="412" t="s">
        <v>164</v>
      </c>
      <c r="D1050" s="68">
        <v>15</v>
      </c>
      <c r="E1050" s="94" t="s">
        <v>799</v>
      </c>
      <c r="F1050" s="94"/>
      <c r="G1050" s="94"/>
      <c r="H1050" s="94"/>
      <c r="I1050" s="94"/>
      <c r="J1050" s="94"/>
      <c r="K1050" s="94"/>
      <c r="L1050" s="95"/>
      <c r="M1050" s="100">
        <v>50</v>
      </c>
      <c r="N1050" s="100" t="s">
        <v>781</v>
      </c>
      <c r="O1050" s="72" t="s">
        <v>511</v>
      </c>
      <c r="P1050" s="866" t="s">
        <v>699</v>
      </c>
      <c r="Q1050" s="866"/>
      <c r="R1050" s="866"/>
      <c r="S1050" s="866"/>
      <c r="T1050" s="867"/>
    </row>
    <row r="1051" spans="1:20" ht="18" customHeight="1">
      <c r="A1051" s="190"/>
      <c r="B1051" s="191"/>
      <c r="C1051" s="99"/>
      <c r="D1051" s="68">
        <v>16</v>
      </c>
      <c r="E1051" s="94" t="s">
        <v>169</v>
      </c>
      <c r="F1051" s="94"/>
      <c r="G1051" s="94"/>
      <c r="H1051" s="94"/>
      <c r="I1051" s="94"/>
      <c r="J1051" s="94"/>
      <c r="K1051" s="94"/>
      <c r="L1051" s="105"/>
      <c r="M1051" s="100" t="s">
        <v>170</v>
      </c>
      <c r="N1051" s="100" t="s">
        <v>781</v>
      </c>
      <c r="O1051" s="110"/>
      <c r="P1051" s="107"/>
      <c r="Q1051" s="107"/>
      <c r="R1051" s="107"/>
      <c r="S1051" s="107"/>
      <c r="T1051" s="74"/>
    </row>
    <row r="1052" spans="1:20" ht="18" customHeight="1">
      <c r="A1052" s="190"/>
      <c r="B1052" s="191"/>
      <c r="C1052" s="111"/>
      <c r="D1052" s="68">
        <v>17</v>
      </c>
      <c r="E1052" s="94" t="s">
        <v>800</v>
      </c>
      <c r="F1052" s="94"/>
      <c r="G1052" s="94"/>
      <c r="H1052" s="94"/>
      <c r="I1052" s="94"/>
      <c r="J1052" s="94"/>
      <c r="K1052" s="94"/>
      <c r="L1052" s="105"/>
      <c r="M1052" s="100" t="s">
        <v>781</v>
      </c>
      <c r="N1052" s="100" t="s">
        <v>781</v>
      </c>
      <c r="O1052" s="110"/>
      <c r="P1052" s="107"/>
      <c r="Q1052" s="107"/>
      <c r="R1052" s="107"/>
      <c r="S1052" s="107"/>
      <c r="T1052" s="74"/>
    </row>
    <row r="1053" spans="1:20" ht="18" customHeight="1">
      <c r="A1053" s="190"/>
      <c r="B1053" s="191"/>
      <c r="C1053" s="75"/>
      <c r="D1053" s="68">
        <v>18</v>
      </c>
      <c r="E1053" s="94" t="s">
        <v>702</v>
      </c>
      <c r="F1053" s="94"/>
      <c r="G1053" s="94"/>
      <c r="H1053" s="94"/>
      <c r="I1053" s="94"/>
      <c r="J1053" s="94"/>
      <c r="K1053" s="94"/>
      <c r="L1053" s="105"/>
      <c r="M1053" s="100" t="s">
        <v>781</v>
      </c>
      <c r="N1053" s="100" t="s">
        <v>781</v>
      </c>
      <c r="O1053" s="110"/>
      <c r="P1053" s="73"/>
      <c r="Q1053" s="107"/>
      <c r="R1053" s="107"/>
      <c r="S1053" s="107"/>
      <c r="T1053" s="74"/>
    </row>
    <row r="1054" spans="1:20" ht="18" customHeight="1">
      <c r="A1054" s="190"/>
      <c r="B1054" s="191"/>
      <c r="C1054" s="412" t="s">
        <v>215</v>
      </c>
      <c r="D1054" s="68">
        <v>19</v>
      </c>
      <c r="E1054" s="94" t="s">
        <v>801</v>
      </c>
      <c r="F1054" s="94"/>
      <c r="G1054" s="94"/>
      <c r="H1054" s="94"/>
      <c r="I1054" s="94"/>
      <c r="J1054" s="94"/>
      <c r="K1054" s="94"/>
      <c r="L1054" s="105"/>
      <c r="M1054" s="100" t="s">
        <v>781</v>
      </c>
      <c r="N1054" s="100" t="s">
        <v>781</v>
      </c>
      <c r="O1054" s="395" t="s">
        <v>511</v>
      </c>
      <c r="P1054" s="73" t="s">
        <v>847</v>
      </c>
      <c r="Q1054" s="107"/>
      <c r="R1054" s="107"/>
      <c r="S1054" s="107"/>
      <c r="T1054" s="74"/>
    </row>
    <row r="1055" spans="1:20" ht="18" customHeight="1">
      <c r="A1055" s="190"/>
      <c r="B1055" s="191"/>
      <c r="C1055" s="99"/>
      <c r="D1055" s="68">
        <v>20</v>
      </c>
      <c r="E1055" s="94" t="s">
        <v>704</v>
      </c>
      <c r="F1055" s="94"/>
      <c r="G1055" s="94"/>
      <c r="H1055" s="94"/>
      <c r="I1055" s="94"/>
      <c r="J1055" s="94"/>
      <c r="K1055" s="94"/>
      <c r="L1055" s="105"/>
      <c r="M1055" s="100" t="s">
        <v>781</v>
      </c>
      <c r="N1055" s="100" t="s">
        <v>848</v>
      </c>
      <c r="O1055" s="101"/>
      <c r="P1055" s="73"/>
      <c r="Q1055" s="107"/>
      <c r="R1055" s="107"/>
      <c r="S1055" s="107"/>
      <c r="T1055" s="74"/>
    </row>
    <row r="1056" spans="1:20" ht="18" customHeight="1">
      <c r="A1056" s="190"/>
      <c r="B1056" s="191"/>
      <c r="C1056" s="99"/>
      <c r="D1056" s="68">
        <v>21</v>
      </c>
      <c r="E1056" s="94" t="s">
        <v>803</v>
      </c>
      <c r="F1056" s="94"/>
      <c r="G1056" s="94"/>
      <c r="H1056" s="94"/>
      <c r="I1056" s="94"/>
      <c r="J1056" s="94"/>
      <c r="K1056" s="94"/>
      <c r="L1056" s="105"/>
      <c r="M1056" s="100" t="s">
        <v>781</v>
      </c>
      <c r="N1056" s="100" t="s">
        <v>781</v>
      </c>
      <c r="O1056" s="101"/>
      <c r="P1056" s="73"/>
      <c r="Q1056" s="107"/>
      <c r="R1056" s="107"/>
      <c r="S1056" s="107"/>
      <c r="T1056" s="74"/>
    </row>
    <row r="1057" spans="1:20" ht="18" customHeight="1">
      <c r="A1057" s="190"/>
      <c r="B1057" s="191"/>
      <c r="C1057" s="99"/>
      <c r="D1057" s="68">
        <v>22</v>
      </c>
      <c r="E1057" s="94" t="s">
        <v>565</v>
      </c>
      <c r="F1057" s="94"/>
      <c r="G1057" s="94"/>
      <c r="H1057" s="94"/>
      <c r="I1057" s="94"/>
      <c r="J1057" s="94"/>
      <c r="K1057" s="94"/>
      <c r="L1057" s="105"/>
      <c r="M1057" s="78" t="s">
        <v>312</v>
      </c>
      <c r="N1057" s="96" t="s">
        <v>781</v>
      </c>
      <c r="O1057" s="97" t="s">
        <v>511</v>
      </c>
      <c r="P1057" s="73" t="s">
        <v>706</v>
      </c>
      <c r="Q1057" s="107"/>
      <c r="R1057" s="107"/>
      <c r="S1057" s="107"/>
      <c r="T1057" s="74"/>
    </row>
    <row r="1058" spans="1:20" ht="18" customHeight="1">
      <c r="A1058" s="190"/>
      <c r="B1058" s="191"/>
      <c r="C1058" s="99"/>
      <c r="D1058" s="68">
        <v>23</v>
      </c>
      <c r="E1058" s="94" t="s">
        <v>804</v>
      </c>
      <c r="F1058" s="94"/>
      <c r="G1058" s="94"/>
      <c r="H1058" s="94"/>
      <c r="I1058" s="94"/>
      <c r="J1058" s="94"/>
      <c r="K1058" s="94"/>
      <c r="L1058" s="105"/>
      <c r="M1058" s="78">
        <v>73</v>
      </c>
      <c r="N1058" s="96" t="s">
        <v>781</v>
      </c>
      <c r="O1058" s="98"/>
      <c r="P1058" s="107"/>
      <c r="Q1058" s="107"/>
      <c r="R1058" s="107"/>
      <c r="S1058" s="107"/>
      <c r="T1058" s="74"/>
    </row>
    <row r="1059" spans="1:20" ht="18" customHeight="1">
      <c r="A1059" s="190"/>
      <c r="B1059" s="191"/>
      <c r="C1059" s="99"/>
      <c r="D1059" s="68">
        <v>24</v>
      </c>
      <c r="E1059" s="94" t="s">
        <v>708</v>
      </c>
      <c r="F1059" s="94"/>
      <c r="G1059" s="94"/>
      <c r="H1059" s="94"/>
      <c r="I1059" s="94"/>
      <c r="J1059" s="94"/>
      <c r="K1059" s="94"/>
      <c r="L1059" s="105"/>
      <c r="M1059" s="78" t="s">
        <v>781</v>
      </c>
      <c r="N1059" s="96" t="s">
        <v>849</v>
      </c>
      <c r="O1059" s="119"/>
      <c r="P1059" s="107"/>
      <c r="Q1059" s="107"/>
      <c r="R1059" s="107"/>
      <c r="S1059" s="107"/>
      <c r="T1059" s="74"/>
    </row>
    <row r="1060" spans="1:20" ht="18" customHeight="1" thickBot="1">
      <c r="A1060" s="233"/>
      <c r="B1060" s="234"/>
      <c r="C1060" s="120"/>
      <c r="D1060" s="68">
        <v>25</v>
      </c>
      <c r="E1060" s="235" t="s">
        <v>710</v>
      </c>
      <c r="F1060" s="122"/>
      <c r="G1060" s="122"/>
      <c r="H1060" s="122"/>
      <c r="I1060" s="122"/>
      <c r="J1060" s="122"/>
      <c r="K1060" s="122"/>
      <c r="L1060" s="123"/>
      <c r="M1060" s="124" t="s">
        <v>781</v>
      </c>
      <c r="N1060" s="125" t="s">
        <v>850</v>
      </c>
      <c r="O1060" s="126"/>
      <c r="P1060" s="127"/>
      <c r="Q1060" s="127"/>
      <c r="R1060" s="127"/>
      <c r="S1060" s="127"/>
      <c r="T1060" s="128"/>
    </row>
    <row r="1061" spans="1:20" ht="17.25" customHeight="1" thickBot="1">
      <c r="A1061" s="935" t="s">
        <v>101</v>
      </c>
      <c r="B1061" s="936"/>
      <c r="C1061" s="936"/>
      <c r="D1061" s="936"/>
      <c r="E1061" s="936"/>
      <c r="F1061" s="936"/>
      <c r="G1061" s="50" t="s">
        <v>102</v>
      </c>
      <c r="H1061" s="937"/>
      <c r="I1061" s="937"/>
      <c r="J1061" s="938"/>
      <c r="K1061" s="50" t="s">
        <v>103</v>
      </c>
      <c r="L1061" s="51"/>
      <c r="M1061" s="52"/>
      <c r="N1061" s="939" t="s">
        <v>104</v>
      </c>
      <c r="O1061" s="940"/>
      <c r="P1061" s="940"/>
      <c r="Q1061" s="941"/>
      <c r="R1061" s="53" t="s">
        <v>105</v>
      </c>
      <c r="S1061" s="54"/>
      <c r="T1061" s="55"/>
    </row>
    <row r="1062" spans="1:20" ht="18" customHeight="1">
      <c r="A1062" s="942" t="s">
        <v>106</v>
      </c>
      <c r="B1062" s="943"/>
      <c r="C1062" s="946" t="s">
        <v>107</v>
      </c>
      <c r="D1062" s="922" t="s">
        <v>108</v>
      </c>
      <c r="E1062" s="923"/>
      <c r="F1062" s="923"/>
      <c r="G1062" s="923"/>
      <c r="H1062" s="923"/>
      <c r="I1062" s="923"/>
      <c r="J1062" s="923"/>
      <c r="K1062" s="923"/>
      <c r="L1062" s="948"/>
      <c r="M1062" s="950" t="s">
        <v>109</v>
      </c>
      <c r="N1062" s="922" t="s">
        <v>110</v>
      </c>
      <c r="O1062" s="922" t="s">
        <v>111</v>
      </c>
      <c r="P1062" s="923"/>
      <c r="Q1062" s="923"/>
      <c r="R1062" s="923"/>
      <c r="S1062" s="923"/>
      <c r="T1062" s="924"/>
    </row>
    <row r="1063" spans="1:20" ht="18" customHeight="1" thickBot="1">
      <c r="A1063" s="944"/>
      <c r="B1063" s="945"/>
      <c r="C1063" s="947"/>
      <c r="D1063" s="925"/>
      <c r="E1063" s="926"/>
      <c r="F1063" s="926"/>
      <c r="G1063" s="926"/>
      <c r="H1063" s="926"/>
      <c r="I1063" s="926"/>
      <c r="J1063" s="926"/>
      <c r="K1063" s="926"/>
      <c r="L1063" s="949"/>
      <c r="M1063" s="951"/>
      <c r="N1063" s="925"/>
      <c r="O1063" s="925"/>
      <c r="P1063" s="926"/>
      <c r="Q1063" s="926"/>
      <c r="R1063" s="926"/>
      <c r="S1063" s="926"/>
      <c r="T1063" s="927"/>
    </row>
    <row r="1064" spans="1:20" ht="18" customHeight="1">
      <c r="A1064" s="989" t="s">
        <v>833</v>
      </c>
      <c r="B1064" s="990"/>
      <c r="C1064" s="57"/>
      <c r="D1064" s="447">
        <v>26</v>
      </c>
      <c r="E1064" s="59" t="s">
        <v>712</v>
      </c>
      <c r="F1064" s="60"/>
      <c r="G1064" s="60"/>
      <c r="H1064" s="293"/>
      <c r="I1064" s="293"/>
      <c r="J1064" s="293"/>
      <c r="K1064" s="293"/>
      <c r="L1064" s="61"/>
      <c r="M1064" s="62" t="s">
        <v>781</v>
      </c>
      <c r="N1064" s="63" t="s">
        <v>781</v>
      </c>
      <c r="O1064" s="64"/>
      <c r="P1064" s="65"/>
      <c r="Q1064" s="65"/>
      <c r="R1064" s="65"/>
      <c r="S1064" s="65"/>
      <c r="T1064" s="66"/>
    </row>
    <row r="1065" spans="1:20" ht="18" customHeight="1">
      <c r="A1065" s="190"/>
      <c r="B1065" s="191"/>
      <c r="C1065" s="67"/>
      <c r="D1065" s="68">
        <v>27</v>
      </c>
      <c r="E1065" s="69" t="s">
        <v>713</v>
      </c>
      <c r="F1065" s="69"/>
      <c r="G1065" s="69"/>
      <c r="H1065" s="69"/>
      <c r="I1065" s="69"/>
      <c r="J1065" s="69"/>
      <c r="K1065" s="69"/>
      <c r="L1065" s="70"/>
      <c r="M1065" s="71" t="s">
        <v>781</v>
      </c>
      <c r="N1065" s="71" t="s">
        <v>781</v>
      </c>
      <c r="O1065" s="72"/>
      <c r="P1065" s="73"/>
      <c r="Q1065" s="73"/>
      <c r="R1065" s="73"/>
      <c r="S1065" s="73"/>
      <c r="T1065" s="74"/>
    </row>
    <row r="1066" spans="1:20" ht="18" customHeight="1">
      <c r="A1066" s="190"/>
      <c r="B1066" s="191"/>
      <c r="C1066" s="75"/>
      <c r="D1066" s="68">
        <v>28</v>
      </c>
      <c r="E1066" s="69" t="s">
        <v>714</v>
      </c>
      <c r="F1066" s="76"/>
      <c r="G1066" s="76"/>
      <c r="H1066" s="76"/>
      <c r="I1066" s="76"/>
      <c r="J1066" s="76"/>
      <c r="K1066" s="76"/>
      <c r="L1066" s="77"/>
      <c r="M1066" s="71" t="s">
        <v>781</v>
      </c>
      <c r="N1066" s="71" t="s">
        <v>848</v>
      </c>
      <c r="O1066" s="72"/>
      <c r="P1066" s="73"/>
      <c r="Q1066" s="73"/>
      <c r="R1066" s="73"/>
      <c r="S1066" s="73"/>
      <c r="T1066" s="74"/>
    </row>
    <row r="1067" spans="1:20" ht="18" customHeight="1">
      <c r="A1067" s="190"/>
      <c r="B1067" s="191"/>
      <c r="C1067" s="75"/>
      <c r="D1067" s="68">
        <v>29</v>
      </c>
      <c r="E1067" s="69" t="s">
        <v>182</v>
      </c>
      <c r="F1067" s="76"/>
      <c r="G1067" s="76"/>
      <c r="H1067" s="76"/>
      <c r="I1067" s="76"/>
      <c r="J1067" s="76"/>
      <c r="K1067" s="76"/>
      <c r="L1067" s="77"/>
      <c r="M1067" s="78">
        <v>83</v>
      </c>
      <c r="N1067" s="71" t="s">
        <v>781</v>
      </c>
      <c r="O1067" s="72"/>
      <c r="P1067" s="73"/>
      <c r="Q1067" s="73"/>
      <c r="R1067" s="73"/>
      <c r="S1067" s="73"/>
      <c r="T1067" s="74"/>
    </row>
    <row r="1068" spans="1:20" ht="18" customHeight="1">
      <c r="A1068" s="190"/>
      <c r="B1068" s="191"/>
      <c r="C1068" s="79"/>
      <c r="D1068" s="68">
        <v>30</v>
      </c>
      <c r="E1068" s="69" t="s">
        <v>716</v>
      </c>
      <c r="F1068" s="76"/>
      <c r="G1068" s="76"/>
      <c r="H1068" s="76"/>
      <c r="I1068" s="76"/>
      <c r="J1068" s="76"/>
      <c r="K1068" s="76"/>
      <c r="L1068" s="77"/>
      <c r="M1068" s="78" t="s">
        <v>781</v>
      </c>
      <c r="N1068" s="71" t="s">
        <v>781</v>
      </c>
      <c r="O1068" s="72"/>
      <c r="P1068" s="73"/>
      <c r="Q1068" s="73"/>
      <c r="R1068" s="73"/>
      <c r="S1068" s="73"/>
      <c r="T1068" s="74"/>
    </row>
    <row r="1069" spans="1:20" ht="18" customHeight="1">
      <c r="A1069" s="190"/>
      <c r="B1069" s="191"/>
      <c r="C1069" s="80"/>
      <c r="D1069" s="68">
        <v>31</v>
      </c>
      <c r="E1069" s="82" t="s">
        <v>717</v>
      </c>
      <c r="F1069" s="82"/>
      <c r="G1069" s="82"/>
      <c r="H1069" s="82"/>
      <c r="I1069" s="82"/>
      <c r="J1069" s="82"/>
      <c r="K1069" s="82"/>
      <c r="L1069" s="83"/>
      <c r="M1069" s="84">
        <v>83</v>
      </c>
      <c r="N1069" s="85" t="s">
        <v>781</v>
      </c>
      <c r="O1069" s="288"/>
      <c r="P1069" s="388"/>
      <c r="Q1069" s="388"/>
      <c r="R1069" s="388"/>
      <c r="S1069" s="388"/>
      <c r="T1069" s="88"/>
    </row>
    <row r="1070" spans="1:20" ht="18" customHeight="1">
      <c r="A1070" s="190"/>
      <c r="B1070" s="191"/>
      <c r="C1070" s="176" t="s">
        <v>215</v>
      </c>
      <c r="D1070" s="68">
        <v>32</v>
      </c>
      <c r="E1070" s="89" t="s">
        <v>219</v>
      </c>
      <c r="F1070" s="89"/>
      <c r="G1070" s="89"/>
      <c r="H1070" s="89"/>
      <c r="I1070" s="89"/>
      <c r="J1070" s="89"/>
      <c r="K1070" s="89"/>
      <c r="L1070" s="90"/>
      <c r="M1070" s="91" t="s">
        <v>781</v>
      </c>
      <c r="N1070" s="92" t="s">
        <v>720</v>
      </c>
      <c r="O1070" s="109"/>
      <c r="P1070" s="107"/>
      <c r="Q1070" s="107"/>
      <c r="R1070" s="107"/>
      <c r="S1070" s="107"/>
      <c r="T1070" s="74"/>
    </row>
    <row r="1071" spans="1:20" ht="18" customHeight="1">
      <c r="A1071" s="190"/>
      <c r="B1071" s="191"/>
      <c r="C1071" s="75"/>
      <c r="D1071" s="68">
        <v>33</v>
      </c>
      <c r="E1071" s="94" t="s">
        <v>701</v>
      </c>
      <c r="F1071" s="94"/>
      <c r="G1071" s="94"/>
      <c r="H1071" s="94"/>
      <c r="I1071" s="94"/>
      <c r="J1071" s="94"/>
      <c r="K1071" s="94"/>
      <c r="L1071" s="95"/>
      <c r="M1071" s="78" t="s">
        <v>781</v>
      </c>
      <c r="N1071" s="96" t="s">
        <v>781</v>
      </c>
      <c r="O1071" s="119"/>
      <c r="P1071" s="107"/>
      <c r="Q1071" s="107"/>
      <c r="R1071" s="107"/>
      <c r="S1071" s="107"/>
      <c r="T1071" s="74"/>
    </row>
    <row r="1072" spans="1:20" ht="18" customHeight="1">
      <c r="A1072" s="190"/>
      <c r="B1072" s="191"/>
      <c r="C1072" s="75"/>
      <c r="D1072" s="68">
        <v>34</v>
      </c>
      <c r="E1072" s="89" t="s">
        <v>807</v>
      </c>
      <c r="F1072" s="89"/>
      <c r="G1072" s="89"/>
      <c r="H1072" s="89"/>
      <c r="I1072" s="89"/>
      <c r="J1072" s="89"/>
      <c r="K1072" s="89"/>
      <c r="L1072" s="95"/>
      <c r="M1072" s="78" t="s">
        <v>781</v>
      </c>
      <c r="N1072" s="96" t="s">
        <v>781</v>
      </c>
      <c r="O1072" s="119"/>
      <c r="P1072" s="107"/>
      <c r="Q1072" s="107"/>
      <c r="R1072" s="107"/>
      <c r="S1072" s="107"/>
      <c r="T1072" s="74"/>
    </row>
    <row r="1073" spans="1:20" ht="18" customHeight="1">
      <c r="A1073" s="190"/>
      <c r="B1073" s="191"/>
      <c r="C1073" s="279" t="s">
        <v>225</v>
      </c>
      <c r="D1073" s="68">
        <v>35</v>
      </c>
      <c r="E1073" s="94" t="s">
        <v>808</v>
      </c>
      <c r="F1073" s="94"/>
      <c r="G1073" s="94"/>
      <c r="H1073" s="94"/>
      <c r="I1073" s="94"/>
      <c r="J1073" s="94"/>
      <c r="K1073" s="94"/>
      <c r="L1073" s="95"/>
      <c r="M1073" s="100">
        <v>84</v>
      </c>
      <c r="N1073" s="100" t="s">
        <v>720</v>
      </c>
      <c r="O1073" s="110"/>
      <c r="P1073" s="107"/>
      <c r="Q1073" s="107"/>
      <c r="R1073" s="107"/>
      <c r="S1073" s="107"/>
      <c r="T1073" s="74"/>
    </row>
    <row r="1074" spans="1:20" ht="18" customHeight="1">
      <c r="A1074" s="190"/>
      <c r="B1074" s="191"/>
      <c r="C1074" s="281"/>
      <c r="D1074" s="81"/>
      <c r="E1074" s="82"/>
      <c r="F1074" s="82"/>
      <c r="G1074" s="82"/>
      <c r="H1074" s="82"/>
      <c r="I1074" s="82"/>
      <c r="J1074" s="82"/>
      <c r="K1074" s="82"/>
      <c r="L1074" s="83"/>
      <c r="M1074" s="84"/>
      <c r="N1074" s="248"/>
      <c r="O1074" s="249"/>
      <c r="P1074" s="388"/>
      <c r="Q1074" s="388"/>
      <c r="R1074" s="388"/>
      <c r="S1074" s="388"/>
      <c r="T1074" s="88"/>
    </row>
    <row r="1075" spans="1:20" ht="18" customHeight="1">
      <c r="A1075" s="983" t="s">
        <v>333</v>
      </c>
      <c r="B1075" s="984"/>
      <c r="C1075" s="394"/>
      <c r="D1075" s="309">
        <v>1</v>
      </c>
      <c r="E1075" s="310" t="s">
        <v>721</v>
      </c>
      <c r="F1075" s="310"/>
      <c r="G1075" s="310"/>
      <c r="H1075" s="310"/>
      <c r="I1075" s="310"/>
      <c r="J1075" s="310"/>
      <c r="K1075" s="310"/>
      <c r="L1075" s="389"/>
      <c r="M1075" s="343">
        <v>51</v>
      </c>
      <c r="N1075" s="312" t="s">
        <v>399</v>
      </c>
      <c r="O1075" s="426" t="s">
        <v>511</v>
      </c>
      <c r="P1075" s="427" t="s">
        <v>722</v>
      </c>
      <c r="Q1075" s="391"/>
      <c r="R1075" s="391"/>
      <c r="S1075" s="391"/>
      <c r="T1075" s="392"/>
    </row>
    <row r="1076" spans="1:20" ht="18" customHeight="1">
      <c r="A1076" s="985" t="s">
        <v>723</v>
      </c>
      <c r="B1076" s="986"/>
      <c r="C1076" s="102"/>
      <c r="D1076" s="68">
        <v>2</v>
      </c>
      <c r="E1076" s="94" t="s">
        <v>407</v>
      </c>
      <c r="F1076" s="94"/>
      <c r="G1076" s="94"/>
      <c r="H1076" s="94"/>
      <c r="I1076" s="94"/>
      <c r="J1076" s="94"/>
      <c r="K1076" s="94"/>
      <c r="L1076" s="95"/>
      <c r="M1076" s="100">
        <v>51</v>
      </c>
      <c r="N1076" s="71" t="s">
        <v>399</v>
      </c>
      <c r="O1076" s="72" t="s">
        <v>511</v>
      </c>
      <c r="P1076" s="73" t="s">
        <v>409</v>
      </c>
      <c r="Q1076" s="107"/>
      <c r="R1076" s="107"/>
      <c r="S1076" s="107"/>
      <c r="T1076" s="74"/>
    </row>
    <row r="1077" spans="1:20" ht="18" customHeight="1">
      <c r="A1077" s="190"/>
      <c r="B1077" s="191"/>
      <c r="C1077" s="99"/>
      <c r="D1077" s="68">
        <v>3</v>
      </c>
      <c r="E1077" s="94" t="s">
        <v>342</v>
      </c>
      <c r="F1077" s="94"/>
      <c r="G1077" s="94"/>
      <c r="H1077" s="94"/>
      <c r="I1077" s="94"/>
      <c r="J1077" s="94"/>
      <c r="K1077" s="94"/>
      <c r="L1077" s="105"/>
      <c r="M1077" s="100">
        <v>52</v>
      </c>
      <c r="N1077" s="71" t="s">
        <v>399</v>
      </c>
      <c r="O1077" s="72" t="s">
        <v>511</v>
      </c>
      <c r="P1077" s="73" t="s">
        <v>724</v>
      </c>
      <c r="Q1077" s="107"/>
      <c r="R1077" s="107"/>
      <c r="S1077" s="107"/>
      <c r="T1077" s="74"/>
    </row>
    <row r="1078" spans="1:20" ht="18" customHeight="1">
      <c r="A1078" s="190"/>
      <c r="B1078" s="191"/>
      <c r="C1078" s="75"/>
      <c r="D1078" s="108">
        <v>4</v>
      </c>
      <c r="E1078" s="94" t="s">
        <v>725</v>
      </c>
      <c r="F1078" s="94"/>
      <c r="G1078" s="94"/>
      <c r="H1078" s="94"/>
      <c r="I1078" s="94"/>
      <c r="J1078" s="94"/>
      <c r="K1078" s="94"/>
      <c r="L1078" s="95"/>
      <c r="M1078" s="100">
        <v>53</v>
      </c>
      <c r="N1078" s="71" t="s">
        <v>100</v>
      </c>
      <c r="O1078" s="72"/>
      <c r="P1078" s="73" t="s">
        <v>726</v>
      </c>
      <c r="Q1078" s="107"/>
      <c r="R1078" s="107"/>
      <c r="S1078" s="107"/>
      <c r="T1078" s="74"/>
    </row>
    <row r="1079" spans="1:20" ht="18" customHeight="1">
      <c r="A1079" s="190"/>
      <c r="B1079" s="191"/>
      <c r="C1079" s="75"/>
      <c r="D1079" s="108">
        <v>5</v>
      </c>
      <c r="E1079" s="94" t="s">
        <v>851</v>
      </c>
      <c r="F1079" s="94"/>
      <c r="G1079" s="94"/>
      <c r="H1079" s="94"/>
      <c r="I1079" s="94"/>
      <c r="J1079" s="94"/>
      <c r="K1079" s="94"/>
      <c r="L1079" s="95"/>
      <c r="M1079" s="100"/>
      <c r="N1079" s="71"/>
      <c r="O1079" s="72" t="s">
        <v>511</v>
      </c>
      <c r="P1079" s="73" t="s">
        <v>852</v>
      </c>
      <c r="Q1079" s="107"/>
      <c r="R1079" s="107"/>
      <c r="S1079" s="107"/>
      <c r="T1079" s="74"/>
    </row>
    <row r="1080" spans="1:20" ht="18" customHeight="1">
      <c r="A1080" s="334"/>
      <c r="B1080" s="335"/>
      <c r="C1080" s="281"/>
      <c r="D1080" s="81"/>
      <c r="E1080" s="82"/>
      <c r="F1080" s="82"/>
      <c r="G1080" s="82"/>
      <c r="H1080" s="82"/>
      <c r="I1080" s="82"/>
      <c r="J1080" s="82"/>
      <c r="K1080" s="82"/>
      <c r="L1080" s="83"/>
      <c r="M1080" s="318"/>
      <c r="N1080" s="359"/>
      <c r="O1080" s="360"/>
      <c r="P1080" s="388"/>
      <c r="Q1080" s="388"/>
      <c r="R1080" s="388"/>
      <c r="S1080" s="388"/>
      <c r="T1080" s="88"/>
    </row>
    <row r="1081" spans="1:20" ht="18" customHeight="1">
      <c r="A1081" s="983" t="s">
        <v>727</v>
      </c>
      <c r="B1081" s="984"/>
      <c r="C1081" s="399"/>
      <c r="D1081" s="309">
        <v>1</v>
      </c>
      <c r="E1081" s="310" t="s">
        <v>728</v>
      </c>
      <c r="F1081" s="310"/>
      <c r="G1081" s="310"/>
      <c r="H1081" s="310"/>
      <c r="I1081" s="310"/>
      <c r="J1081" s="310"/>
      <c r="K1081" s="310"/>
      <c r="L1081" s="389"/>
      <c r="M1081" s="343">
        <v>34</v>
      </c>
      <c r="N1081" s="343" t="s">
        <v>853</v>
      </c>
      <c r="O1081" s="440" t="s">
        <v>511</v>
      </c>
      <c r="P1081" s="427" t="s">
        <v>730</v>
      </c>
      <c r="Q1081" s="391"/>
      <c r="R1081" s="391"/>
      <c r="S1081" s="391"/>
      <c r="T1081" s="392"/>
    </row>
    <row r="1082" spans="1:20" ht="18" customHeight="1">
      <c r="A1082" s="190"/>
      <c r="B1082" s="191"/>
      <c r="C1082" s="102"/>
      <c r="D1082" s="108">
        <v>2</v>
      </c>
      <c r="E1082" s="94" t="s">
        <v>731</v>
      </c>
      <c r="F1082" s="94"/>
      <c r="G1082" s="94"/>
      <c r="H1082" s="94"/>
      <c r="I1082" s="94"/>
      <c r="J1082" s="94"/>
      <c r="K1082" s="94"/>
      <c r="L1082" s="95"/>
      <c r="M1082" s="78">
        <v>65</v>
      </c>
      <c r="N1082" s="100" t="s">
        <v>100</v>
      </c>
      <c r="O1082" s="395" t="s">
        <v>511</v>
      </c>
      <c r="P1082" s="73" t="s">
        <v>732</v>
      </c>
      <c r="Q1082" s="107"/>
      <c r="R1082" s="107"/>
      <c r="S1082" s="107"/>
      <c r="T1082" s="74"/>
    </row>
    <row r="1083" spans="1:20" ht="18" customHeight="1">
      <c r="A1083" s="190"/>
      <c r="B1083" s="191"/>
      <c r="C1083" s="99"/>
      <c r="D1083" s="108" t="s">
        <v>48</v>
      </c>
      <c r="E1083" s="94" t="s">
        <v>733</v>
      </c>
      <c r="F1083" s="94"/>
      <c r="G1083" s="94"/>
      <c r="H1083" s="94"/>
      <c r="I1083" s="94"/>
      <c r="J1083" s="94"/>
      <c r="K1083" s="94"/>
      <c r="L1083" s="95"/>
      <c r="M1083" s="100">
        <v>34</v>
      </c>
      <c r="N1083" s="100" t="s">
        <v>100</v>
      </c>
      <c r="O1083" s="395" t="s">
        <v>511</v>
      </c>
      <c r="P1083" s="73" t="s">
        <v>251</v>
      </c>
      <c r="Q1083" s="107"/>
      <c r="R1083" s="107"/>
      <c r="S1083" s="107"/>
      <c r="T1083" s="74"/>
    </row>
    <row r="1084" spans="1:20" ht="18" customHeight="1">
      <c r="A1084" s="190"/>
      <c r="B1084" s="191"/>
      <c r="C1084" s="111"/>
      <c r="D1084" s="108" t="s">
        <v>49</v>
      </c>
      <c r="E1084" s="94" t="s">
        <v>734</v>
      </c>
      <c r="F1084" s="94"/>
      <c r="G1084" s="94"/>
      <c r="H1084" s="94"/>
      <c r="I1084" s="94"/>
      <c r="J1084" s="94"/>
      <c r="K1084" s="94"/>
      <c r="L1084" s="95"/>
      <c r="M1084" s="100">
        <v>34</v>
      </c>
      <c r="N1084" s="100" t="s">
        <v>100</v>
      </c>
      <c r="O1084" s="395" t="s">
        <v>511</v>
      </c>
      <c r="P1084" s="73" t="s">
        <v>504</v>
      </c>
      <c r="Q1084" s="107"/>
      <c r="R1084" s="107"/>
      <c r="S1084" s="107"/>
      <c r="T1084" s="74"/>
    </row>
    <row r="1085" spans="1:20" ht="18" customHeight="1">
      <c r="A1085" s="190"/>
      <c r="B1085" s="191"/>
      <c r="C1085" s="75"/>
      <c r="D1085" s="108" t="s">
        <v>50</v>
      </c>
      <c r="E1085" s="116" t="s">
        <v>735</v>
      </c>
      <c r="F1085" s="116"/>
      <c r="G1085" s="116"/>
      <c r="H1085" s="116"/>
      <c r="I1085" s="116"/>
      <c r="J1085" s="116"/>
      <c r="K1085" s="116"/>
      <c r="L1085" s="117"/>
      <c r="M1085" s="100" t="s">
        <v>433</v>
      </c>
      <c r="N1085" s="71" t="s">
        <v>854</v>
      </c>
      <c r="O1085" s="72" t="s">
        <v>511</v>
      </c>
      <c r="P1085" s="73" t="s">
        <v>447</v>
      </c>
      <c r="Q1085" s="107"/>
      <c r="R1085" s="107"/>
      <c r="S1085" s="107"/>
      <c r="T1085" s="74"/>
    </row>
    <row r="1086" spans="1:20" ht="18" customHeight="1">
      <c r="A1086" s="190"/>
      <c r="B1086" s="191"/>
      <c r="C1086" s="118"/>
      <c r="D1086" s="108" t="s">
        <v>54</v>
      </c>
      <c r="E1086" s="94" t="s">
        <v>737</v>
      </c>
      <c r="F1086" s="94"/>
      <c r="G1086" s="94"/>
      <c r="H1086" s="94"/>
      <c r="I1086" s="94"/>
      <c r="J1086" s="94"/>
      <c r="K1086" s="94"/>
      <c r="L1086" s="95"/>
      <c r="M1086" s="100" t="s">
        <v>100</v>
      </c>
      <c r="N1086" s="100" t="s">
        <v>100</v>
      </c>
      <c r="O1086" s="101"/>
      <c r="P1086" s="73" t="s">
        <v>507</v>
      </c>
      <c r="Q1086" s="107"/>
      <c r="R1086" s="107"/>
      <c r="S1086" s="107"/>
      <c r="T1086" s="74"/>
    </row>
    <row r="1087" spans="1:20" ht="18" customHeight="1">
      <c r="A1087" s="190"/>
      <c r="B1087" s="191"/>
      <c r="C1087" s="118"/>
      <c r="D1087" s="108" t="s">
        <v>59</v>
      </c>
      <c r="E1087" s="94" t="s">
        <v>855</v>
      </c>
      <c r="F1087" s="94"/>
      <c r="G1087" s="94"/>
      <c r="H1087" s="94"/>
      <c r="I1087" s="94"/>
      <c r="J1087" s="94"/>
      <c r="K1087" s="94"/>
      <c r="L1087" s="95"/>
      <c r="M1087" s="100">
        <v>65</v>
      </c>
      <c r="N1087" s="100" t="s">
        <v>100</v>
      </c>
      <c r="O1087" s="101"/>
      <c r="P1087" s="73" t="s">
        <v>508</v>
      </c>
      <c r="Q1087" s="107"/>
      <c r="R1087" s="107"/>
      <c r="S1087" s="107"/>
      <c r="T1087" s="74"/>
    </row>
    <row r="1088" spans="1:20" ht="18" customHeight="1">
      <c r="A1088" s="190"/>
      <c r="B1088" s="191"/>
      <c r="C1088" s="99"/>
      <c r="D1088" s="108"/>
      <c r="E1088" s="94"/>
      <c r="F1088" s="94"/>
      <c r="G1088" s="94"/>
      <c r="H1088" s="94"/>
      <c r="I1088" s="94"/>
      <c r="J1088" s="94"/>
      <c r="K1088" s="94"/>
      <c r="L1088" s="105"/>
      <c r="M1088" s="100"/>
      <c r="N1088" s="100"/>
      <c r="O1088" s="101"/>
      <c r="P1088" s="73" t="s">
        <v>509</v>
      </c>
      <c r="Q1088" s="107"/>
      <c r="R1088" s="107"/>
      <c r="S1088" s="107"/>
      <c r="T1088" s="74"/>
    </row>
    <row r="1089" spans="1:20" ht="18" customHeight="1">
      <c r="A1089" s="190"/>
      <c r="B1089" s="191"/>
      <c r="C1089" s="111"/>
      <c r="D1089" s="68"/>
      <c r="E1089" s="94"/>
      <c r="F1089" s="94"/>
      <c r="G1089" s="94"/>
      <c r="H1089" s="94"/>
      <c r="I1089" s="94"/>
      <c r="J1089" s="94"/>
      <c r="K1089" s="94"/>
      <c r="L1089" s="105"/>
      <c r="M1089" s="100"/>
      <c r="N1089" s="100"/>
      <c r="O1089" s="101"/>
      <c r="P1089" s="73" t="s">
        <v>856</v>
      </c>
      <c r="Q1089" s="107"/>
      <c r="R1089" s="107"/>
      <c r="S1089" s="107"/>
      <c r="T1089" s="74"/>
    </row>
    <row r="1090" spans="1:20" ht="18" customHeight="1">
      <c r="A1090" s="190"/>
      <c r="B1090" s="191"/>
      <c r="C1090" s="80"/>
      <c r="D1090" s="270"/>
      <c r="E1090" s="82"/>
      <c r="F1090" s="82"/>
      <c r="G1090" s="82"/>
      <c r="H1090" s="82"/>
      <c r="I1090" s="82"/>
      <c r="J1090" s="82"/>
      <c r="K1090" s="82"/>
      <c r="L1090" s="282"/>
      <c r="M1090" s="318"/>
      <c r="N1090" s="318"/>
      <c r="O1090" s="387"/>
      <c r="P1090" s="388"/>
      <c r="Q1090" s="388"/>
      <c r="R1090" s="388"/>
      <c r="S1090" s="388"/>
      <c r="T1090" s="88"/>
    </row>
    <row r="1091" spans="1:20" ht="18" customHeight="1">
      <c r="A1091" s="983"/>
      <c r="B1091" s="984"/>
      <c r="C1091" s="442" t="s">
        <v>333</v>
      </c>
      <c r="D1091" s="309">
        <v>1</v>
      </c>
      <c r="E1091" s="310" t="s">
        <v>739</v>
      </c>
      <c r="F1091" s="310"/>
      <c r="G1091" s="310"/>
      <c r="H1091" s="310"/>
      <c r="I1091" s="310"/>
      <c r="J1091" s="310"/>
      <c r="K1091" s="310"/>
      <c r="L1091" s="311"/>
      <c r="M1091" s="343">
        <v>51</v>
      </c>
      <c r="N1091" s="343" t="s">
        <v>399</v>
      </c>
      <c r="O1091" s="440" t="s">
        <v>511</v>
      </c>
      <c r="P1091" s="427" t="s">
        <v>722</v>
      </c>
      <c r="Q1091" s="391"/>
      <c r="R1091" s="391"/>
      <c r="S1091" s="391"/>
      <c r="T1091" s="392"/>
    </row>
    <row r="1092" spans="1:20" ht="18" customHeight="1">
      <c r="A1092" s="985"/>
      <c r="B1092" s="986"/>
      <c r="C1092" s="99" t="s">
        <v>740</v>
      </c>
      <c r="D1092" s="108" t="s">
        <v>47</v>
      </c>
      <c r="E1092" s="94" t="s">
        <v>407</v>
      </c>
      <c r="F1092" s="94"/>
      <c r="G1092" s="94"/>
      <c r="H1092" s="94"/>
      <c r="I1092" s="94"/>
      <c r="J1092" s="94"/>
      <c r="K1092" s="94"/>
      <c r="L1092" s="105"/>
      <c r="M1092" s="100">
        <v>51</v>
      </c>
      <c r="N1092" s="100" t="s">
        <v>399</v>
      </c>
      <c r="O1092" s="395" t="s">
        <v>511</v>
      </c>
      <c r="P1092" s="73" t="s">
        <v>409</v>
      </c>
      <c r="Q1092" s="107"/>
      <c r="R1092" s="107"/>
      <c r="S1092" s="107"/>
      <c r="T1092" s="74"/>
    </row>
    <row r="1093" spans="1:20" ht="18" customHeight="1">
      <c r="A1093" s="190"/>
      <c r="B1093" s="191"/>
      <c r="C1093" s="99"/>
      <c r="D1093" s="108" t="s">
        <v>48</v>
      </c>
      <c r="E1093" s="94" t="s">
        <v>342</v>
      </c>
      <c r="F1093" s="94"/>
      <c r="G1093" s="94"/>
      <c r="H1093" s="94"/>
      <c r="I1093" s="94"/>
      <c r="J1093" s="94"/>
      <c r="K1093" s="94"/>
      <c r="L1093" s="105"/>
      <c r="M1093" s="100">
        <v>52</v>
      </c>
      <c r="N1093" s="100" t="s">
        <v>399</v>
      </c>
      <c r="O1093" s="395" t="s">
        <v>511</v>
      </c>
      <c r="P1093" s="73" t="s">
        <v>741</v>
      </c>
      <c r="Q1093" s="107"/>
      <c r="R1093" s="107"/>
      <c r="S1093" s="107"/>
      <c r="T1093" s="74"/>
    </row>
    <row r="1094" spans="1:20" ht="18" customHeight="1">
      <c r="A1094" s="190"/>
      <c r="B1094" s="191"/>
      <c r="C1094" s="99"/>
      <c r="D1094" s="108" t="s">
        <v>49</v>
      </c>
      <c r="E1094" s="94" t="s">
        <v>410</v>
      </c>
      <c r="F1094" s="94"/>
      <c r="G1094" s="94"/>
      <c r="H1094" s="94"/>
      <c r="I1094" s="94"/>
      <c r="J1094" s="94"/>
      <c r="K1094" s="94"/>
      <c r="L1094" s="105"/>
      <c r="M1094" s="78">
        <v>53</v>
      </c>
      <c r="N1094" s="96" t="s">
        <v>100</v>
      </c>
      <c r="O1094" s="97"/>
      <c r="P1094" s="73" t="s">
        <v>726</v>
      </c>
      <c r="Q1094" s="107"/>
      <c r="R1094" s="107"/>
      <c r="S1094" s="107"/>
      <c r="T1094" s="74"/>
    </row>
    <row r="1095" spans="1:20" ht="18" customHeight="1">
      <c r="A1095" s="190"/>
      <c r="B1095" s="191"/>
      <c r="C1095" s="99"/>
      <c r="D1095" s="108"/>
      <c r="E1095" s="94"/>
      <c r="F1095" s="94"/>
      <c r="G1095" s="94"/>
      <c r="H1095" s="94"/>
      <c r="I1095" s="94"/>
      <c r="J1095" s="94"/>
      <c r="K1095" s="94"/>
      <c r="L1095" s="105"/>
      <c r="M1095" s="78"/>
      <c r="N1095" s="96"/>
      <c r="O1095" s="119"/>
      <c r="P1095" s="107"/>
      <c r="Q1095" s="107"/>
      <c r="R1095" s="107"/>
      <c r="S1095" s="107"/>
      <c r="T1095" s="74"/>
    </row>
    <row r="1096" spans="1:20" ht="18" customHeight="1">
      <c r="A1096" s="190"/>
      <c r="B1096" s="191"/>
      <c r="C1096" s="99"/>
      <c r="D1096" s="108"/>
      <c r="E1096" s="94"/>
      <c r="F1096" s="94"/>
      <c r="G1096" s="94"/>
      <c r="H1096" s="94"/>
      <c r="I1096" s="94"/>
      <c r="J1096" s="94"/>
      <c r="K1096" s="94"/>
      <c r="L1096" s="105"/>
      <c r="M1096" s="78"/>
      <c r="N1096" s="96"/>
      <c r="O1096" s="119"/>
      <c r="P1096" s="107"/>
      <c r="Q1096" s="107"/>
      <c r="R1096" s="107"/>
      <c r="S1096" s="107"/>
      <c r="T1096" s="74"/>
    </row>
    <row r="1097" spans="1:20" ht="18" customHeight="1" thickBot="1">
      <c r="A1097" s="233"/>
      <c r="B1097" s="234"/>
      <c r="C1097" s="120"/>
      <c r="D1097" s="121"/>
      <c r="E1097" s="122"/>
      <c r="F1097" s="122"/>
      <c r="G1097" s="122"/>
      <c r="H1097" s="122"/>
      <c r="I1097" s="122"/>
      <c r="J1097" s="122"/>
      <c r="K1097" s="122"/>
      <c r="L1097" s="123"/>
      <c r="M1097" s="124"/>
      <c r="N1097" s="125"/>
      <c r="O1097" s="126"/>
      <c r="P1097" s="127"/>
      <c r="Q1097" s="127"/>
      <c r="R1097" s="127"/>
      <c r="S1097" s="127"/>
      <c r="T1097" s="128"/>
    </row>
    <row r="1098" spans="1:20" ht="17.25" customHeight="1" thickBot="1">
      <c r="A1098" s="935" t="s">
        <v>101</v>
      </c>
      <c r="B1098" s="936"/>
      <c r="C1098" s="936"/>
      <c r="D1098" s="936"/>
      <c r="E1098" s="936"/>
      <c r="F1098" s="936"/>
      <c r="G1098" s="50" t="s">
        <v>102</v>
      </c>
      <c r="H1098" s="937"/>
      <c r="I1098" s="937"/>
      <c r="J1098" s="938"/>
      <c r="K1098" s="50" t="s">
        <v>103</v>
      </c>
      <c r="L1098" s="51"/>
      <c r="M1098" s="52"/>
      <c r="N1098" s="939" t="s">
        <v>104</v>
      </c>
      <c r="O1098" s="940"/>
      <c r="P1098" s="940"/>
      <c r="Q1098" s="941"/>
      <c r="R1098" s="53" t="s">
        <v>105</v>
      </c>
      <c r="S1098" s="54"/>
      <c r="T1098" s="55"/>
    </row>
    <row r="1099" spans="1:20" ht="18" customHeight="1">
      <c r="A1099" s="942" t="s">
        <v>106</v>
      </c>
      <c r="B1099" s="943"/>
      <c r="C1099" s="946" t="s">
        <v>107</v>
      </c>
      <c r="D1099" s="922" t="s">
        <v>108</v>
      </c>
      <c r="E1099" s="923"/>
      <c r="F1099" s="923"/>
      <c r="G1099" s="923"/>
      <c r="H1099" s="923"/>
      <c r="I1099" s="923"/>
      <c r="J1099" s="923"/>
      <c r="K1099" s="923"/>
      <c r="L1099" s="948"/>
      <c r="M1099" s="950" t="s">
        <v>109</v>
      </c>
      <c r="N1099" s="922" t="s">
        <v>110</v>
      </c>
      <c r="O1099" s="922" t="s">
        <v>111</v>
      </c>
      <c r="P1099" s="923"/>
      <c r="Q1099" s="923"/>
      <c r="R1099" s="923"/>
      <c r="S1099" s="923"/>
      <c r="T1099" s="924"/>
    </row>
    <row r="1100" spans="1:20" ht="18" customHeight="1" thickBot="1">
      <c r="A1100" s="944"/>
      <c r="B1100" s="945"/>
      <c r="C1100" s="947"/>
      <c r="D1100" s="925"/>
      <c r="E1100" s="926"/>
      <c r="F1100" s="926"/>
      <c r="G1100" s="926"/>
      <c r="H1100" s="926"/>
      <c r="I1100" s="926"/>
      <c r="J1100" s="926"/>
      <c r="K1100" s="926"/>
      <c r="L1100" s="949"/>
      <c r="M1100" s="951"/>
      <c r="N1100" s="925"/>
      <c r="O1100" s="925"/>
      <c r="P1100" s="926"/>
      <c r="Q1100" s="926"/>
      <c r="R1100" s="926"/>
      <c r="S1100" s="926"/>
      <c r="T1100" s="927"/>
    </row>
    <row r="1101" spans="1:20" ht="18" customHeight="1">
      <c r="A1101" s="989" t="s">
        <v>745</v>
      </c>
      <c r="B1101" s="990"/>
      <c r="C1101" s="411"/>
      <c r="D1101" s="58" t="s">
        <v>45</v>
      </c>
      <c r="E1101" s="59" t="s">
        <v>728</v>
      </c>
      <c r="F1101" s="60"/>
      <c r="G1101" s="60"/>
      <c r="H1101" s="293"/>
      <c r="I1101" s="293"/>
      <c r="J1101" s="293"/>
      <c r="K1101" s="293"/>
      <c r="L1101" s="61"/>
      <c r="M1101" s="449">
        <v>34</v>
      </c>
      <c r="N1101" s="63" t="s">
        <v>853</v>
      </c>
      <c r="O1101" s="64" t="s">
        <v>511</v>
      </c>
      <c r="P1101" s="65" t="s">
        <v>746</v>
      </c>
      <c r="Q1101" s="65"/>
      <c r="R1101" s="65"/>
      <c r="S1101" s="65"/>
      <c r="T1101" s="66"/>
    </row>
    <row r="1102" spans="1:20" ht="18" customHeight="1">
      <c r="A1102" s="190"/>
      <c r="B1102" s="191"/>
      <c r="C1102" s="67"/>
      <c r="D1102" s="68" t="s">
        <v>47</v>
      </c>
      <c r="E1102" s="69" t="s">
        <v>731</v>
      </c>
      <c r="F1102" s="69"/>
      <c r="G1102" s="69"/>
      <c r="H1102" s="69"/>
      <c r="I1102" s="69"/>
      <c r="J1102" s="69"/>
      <c r="K1102" s="69"/>
      <c r="L1102" s="70"/>
      <c r="M1102" s="78">
        <v>65</v>
      </c>
      <c r="N1102" s="71" t="s">
        <v>100</v>
      </c>
      <c r="O1102" s="72" t="s">
        <v>511</v>
      </c>
      <c r="P1102" s="73" t="s">
        <v>732</v>
      </c>
      <c r="Q1102" s="73"/>
      <c r="R1102" s="73"/>
      <c r="S1102" s="73"/>
      <c r="T1102" s="74"/>
    </row>
    <row r="1103" spans="1:20" ht="18" customHeight="1">
      <c r="A1103" s="190"/>
      <c r="B1103" s="191"/>
      <c r="C1103" s="75"/>
      <c r="D1103" s="68" t="s">
        <v>48</v>
      </c>
      <c r="E1103" s="69" t="s">
        <v>747</v>
      </c>
      <c r="F1103" s="76"/>
      <c r="G1103" s="76"/>
      <c r="H1103" s="76"/>
      <c r="I1103" s="76"/>
      <c r="J1103" s="76"/>
      <c r="K1103" s="76"/>
      <c r="L1103" s="77"/>
      <c r="M1103" s="78">
        <v>34</v>
      </c>
      <c r="N1103" s="71" t="s">
        <v>100</v>
      </c>
      <c r="O1103" s="72" t="s">
        <v>511</v>
      </c>
      <c r="P1103" s="73" t="s">
        <v>251</v>
      </c>
      <c r="Q1103" s="73"/>
      <c r="R1103" s="73"/>
      <c r="S1103" s="73"/>
      <c r="T1103" s="74"/>
    </row>
    <row r="1104" spans="1:20" ht="18" customHeight="1">
      <c r="A1104" s="190"/>
      <c r="B1104" s="191"/>
      <c r="C1104" s="75"/>
      <c r="D1104" s="68" t="s">
        <v>49</v>
      </c>
      <c r="E1104" s="69" t="s">
        <v>748</v>
      </c>
      <c r="F1104" s="76"/>
      <c r="G1104" s="76"/>
      <c r="H1104" s="76"/>
      <c r="I1104" s="76"/>
      <c r="J1104" s="76"/>
      <c r="K1104" s="76"/>
      <c r="L1104" s="77"/>
      <c r="M1104" s="78">
        <v>34</v>
      </c>
      <c r="N1104" s="71" t="s">
        <v>100</v>
      </c>
      <c r="O1104" s="72" t="s">
        <v>511</v>
      </c>
      <c r="P1104" s="73" t="s">
        <v>504</v>
      </c>
      <c r="Q1104" s="73"/>
      <c r="R1104" s="73"/>
      <c r="S1104" s="73"/>
      <c r="T1104" s="74"/>
    </row>
    <row r="1105" spans="1:20" ht="18" customHeight="1">
      <c r="A1105" s="190"/>
      <c r="B1105" s="191"/>
      <c r="C1105" s="79"/>
      <c r="D1105" s="68" t="s">
        <v>50</v>
      </c>
      <c r="E1105" s="69" t="s">
        <v>749</v>
      </c>
      <c r="F1105" s="76"/>
      <c r="G1105" s="76"/>
      <c r="H1105" s="76"/>
      <c r="I1105" s="76"/>
      <c r="J1105" s="76"/>
      <c r="K1105" s="76"/>
      <c r="L1105" s="77"/>
      <c r="M1105" s="78" t="s">
        <v>433</v>
      </c>
      <c r="N1105" s="71" t="s">
        <v>857</v>
      </c>
      <c r="O1105" s="72" t="s">
        <v>511</v>
      </c>
      <c r="P1105" s="73" t="s">
        <v>447</v>
      </c>
      <c r="Q1105" s="73"/>
      <c r="R1105" s="73"/>
      <c r="S1105" s="73"/>
      <c r="T1105" s="74"/>
    </row>
    <row r="1106" spans="1:20" ht="18" customHeight="1">
      <c r="A1106" s="190"/>
      <c r="B1106" s="191"/>
      <c r="C1106" s="80"/>
      <c r="D1106" s="81" t="s">
        <v>54</v>
      </c>
      <c r="E1106" s="82" t="s">
        <v>751</v>
      </c>
      <c r="F1106" s="82"/>
      <c r="G1106" s="82"/>
      <c r="H1106" s="82"/>
      <c r="I1106" s="82"/>
      <c r="J1106" s="82"/>
      <c r="K1106" s="82"/>
      <c r="L1106" s="83"/>
      <c r="M1106" s="84" t="s">
        <v>100</v>
      </c>
      <c r="N1106" s="85" t="s">
        <v>100</v>
      </c>
      <c r="O1106" s="425"/>
      <c r="P1106" s="87" t="s">
        <v>507</v>
      </c>
      <c r="Q1106" s="388"/>
      <c r="R1106" s="388"/>
      <c r="S1106" s="388"/>
      <c r="T1106" s="88"/>
    </row>
    <row r="1107" spans="1:20" ht="18" customHeight="1">
      <c r="A1107" s="190"/>
      <c r="B1107" s="191"/>
      <c r="C1107" s="75"/>
      <c r="D1107" s="68" t="s">
        <v>59</v>
      </c>
      <c r="E1107" s="89" t="s">
        <v>858</v>
      </c>
      <c r="F1107" s="89"/>
      <c r="G1107" s="89"/>
      <c r="H1107" s="89"/>
      <c r="I1107" s="89"/>
      <c r="J1107" s="89"/>
      <c r="K1107" s="89"/>
      <c r="L1107" s="90"/>
      <c r="M1107" s="91">
        <v>65</v>
      </c>
      <c r="N1107" s="92" t="s">
        <v>100</v>
      </c>
      <c r="O1107" s="429"/>
      <c r="P1107" s="73" t="s">
        <v>508</v>
      </c>
      <c r="Q1107" s="107"/>
      <c r="R1107" s="107"/>
      <c r="S1107" s="107"/>
      <c r="T1107" s="74"/>
    </row>
    <row r="1108" spans="1:20" ht="18" customHeight="1">
      <c r="A1108" s="190"/>
      <c r="B1108" s="191"/>
      <c r="C1108" s="75"/>
      <c r="D1108" s="68"/>
      <c r="E1108" s="94"/>
      <c r="F1108" s="94"/>
      <c r="G1108" s="94"/>
      <c r="H1108" s="94"/>
      <c r="I1108" s="94"/>
      <c r="J1108" s="94"/>
      <c r="K1108" s="94"/>
      <c r="L1108" s="95"/>
      <c r="M1108" s="78"/>
      <c r="N1108" s="96"/>
      <c r="O1108" s="98"/>
      <c r="P1108" s="73" t="s">
        <v>509</v>
      </c>
      <c r="Q1108" s="107"/>
      <c r="R1108" s="107"/>
      <c r="S1108" s="107"/>
      <c r="T1108" s="74"/>
    </row>
    <row r="1109" spans="1:20" ht="18" customHeight="1">
      <c r="A1109" s="190"/>
      <c r="B1109" s="191"/>
      <c r="C1109" s="80"/>
      <c r="D1109" s="81"/>
      <c r="E1109" s="421"/>
      <c r="F1109" s="421"/>
      <c r="G1109" s="421"/>
      <c r="H1109" s="421"/>
      <c r="I1109" s="421"/>
      <c r="J1109" s="421"/>
      <c r="K1109" s="421"/>
      <c r="L1109" s="83"/>
      <c r="M1109" s="84"/>
      <c r="N1109" s="248"/>
      <c r="O1109" s="249"/>
      <c r="P1109" s="388"/>
      <c r="Q1109" s="388"/>
      <c r="R1109" s="388"/>
      <c r="S1109" s="388"/>
      <c r="T1109" s="88"/>
    </row>
    <row r="1110" spans="1:20" ht="18" customHeight="1">
      <c r="A1110" s="983" t="s">
        <v>753</v>
      </c>
      <c r="B1110" s="984"/>
      <c r="C1110" s="399"/>
      <c r="D1110" s="309">
        <v>1</v>
      </c>
      <c r="E1110" s="310" t="s">
        <v>754</v>
      </c>
      <c r="F1110" s="310"/>
      <c r="G1110" s="310"/>
      <c r="H1110" s="310"/>
      <c r="I1110" s="310"/>
      <c r="J1110" s="310"/>
      <c r="K1110" s="310"/>
      <c r="L1110" s="389"/>
      <c r="M1110" s="343">
        <v>65</v>
      </c>
      <c r="N1110" s="343" t="s">
        <v>100</v>
      </c>
      <c r="O1110" s="440" t="s">
        <v>511</v>
      </c>
      <c r="P1110" s="427" t="s">
        <v>746</v>
      </c>
      <c r="Q1110" s="391"/>
      <c r="R1110" s="391"/>
      <c r="S1110" s="391"/>
      <c r="T1110" s="392"/>
    </row>
    <row r="1111" spans="1:20" ht="18" customHeight="1">
      <c r="A1111" s="190"/>
      <c r="B1111" s="191"/>
      <c r="C1111" s="102"/>
      <c r="D1111" s="68" t="s">
        <v>47</v>
      </c>
      <c r="E1111" s="94" t="s">
        <v>755</v>
      </c>
      <c r="F1111" s="94"/>
      <c r="G1111" s="94"/>
      <c r="H1111" s="94"/>
      <c r="I1111" s="94"/>
      <c r="J1111" s="94"/>
      <c r="K1111" s="94"/>
      <c r="L1111" s="95"/>
      <c r="M1111" s="78">
        <v>34</v>
      </c>
      <c r="N1111" s="96" t="s">
        <v>729</v>
      </c>
      <c r="O1111" s="97" t="s">
        <v>511</v>
      </c>
      <c r="P1111" s="73" t="s">
        <v>732</v>
      </c>
      <c r="Q1111" s="107"/>
      <c r="R1111" s="107"/>
      <c r="S1111" s="107"/>
      <c r="T1111" s="74"/>
    </row>
    <row r="1112" spans="1:20" ht="18" customHeight="1">
      <c r="A1112" s="190"/>
      <c r="B1112" s="191"/>
      <c r="C1112" s="75"/>
      <c r="D1112" s="68" t="s">
        <v>48</v>
      </c>
      <c r="E1112" s="94" t="s">
        <v>756</v>
      </c>
      <c r="F1112" s="94"/>
      <c r="G1112" s="94"/>
      <c r="H1112" s="94"/>
      <c r="I1112" s="94"/>
      <c r="J1112" s="94"/>
      <c r="K1112" s="94"/>
      <c r="L1112" s="95"/>
      <c r="M1112" s="100">
        <v>34</v>
      </c>
      <c r="N1112" s="71" t="s">
        <v>100</v>
      </c>
      <c r="O1112" s="72" t="s">
        <v>511</v>
      </c>
      <c r="P1112" s="73" t="s">
        <v>251</v>
      </c>
      <c r="Q1112" s="107"/>
      <c r="R1112" s="107"/>
      <c r="S1112" s="107"/>
      <c r="T1112" s="74"/>
    </row>
    <row r="1113" spans="1:20" ht="18" customHeight="1">
      <c r="A1113" s="190"/>
      <c r="B1113" s="191"/>
      <c r="C1113" s="102"/>
      <c r="D1113" s="68" t="s">
        <v>49</v>
      </c>
      <c r="E1113" s="94" t="s">
        <v>757</v>
      </c>
      <c r="F1113" s="94"/>
      <c r="G1113" s="94"/>
      <c r="H1113" s="94"/>
      <c r="I1113" s="94"/>
      <c r="J1113" s="94"/>
      <c r="K1113" s="94"/>
      <c r="L1113" s="95"/>
      <c r="M1113" s="100">
        <v>34</v>
      </c>
      <c r="N1113" s="71" t="s">
        <v>100</v>
      </c>
      <c r="O1113" s="72" t="s">
        <v>511</v>
      </c>
      <c r="P1113" s="73" t="s">
        <v>504</v>
      </c>
      <c r="Q1113" s="107"/>
      <c r="R1113" s="107"/>
      <c r="S1113" s="107"/>
      <c r="T1113" s="74"/>
    </row>
    <row r="1114" spans="1:20" ht="18" customHeight="1">
      <c r="A1114" s="190"/>
      <c r="B1114" s="191"/>
      <c r="C1114" s="99"/>
      <c r="D1114" s="68" t="s">
        <v>50</v>
      </c>
      <c r="E1114" s="94" t="s">
        <v>758</v>
      </c>
      <c r="F1114" s="94"/>
      <c r="G1114" s="94"/>
      <c r="H1114" s="94"/>
      <c r="I1114" s="94"/>
      <c r="J1114" s="94"/>
      <c r="K1114" s="94"/>
      <c r="L1114" s="105"/>
      <c r="M1114" s="100" t="s">
        <v>100</v>
      </c>
      <c r="N1114" s="71" t="s">
        <v>100</v>
      </c>
      <c r="O1114" s="72" t="s">
        <v>511</v>
      </c>
      <c r="P1114" s="73" t="s">
        <v>447</v>
      </c>
      <c r="Q1114" s="107"/>
      <c r="R1114" s="107"/>
      <c r="S1114" s="107"/>
      <c r="T1114" s="74"/>
    </row>
    <row r="1115" spans="1:20" ht="18" customHeight="1">
      <c r="A1115" s="190"/>
      <c r="B1115" s="191"/>
      <c r="C1115" s="75"/>
      <c r="D1115" s="108" t="s">
        <v>54</v>
      </c>
      <c r="E1115" s="94" t="s">
        <v>759</v>
      </c>
      <c r="F1115" s="94"/>
      <c r="G1115" s="94"/>
      <c r="H1115" s="94"/>
      <c r="I1115" s="94"/>
      <c r="J1115" s="94"/>
      <c r="K1115" s="94"/>
      <c r="L1115" s="95"/>
      <c r="M1115" s="100" t="s">
        <v>100</v>
      </c>
      <c r="N1115" s="71" t="s">
        <v>100</v>
      </c>
      <c r="O1115" s="398"/>
      <c r="P1115" s="73" t="s">
        <v>507</v>
      </c>
      <c r="Q1115" s="107"/>
      <c r="R1115" s="107"/>
      <c r="S1115" s="107"/>
      <c r="T1115" s="74"/>
    </row>
    <row r="1116" spans="1:20" ht="18" customHeight="1">
      <c r="A1116" s="190"/>
      <c r="B1116" s="191"/>
      <c r="C1116" s="75"/>
      <c r="D1116" s="108" t="s">
        <v>59</v>
      </c>
      <c r="E1116" s="94" t="s">
        <v>760</v>
      </c>
      <c r="F1116" s="94"/>
      <c r="G1116" s="94"/>
      <c r="H1116" s="94"/>
      <c r="I1116" s="94"/>
      <c r="J1116" s="94"/>
      <c r="K1116" s="94"/>
      <c r="L1116" s="95"/>
      <c r="M1116" s="100" t="s">
        <v>433</v>
      </c>
      <c r="N1116" s="71" t="s">
        <v>750</v>
      </c>
      <c r="O1116" s="398"/>
      <c r="P1116" s="73" t="s">
        <v>508</v>
      </c>
      <c r="Q1116" s="107"/>
      <c r="R1116" s="107"/>
      <c r="S1116" s="107"/>
      <c r="T1116" s="74"/>
    </row>
    <row r="1117" spans="1:20" ht="18" customHeight="1">
      <c r="A1117" s="190"/>
      <c r="B1117" s="191"/>
      <c r="C1117" s="102"/>
      <c r="D1117" s="68" t="s">
        <v>64</v>
      </c>
      <c r="E1117" s="94" t="s">
        <v>761</v>
      </c>
      <c r="F1117" s="94"/>
      <c r="G1117" s="94"/>
      <c r="H1117" s="94"/>
      <c r="I1117" s="94"/>
      <c r="J1117" s="94"/>
      <c r="K1117" s="94"/>
      <c r="L1117" s="95"/>
      <c r="M1117" s="100" t="s">
        <v>100</v>
      </c>
      <c r="N1117" s="92" t="s">
        <v>100</v>
      </c>
      <c r="O1117" s="429"/>
      <c r="P1117" s="73" t="s">
        <v>509</v>
      </c>
      <c r="Q1117" s="107"/>
      <c r="R1117" s="107"/>
      <c r="S1117" s="107"/>
      <c r="T1117" s="74"/>
    </row>
    <row r="1118" spans="1:20" ht="18" customHeight="1">
      <c r="A1118" s="190"/>
      <c r="B1118" s="191"/>
      <c r="C1118" s="99"/>
      <c r="D1118" s="108" t="s">
        <v>67</v>
      </c>
      <c r="E1118" s="94" t="s">
        <v>762</v>
      </c>
      <c r="F1118" s="94"/>
      <c r="G1118" s="94"/>
      <c r="H1118" s="94"/>
      <c r="I1118" s="94"/>
      <c r="J1118" s="94"/>
      <c r="K1118" s="94"/>
      <c r="L1118" s="95"/>
      <c r="M1118" s="100" t="s">
        <v>100</v>
      </c>
      <c r="N1118" s="100" t="s">
        <v>100</v>
      </c>
      <c r="O1118" s="110"/>
      <c r="P1118" s="107"/>
      <c r="Q1118" s="107"/>
      <c r="R1118" s="107"/>
      <c r="S1118" s="107"/>
      <c r="T1118" s="74"/>
    </row>
    <row r="1119" spans="1:20" ht="18" customHeight="1">
      <c r="A1119" s="190"/>
      <c r="B1119" s="191"/>
      <c r="C1119" s="102"/>
      <c r="D1119" s="108" t="s">
        <v>69</v>
      </c>
      <c r="E1119" s="94" t="s">
        <v>763</v>
      </c>
      <c r="F1119" s="94"/>
      <c r="G1119" s="94"/>
      <c r="H1119" s="94"/>
      <c r="I1119" s="94"/>
      <c r="J1119" s="94"/>
      <c r="K1119" s="94"/>
      <c r="L1119" s="95"/>
      <c r="M1119" s="78" t="s">
        <v>100</v>
      </c>
      <c r="N1119" s="100" t="s">
        <v>100</v>
      </c>
      <c r="O1119" s="110"/>
      <c r="P1119" s="107"/>
      <c r="Q1119" s="107"/>
      <c r="R1119" s="107"/>
      <c r="S1119" s="107"/>
      <c r="T1119" s="74"/>
    </row>
    <row r="1120" spans="1:20" ht="18" customHeight="1">
      <c r="A1120" s="334"/>
      <c r="B1120" s="335"/>
      <c r="C1120" s="287"/>
      <c r="D1120" s="270" t="s">
        <v>859</v>
      </c>
      <c r="E1120" s="82" t="s">
        <v>764</v>
      </c>
      <c r="F1120" s="82"/>
      <c r="G1120" s="82"/>
      <c r="H1120" s="82"/>
      <c r="I1120" s="82"/>
      <c r="J1120" s="82"/>
      <c r="K1120" s="82"/>
      <c r="L1120" s="83"/>
      <c r="M1120" s="318">
        <v>65</v>
      </c>
      <c r="N1120" s="318" t="s">
        <v>100</v>
      </c>
      <c r="O1120" s="387"/>
      <c r="P1120" s="388"/>
      <c r="Q1120" s="388"/>
      <c r="R1120" s="388"/>
      <c r="S1120" s="388"/>
      <c r="T1120" s="88"/>
    </row>
    <row r="1121" spans="1:20" ht="18" customHeight="1">
      <c r="A1121" s="983" t="s">
        <v>860</v>
      </c>
      <c r="B1121" s="984"/>
      <c r="C1121" s="394"/>
      <c r="D1121" s="309">
        <v>1</v>
      </c>
      <c r="E1121" s="310" t="s">
        <v>460</v>
      </c>
      <c r="F1121" s="310"/>
      <c r="G1121" s="310"/>
      <c r="H1121" s="310"/>
      <c r="I1121" s="310"/>
      <c r="J1121" s="310"/>
      <c r="K1121" s="310"/>
      <c r="L1121" s="389"/>
      <c r="M1121" s="343" t="s">
        <v>100</v>
      </c>
      <c r="N1121" s="343" t="s">
        <v>100</v>
      </c>
      <c r="O1121" s="440" t="s">
        <v>511</v>
      </c>
      <c r="P1121" s="427" t="s">
        <v>822</v>
      </c>
      <c r="Q1121" s="391"/>
      <c r="R1121" s="391"/>
      <c r="S1121" s="391"/>
      <c r="T1121" s="392"/>
    </row>
    <row r="1122" spans="1:20" ht="18" customHeight="1">
      <c r="A1122" s="985" t="s">
        <v>677</v>
      </c>
      <c r="B1122" s="986"/>
      <c r="C1122" s="397"/>
      <c r="D1122" s="108" t="s">
        <v>47</v>
      </c>
      <c r="E1122" s="450" t="s">
        <v>823</v>
      </c>
      <c r="F1122" s="450"/>
      <c r="G1122" s="450"/>
      <c r="H1122" s="450"/>
      <c r="I1122" s="450"/>
      <c r="J1122" s="450"/>
      <c r="K1122" s="450"/>
      <c r="L1122" s="117"/>
      <c r="M1122" s="100" t="s">
        <v>790</v>
      </c>
      <c r="N1122" s="71" t="s">
        <v>100</v>
      </c>
      <c r="O1122" s="72" t="s">
        <v>511</v>
      </c>
      <c r="P1122" s="435" t="s">
        <v>861</v>
      </c>
      <c r="Q1122" s="436"/>
      <c r="R1122" s="436"/>
      <c r="S1122" s="436"/>
      <c r="T1122" s="437"/>
    </row>
    <row r="1123" spans="1:20" ht="18" customHeight="1">
      <c r="A1123" s="985" t="s">
        <v>825</v>
      </c>
      <c r="B1123" s="986"/>
      <c r="C1123" s="410"/>
      <c r="D1123" s="108" t="s">
        <v>48</v>
      </c>
      <c r="E1123" s="94" t="s">
        <v>862</v>
      </c>
      <c r="F1123" s="94"/>
      <c r="G1123" s="94"/>
      <c r="H1123" s="94"/>
      <c r="I1123" s="94"/>
      <c r="J1123" s="94"/>
      <c r="K1123" s="94"/>
      <c r="L1123" s="95"/>
      <c r="M1123" s="100">
        <v>34</v>
      </c>
      <c r="N1123" s="100" t="s">
        <v>838</v>
      </c>
      <c r="O1123" s="395" t="s">
        <v>511</v>
      </c>
      <c r="P1123" s="73" t="s">
        <v>606</v>
      </c>
      <c r="Q1123" s="107"/>
      <c r="R1123" s="107"/>
      <c r="S1123" s="107"/>
      <c r="T1123" s="74"/>
    </row>
    <row r="1124" spans="1:20" ht="18" customHeight="1">
      <c r="A1124" s="985" t="s">
        <v>770</v>
      </c>
      <c r="B1124" s="986"/>
      <c r="C1124" s="118"/>
      <c r="D1124" s="108" t="s">
        <v>49</v>
      </c>
      <c r="E1124" s="94" t="s">
        <v>863</v>
      </c>
      <c r="F1124" s="94"/>
      <c r="G1124" s="94"/>
      <c r="H1124" s="94"/>
      <c r="I1124" s="94"/>
      <c r="J1124" s="94"/>
      <c r="K1124" s="94"/>
      <c r="L1124" s="95"/>
      <c r="M1124" s="100">
        <v>34</v>
      </c>
      <c r="N1124" s="100" t="s">
        <v>840</v>
      </c>
      <c r="O1124" s="395" t="s">
        <v>511</v>
      </c>
      <c r="P1124" s="73" t="s">
        <v>608</v>
      </c>
      <c r="Q1124" s="107"/>
      <c r="R1124" s="107"/>
      <c r="S1124" s="107"/>
      <c r="T1124" s="74"/>
    </row>
    <row r="1125" spans="1:20" ht="18" customHeight="1">
      <c r="A1125" s="190"/>
      <c r="B1125" s="191"/>
      <c r="C1125" s="99"/>
      <c r="D1125" s="108" t="s">
        <v>50</v>
      </c>
      <c r="E1125" s="94" t="s">
        <v>607</v>
      </c>
      <c r="F1125" s="94"/>
      <c r="G1125" s="94"/>
      <c r="H1125" s="94"/>
      <c r="I1125" s="94"/>
      <c r="J1125" s="94"/>
      <c r="K1125" s="94"/>
      <c r="L1125" s="105"/>
      <c r="M1125" s="100" t="s">
        <v>100</v>
      </c>
      <c r="N1125" s="100" t="s">
        <v>100</v>
      </c>
      <c r="O1125" s="110"/>
      <c r="P1125" s="107"/>
      <c r="Q1125" s="107"/>
      <c r="R1125" s="107"/>
      <c r="S1125" s="107"/>
      <c r="T1125" s="74"/>
    </row>
    <row r="1126" spans="1:20" ht="18" customHeight="1">
      <c r="A1126" s="190"/>
      <c r="B1126" s="191"/>
      <c r="C1126" s="111"/>
      <c r="D1126" s="68" t="s">
        <v>54</v>
      </c>
      <c r="E1126" s="94" t="s">
        <v>609</v>
      </c>
      <c r="F1126" s="94"/>
      <c r="G1126" s="94"/>
      <c r="H1126" s="94"/>
      <c r="I1126" s="94"/>
      <c r="J1126" s="94"/>
      <c r="K1126" s="94"/>
      <c r="L1126" s="105"/>
      <c r="M1126" s="100" t="s">
        <v>100</v>
      </c>
      <c r="N1126" s="100" t="s">
        <v>100</v>
      </c>
      <c r="O1126" s="110"/>
      <c r="P1126" s="107"/>
      <c r="Q1126" s="107"/>
      <c r="R1126" s="107"/>
      <c r="S1126" s="107"/>
      <c r="T1126" s="74"/>
    </row>
    <row r="1127" spans="1:20" ht="18" customHeight="1">
      <c r="A1127" s="190"/>
      <c r="B1127" s="191"/>
      <c r="C1127" s="75"/>
      <c r="D1127" s="108" t="s">
        <v>59</v>
      </c>
      <c r="E1127" s="94" t="s">
        <v>864</v>
      </c>
      <c r="F1127" s="94"/>
      <c r="G1127" s="94"/>
      <c r="H1127" s="94"/>
      <c r="I1127" s="94"/>
      <c r="J1127" s="94"/>
      <c r="K1127" s="94"/>
      <c r="L1127" s="105"/>
      <c r="M1127" s="100" t="s">
        <v>477</v>
      </c>
      <c r="N1127" s="100" t="s">
        <v>844</v>
      </c>
      <c r="O1127" s="110"/>
      <c r="P1127" s="107"/>
      <c r="Q1127" s="107"/>
      <c r="R1127" s="107"/>
      <c r="S1127" s="107"/>
      <c r="T1127" s="74"/>
    </row>
    <row r="1128" spans="1:20" ht="18" customHeight="1">
      <c r="A1128" s="190"/>
      <c r="B1128" s="191"/>
      <c r="C1128" s="118"/>
      <c r="D1128" s="108" t="s">
        <v>64</v>
      </c>
      <c r="E1128" s="94" t="s">
        <v>613</v>
      </c>
      <c r="F1128" s="94"/>
      <c r="G1128" s="94"/>
      <c r="H1128" s="94"/>
      <c r="I1128" s="94"/>
      <c r="J1128" s="94"/>
      <c r="K1128" s="94"/>
      <c r="L1128" s="105"/>
      <c r="M1128" s="100" t="s">
        <v>100</v>
      </c>
      <c r="N1128" s="100" t="s">
        <v>100</v>
      </c>
      <c r="O1128" s="110"/>
      <c r="P1128" s="107"/>
      <c r="Q1128" s="107"/>
      <c r="R1128" s="107"/>
      <c r="S1128" s="107"/>
      <c r="T1128" s="74"/>
    </row>
    <row r="1129" spans="1:20" ht="18" customHeight="1">
      <c r="A1129" s="190"/>
      <c r="B1129" s="191"/>
      <c r="C1129" s="99"/>
      <c r="D1129" s="108" t="s">
        <v>67</v>
      </c>
      <c r="E1129" s="94" t="s">
        <v>521</v>
      </c>
      <c r="F1129" s="94"/>
      <c r="G1129" s="94"/>
      <c r="H1129" s="94"/>
      <c r="I1129" s="94"/>
      <c r="J1129" s="94"/>
      <c r="K1129" s="94"/>
      <c r="L1129" s="105"/>
      <c r="M1129" s="100" t="s">
        <v>100</v>
      </c>
      <c r="N1129" s="100" t="s">
        <v>100</v>
      </c>
      <c r="O1129" s="110"/>
      <c r="P1129" s="107"/>
      <c r="Q1129" s="107"/>
      <c r="R1129" s="107"/>
      <c r="S1129" s="107"/>
      <c r="T1129" s="74"/>
    </row>
    <row r="1130" spans="1:20" ht="18" customHeight="1">
      <c r="A1130" s="190"/>
      <c r="B1130" s="191"/>
      <c r="C1130" s="99"/>
      <c r="D1130" s="108" t="s">
        <v>69</v>
      </c>
      <c r="E1130" s="94" t="s">
        <v>482</v>
      </c>
      <c r="F1130" s="94"/>
      <c r="G1130" s="94"/>
      <c r="H1130" s="94"/>
      <c r="I1130" s="94"/>
      <c r="J1130" s="94"/>
      <c r="K1130" s="94"/>
      <c r="L1130" s="105"/>
      <c r="M1130" s="100" t="s">
        <v>100</v>
      </c>
      <c r="N1130" s="100" t="s">
        <v>100</v>
      </c>
      <c r="O1130" s="110"/>
      <c r="P1130" s="107"/>
      <c r="Q1130" s="107"/>
      <c r="R1130" s="107"/>
      <c r="S1130" s="107"/>
      <c r="T1130" s="74"/>
    </row>
    <row r="1131" spans="1:20" ht="18" customHeight="1">
      <c r="A1131" s="190"/>
      <c r="B1131" s="191"/>
      <c r="C1131" s="99"/>
      <c r="D1131" s="108" t="s">
        <v>859</v>
      </c>
      <c r="E1131" s="94" t="s">
        <v>865</v>
      </c>
      <c r="F1131" s="94"/>
      <c r="G1131" s="94"/>
      <c r="H1131" s="94"/>
      <c r="I1131" s="94"/>
      <c r="J1131" s="94"/>
      <c r="K1131" s="94"/>
      <c r="L1131" s="105"/>
      <c r="M1131" s="78">
        <v>34</v>
      </c>
      <c r="N1131" s="96" t="s">
        <v>100</v>
      </c>
      <c r="O1131" s="119"/>
      <c r="P1131" s="107"/>
      <c r="Q1131" s="107"/>
      <c r="R1131" s="107"/>
      <c r="S1131" s="107"/>
      <c r="T1131" s="74"/>
    </row>
    <row r="1132" spans="1:20" ht="18" customHeight="1">
      <c r="A1132" s="190"/>
      <c r="B1132" s="191"/>
      <c r="C1132" s="99"/>
      <c r="D1132" s="108" t="s">
        <v>866</v>
      </c>
      <c r="E1132" s="94" t="s">
        <v>867</v>
      </c>
      <c r="F1132" s="94"/>
      <c r="G1132" s="94"/>
      <c r="H1132" s="94"/>
      <c r="I1132" s="94"/>
      <c r="J1132" s="94"/>
      <c r="K1132" s="94"/>
      <c r="L1132" s="105"/>
      <c r="M1132" s="78">
        <v>34</v>
      </c>
      <c r="N1132" s="96" t="s">
        <v>100</v>
      </c>
      <c r="O1132" s="119"/>
      <c r="P1132" s="107"/>
      <c r="Q1132" s="107"/>
      <c r="R1132" s="107"/>
      <c r="S1132" s="107"/>
      <c r="T1132" s="74"/>
    </row>
    <row r="1133" spans="1:20" ht="18" customHeight="1">
      <c r="A1133" s="190"/>
      <c r="B1133" s="191"/>
      <c r="C1133" s="99"/>
      <c r="D1133" s="108" t="s">
        <v>868</v>
      </c>
      <c r="E1133" s="94" t="s">
        <v>869</v>
      </c>
      <c r="F1133" s="94"/>
      <c r="G1133" s="94"/>
      <c r="H1133" s="94"/>
      <c r="I1133" s="94"/>
      <c r="J1133" s="94"/>
      <c r="K1133" s="94"/>
      <c r="L1133" s="105"/>
      <c r="M1133" s="78"/>
      <c r="N1133" s="96"/>
      <c r="O1133" s="119"/>
      <c r="P1133" s="107"/>
      <c r="Q1133" s="107"/>
      <c r="R1133" s="107"/>
      <c r="S1133" s="107"/>
      <c r="T1133" s="74"/>
    </row>
    <row r="1134" spans="1:20" ht="18" customHeight="1" thickBot="1">
      <c r="A1134" s="233"/>
      <c r="B1134" s="234"/>
      <c r="C1134" s="120"/>
      <c r="D1134" s="121"/>
      <c r="E1134" s="235" t="s">
        <v>832</v>
      </c>
      <c r="F1134" s="122"/>
      <c r="G1134" s="122"/>
      <c r="H1134" s="122"/>
      <c r="I1134" s="122"/>
      <c r="J1134" s="122"/>
      <c r="K1134" s="122"/>
      <c r="L1134" s="123"/>
      <c r="M1134" s="124"/>
      <c r="N1134" s="125"/>
      <c r="O1134" s="126"/>
      <c r="P1134" s="127"/>
      <c r="Q1134" s="127"/>
      <c r="R1134" s="127"/>
      <c r="S1134" s="127"/>
      <c r="T1134" s="128"/>
    </row>
    <row r="1135" spans="1:20" ht="17.25" customHeight="1" thickBot="1">
      <c r="A1135" s="935" t="s">
        <v>101</v>
      </c>
      <c r="B1135" s="936"/>
      <c r="C1135" s="936"/>
      <c r="D1135" s="936"/>
      <c r="E1135" s="936"/>
      <c r="F1135" s="936"/>
      <c r="G1135" s="50" t="s">
        <v>102</v>
      </c>
      <c r="H1135" s="937"/>
      <c r="I1135" s="937"/>
      <c r="J1135" s="938"/>
      <c r="K1135" s="50" t="s">
        <v>103</v>
      </c>
      <c r="L1135" s="51"/>
      <c r="M1135" s="52"/>
      <c r="N1135" s="939" t="s">
        <v>104</v>
      </c>
      <c r="O1135" s="940"/>
      <c r="P1135" s="940"/>
      <c r="Q1135" s="941"/>
      <c r="R1135" s="53" t="s">
        <v>105</v>
      </c>
      <c r="S1135" s="54"/>
      <c r="T1135" s="55"/>
    </row>
    <row r="1136" spans="1:20" ht="18" customHeight="1">
      <c r="A1136" s="942" t="s">
        <v>106</v>
      </c>
      <c r="B1136" s="943"/>
      <c r="C1136" s="946" t="s">
        <v>107</v>
      </c>
      <c r="D1136" s="922" t="s">
        <v>108</v>
      </c>
      <c r="E1136" s="923"/>
      <c r="F1136" s="923"/>
      <c r="G1136" s="923"/>
      <c r="H1136" s="923"/>
      <c r="I1136" s="923"/>
      <c r="J1136" s="923"/>
      <c r="K1136" s="923"/>
      <c r="L1136" s="948"/>
      <c r="M1136" s="950" t="s">
        <v>109</v>
      </c>
      <c r="N1136" s="922" t="s">
        <v>110</v>
      </c>
      <c r="O1136" s="922" t="s">
        <v>111</v>
      </c>
      <c r="P1136" s="923"/>
      <c r="Q1136" s="923"/>
      <c r="R1136" s="923"/>
      <c r="S1136" s="923"/>
      <c r="T1136" s="924"/>
    </row>
    <row r="1137" spans="1:20" ht="18" customHeight="1" thickBot="1">
      <c r="A1137" s="944"/>
      <c r="B1137" s="945"/>
      <c r="C1137" s="947"/>
      <c r="D1137" s="925"/>
      <c r="E1137" s="926"/>
      <c r="F1137" s="926"/>
      <c r="G1137" s="926"/>
      <c r="H1137" s="926"/>
      <c r="I1137" s="926"/>
      <c r="J1137" s="926"/>
      <c r="K1137" s="926"/>
      <c r="L1137" s="949"/>
      <c r="M1137" s="951"/>
      <c r="N1137" s="925"/>
      <c r="O1137" s="925"/>
      <c r="P1137" s="926"/>
      <c r="Q1137" s="926"/>
      <c r="R1137" s="926"/>
      <c r="S1137" s="926"/>
      <c r="T1137" s="927"/>
    </row>
    <row r="1138" spans="1:20" ht="18" customHeight="1">
      <c r="A1138" s="237"/>
      <c r="B1138" s="238"/>
      <c r="C1138" s="451"/>
      <c r="D1138" s="991" t="s">
        <v>870</v>
      </c>
      <c r="E1138" s="992"/>
      <c r="F1138" s="992"/>
      <c r="G1138" s="992"/>
      <c r="H1138" s="992"/>
      <c r="I1138" s="992"/>
      <c r="J1138" s="992"/>
      <c r="K1138" s="992"/>
      <c r="L1138" s="993"/>
      <c r="M1138" s="452"/>
      <c r="N1138" s="453"/>
      <c r="O1138" s="454"/>
      <c r="P1138" s="455"/>
      <c r="Q1138" s="455"/>
      <c r="R1138" s="455"/>
      <c r="S1138" s="455"/>
      <c r="T1138" s="456"/>
    </row>
    <row r="1139" spans="1:20" ht="18" customHeight="1">
      <c r="A1139" s="983" t="s">
        <v>871</v>
      </c>
      <c r="B1139" s="984"/>
      <c r="C1139" s="457"/>
      <c r="D1139" s="309">
        <v>1</v>
      </c>
      <c r="E1139" s="341" t="s">
        <v>456</v>
      </c>
      <c r="F1139" s="341"/>
      <c r="G1139" s="341"/>
      <c r="H1139" s="341"/>
      <c r="I1139" s="341"/>
      <c r="J1139" s="341"/>
      <c r="K1139" s="341"/>
      <c r="L1139" s="342"/>
      <c r="M1139" s="312" t="s">
        <v>155</v>
      </c>
      <c r="N1139" s="312" t="s">
        <v>155</v>
      </c>
      <c r="O1139" s="426"/>
      <c r="P1139" s="427"/>
      <c r="Q1139" s="427"/>
      <c r="R1139" s="427"/>
      <c r="S1139" s="427"/>
      <c r="T1139" s="392"/>
    </row>
    <row r="1140" spans="1:20" ht="18" customHeight="1">
      <c r="A1140" s="985" t="s">
        <v>469</v>
      </c>
      <c r="B1140" s="986"/>
      <c r="C1140" s="168" t="s">
        <v>164</v>
      </c>
      <c r="D1140" s="68" t="s">
        <v>47</v>
      </c>
      <c r="E1140" s="69" t="s">
        <v>457</v>
      </c>
      <c r="F1140" s="76"/>
      <c r="G1140" s="76"/>
      <c r="H1140" s="76"/>
      <c r="I1140" s="76"/>
      <c r="J1140" s="76"/>
      <c r="K1140" s="76"/>
      <c r="L1140" s="77"/>
      <c r="M1140" s="100">
        <v>50</v>
      </c>
      <c r="N1140" s="71" t="s">
        <v>155</v>
      </c>
      <c r="O1140" s="72" t="s">
        <v>511</v>
      </c>
      <c r="P1140" s="866" t="s">
        <v>699</v>
      </c>
      <c r="Q1140" s="866"/>
      <c r="R1140" s="866"/>
      <c r="S1140" s="866"/>
      <c r="T1140" s="867"/>
    </row>
    <row r="1141" spans="1:20" ht="18" customHeight="1">
      <c r="A1141" s="985" t="s">
        <v>157</v>
      </c>
      <c r="B1141" s="986"/>
      <c r="C1141" s="75"/>
      <c r="D1141" s="68" t="s">
        <v>48</v>
      </c>
      <c r="E1141" s="69" t="s">
        <v>458</v>
      </c>
      <c r="F1141" s="76"/>
      <c r="G1141" s="76"/>
      <c r="H1141" s="76"/>
      <c r="I1141" s="76"/>
      <c r="J1141" s="76"/>
      <c r="K1141" s="76"/>
      <c r="L1141" s="77"/>
      <c r="M1141" s="78" t="s">
        <v>155</v>
      </c>
      <c r="N1141" s="71" t="s">
        <v>155</v>
      </c>
      <c r="O1141" s="72"/>
      <c r="P1141" s="73"/>
      <c r="Q1141" s="73"/>
      <c r="R1141" s="73"/>
      <c r="S1141" s="73"/>
      <c r="T1141" s="74"/>
    </row>
    <row r="1142" spans="1:20" ht="18" customHeight="1">
      <c r="A1142" s="190"/>
      <c r="B1142" s="191"/>
      <c r="C1142" s="79"/>
      <c r="D1142" s="68" t="s">
        <v>49</v>
      </c>
      <c r="E1142" s="69" t="s">
        <v>459</v>
      </c>
      <c r="F1142" s="76"/>
      <c r="G1142" s="76"/>
      <c r="H1142" s="76"/>
      <c r="I1142" s="76"/>
      <c r="J1142" s="76"/>
      <c r="K1142" s="76"/>
      <c r="L1142" s="77"/>
      <c r="M1142" s="78" t="s">
        <v>170</v>
      </c>
      <c r="N1142" s="71" t="s">
        <v>155</v>
      </c>
      <c r="O1142" s="72"/>
      <c r="P1142" s="73"/>
      <c r="Q1142" s="73"/>
      <c r="R1142" s="73"/>
      <c r="S1142" s="73"/>
      <c r="T1142" s="74"/>
    </row>
    <row r="1143" spans="1:20" ht="18" customHeight="1">
      <c r="A1143" s="190"/>
      <c r="B1143" s="191"/>
      <c r="C1143" s="80"/>
      <c r="D1143" s="81" t="s">
        <v>50</v>
      </c>
      <c r="E1143" s="82" t="s">
        <v>460</v>
      </c>
      <c r="F1143" s="82"/>
      <c r="G1143" s="82"/>
      <c r="H1143" s="82"/>
      <c r="I1143" s="82"/>
      <c r="J1143" s="82"/>
      <c r="K1143" s="82"/>
      <c r="L1143" s="83"/>
      <c r="M1143" s="84" t="s">
        <v>155</v>
      </c>
      <c r="N1143" s="85" t="s">
        <v>155</v>
      </c>
      <c r="O1143" s="288"/>
      <c r="P1143" s="388"/>
      <c r="Q1143" s="388"/>
      <c r="R1143" s="388"/>
      <c r="S1143" s="388"/>
      <c r="T1143" s="88"/>
    </row>
    <row r="1144" spans="1:20" ht="18" customHeight="1">
      <c r="A1144" s="190"/>
      <c r="B1144" s="191"/>
      <c r="C1144" s="75"/>
      <c r="D1144" s="68" t="s">
        <v>54</v>
      </c>
      <c r="E1144" s="89" t="s">
        <v>461</v>
      </c>
      <c r="F1144" s="89"/>
      <c r="G1144" s="89"/>
      <c r="H1144" s="89"/>
      <c r="I1144" s="89"/>
      <c r="J1144" s="89"/>
      <c r="K1144" s="89"/>
      <c r="L1144" s="90"/>
      <c r="M1144" s="91" t="s">
        <v>155</v>
      </c>
      <c r="N1144" s="92" t="s">
        <v>155</v>
      </c>
      <c r="O1144" s="109"/>
      <c r="P1144" s="107"/>
      <c r="Q1144" s="107"/>
      <c r="R1144" s="107"/>
      <c r="S1144" s="107"/>
      <c r="T1144" s="74"/>
    </row>
    <row r="1145" spans="1:20" ht="18" customHeight="1">
      <c r="A1145" s="190"/>
      <c r="B1145" s="191"/>
      <c r="C1145" s="75"/>
      <c r="D1145" s="68" t="s">
        <v>59</v>
      </c>
      <c r="E1145" s="94" t="s">
        <v>462</v>
      </c>
      <c r="F1145" s="94"/>
      <c r="G1145" s="94"/>
      <c r="H1145" s="94"/>
      <c r="I1145" s="94"/>
      <c r="J1145" s="94"/>
      <c r="K1145" s="94"/>
      <c r="L1145" s="95"/>
      <c r="M1145" s="78" t="s">
        <v>155</v>
      </c>
      <c r="N1145" s="96" t="s">
        <v>155</v>
      </c>
      <c r="O1145" s="119"/>
      <c r="P1145" s="107"/>
      <c r="Q1145" s="107"/>
      <c r="R1145" s="107"/>
      <c r="S1145" s="107"/>
      <c r="T1145" s="74"/>
    </row>
    <row r="1146" spans="1:20" ht="18" customHeight="1">
      <c r="A1146" s="190"/>
      <c r="B1146" s="191"/>
      <c r="C1146" s="75"/>
      <c r="D1146" s="68" t="s">
        <v>64</v>
      </c>
      <c r="E1146" s="89" t="s">
        <v>463</v>
      </c>
      <c r="F1146" s="89"/>
      <c r="G1146" s="89"/>
      <c r="H1146" s="89"/>
      <c r="I1146" s="89"/>
      <c r="J1146" s="89"/>
      <c r="K1146" s="89"/>
      <c r="L1146" s="95"/>
      <c r="M1146" s="78" t="s">
        <v>155</v>
      </c>
      <c r="N1146" s="96" t="s">
        <v>155</v>
      </c>
      <c r="O1146" s="119"/>
      <c r="P1146" s="107"/>
      <c r="Q1146" s="107"/>
      <c r="R1146" s="107"/>
      <c r="S1146" s="107"/>
      <c r="T1146" s="74"/>
    </row>
    <row r="1147" spans="1:20" ht="18" customHeight="1">
      <c r="A1147" s="190"/>
      <c r="B1147" s="191"/>
      <c r="C1147" s="279" t="s">
        <v>299</v>
      </c>
      <c r="D1147" s="68" t="s">
        <v>67</v>
      </c>
      <c r="E1147" s="94" t="s">
        <v>173</v>
      </c>
      <c r="F1147" s="94"/>
      <c r="G1147" s="94"/>
      <c r="H1147" s="94"/>
      <c r="I1147" s="94"/>
      <c r="J1147" s="94"/>
      <c r="K1147" s="94"/>
      <c r="L1147" s="95"/>
      <c r="M1147" s="100" t="s">
        <v>155</v>
      </c>
      <c r="N1147" s="100" t="s">
        <v>155</v>
      </c>
      <c r="O1147" s="110"/>
      <c r="P1147" s="107"/>
      <c r="Q1147" s="107"/>
      <c r="R1147" s="107"/>
      <c r="S1147" s="107"/>
      <c r="T1147" s="74"/>
    </row>
    <row r="1148" spans="1:20" ht="18" customHeight="1">
      <c r="A1148" s="190"/>
      <c r="B1148" s="191"/>
      <c r="C1148" s="102"/>
      <c r="D1148" s="68" t="s">
        <v>69</v>
      </c>
      <c r="E1148" s="94" t="s">
        <v>464</v>
      </c>
      <c r="F1148" s="94"/>
      <c r="G1148" s="94"/>
      <c r="H1148" s="94"/>
      <c r="I1148" s="94"/>
      <c r="J1148" s="94"/>
      <c r="K1148" s="94"/>
      <c r="L1148" s="95"/>
      <c r="M1148" s="78" t="s">
        <v>155</v>
      </c>
      <c r="N1148" s="96" t="s">
        <v>155</v>
      </c>
      <c r="O1148" s="119"/>
      <c r="P1148" s="107"/>
      <c r="Q1148" s="107"/>
      <c r="R1148" s="107"/>
      <c r="S1148" s="107"/>
      <c r="T1148" s="74"/>
    </row>
    <row r="1149" spans="1:20" ht="18" customHeight="1">
      <c r="A1149" s="190"/>
      <c r="B1149" s="191"/>
      <c r="C1149" s="75"/>
      <c r="D1149" s="68" t="s">
        <v>859</v>
      </c>
      <c r="E1149" s="94" t="s">
        <v>398</v>
      </c>
      <c r="F1149" s="94"/>
      <c r="G1149" s="94"/>
      <c r="H1149" s="94"/>
      <c r="I1149" s="94"/>
      <c r="J1149" s="94"/>
      <c r="K1149" s="94"/>
      <c r="L1149" s="95"/>
      <c r="M1149" s="100" t="s">
        <v>155</v>
      </c>
      <c r="N1149" s="71" t="s">
        <v>155</v>
      </c>
      <c r="O1149" s="106"/>
      <c r="P1149" s="107"/>
      <c r="Q1149" s="107"/>
      <c r="R1149" s="107"/>
      <c r="S1149" s="107"/>
      <c r="T1149" s="74"/>
    </row>
    <row r="1150" spans="1:20" ht="18" customHeight="1">
      <c r="A1150" s="190"/>
      <c r="B1150" s="191"/>
      <c r="C1150" s="102"/>
      <c r="D1150" s="68" t="s">
        <v>866</v>
      </c>
      <c r="E1150" s="94" t="s">
        <v>178</v>
      </c>
      <c r="F1150" s="94"/>
      <c r="G1150" s="94"/>
      <c r="H1150" s="94"/>
      <c r="I1150" s="94"/>
      <c r="J1150" s="94"/>
      <c r="K1150" s="94"/>
      <c r="L1150" s="95"/>
      <c r="M1150" s="100">
        <v>83</v>
      </c>
      <c r="N1150" s="71" t="s">
        <v>465</v>
      </c>
      <c r="O1150" s="106"/>
      <c r="P1150" s="107"/>
      <c r="Q1150" s="107"/>
      <c r="R1150" s="107"/>
      <c r="S1150" s="107"/>
      <c r="T1150" s="74"/>
    </row>
    <row r="1151" spans="1:20" ht="18" customHeight="1">
      <c r="A1151" s="190"/>
      <c r="B1151" s="191"/>
      <c r="C1151" s="99"/>
      <c r="D1151" s="68" t="s">
        <v>868</v>
      </c>
      <c r="E1151" s="94" t="s">
        <v>179</v>
      </c>
      <c r="F1151" s="94"/>
      <c r="G1151" s="94"/>
      <c r="H1151" s="94"/>
      <c r="I1151" s="94"/>
      <c r="J1151" s="94"/>
      <c r="K1151" s="94"/>
      <c r="L1151" s="105"/>
      <c r="M1151" s="100" t="s">
        <v>155</v>
      </c>
      <c r="N1151" s="71" t="s">
        <v>155</v>
      </c>
      <c r="O1151" s="106"/>
      <c r="P1151" s="107"/>
      <c r="Q1151" s="107"/>
      <c r="R1151" s="107"/>
      <c r="S1151" s="107"/>
      <c r="T1151" s="74"/>
    </row>
    <row r="1152" spans="1:20" ht="18" customHeight="1">
      <c r="A1152" s="190"/>
      <c r="B1152" s="191"/>
      <c r="C1152" s="176" t="s">
        <v>185</v>
      </c>
      <c r="D1152" s="108" t="s">
        <v>872</v>
      </c>
      <c r="E1152" s="94" t="s">
        <v>570</v>
      </c>
      <c r="F1152" s="94"/>
      <c r="G1152" s="94"/>
      <c r="H1152" s="94"/>
      <c r="I1152" s="94"/>
      <c r="J1152" s="94"/>
      <c r="K1152" s="94"/>
      <c r="L1152" s="95"/>
      <c r="M1152" s="100" t="s">
        <v>155</v>
      </c>
      <c r="N1152" s="71" t="s">
        <v>155</v>
      </c>
      <c r="O1152" s="106"/>
      <c r="P1152" s="107"/>
      <c r="Q1152" s="107"/>
      <c r="R1152" s="107"/>
      <c r="S1152" s="107"/>
      <c r="T1152" s="74"/>
    </row>
    <row r="1153" spans="1:20" ht="18" customHeight="1">
      <c r="A1153" s="190"/>
      <c r="B1153" s="191"/>
      <c r="C1153" s="75"/>
      <c r="D1153" s="108" t="s">
        <v>873</v>
      </c>
      <c r="E1153" s="94" t="s">
        <v>874</v>
      </c>
      <c r="F1153" s="94"/>
      <c r="G1153" s="94"/>
      <c r="H1153" s="94"/>
      <c r="I1153" s="94"/>
      <c r="J1153" s="94"/>
      <c r="K1153" s="94"/>
      <c r="L1153" s="95"/>
      <c r="M1153" s="100" t="s">
        <v>155</v>
      </c>
      <c r="N1153" s="71" t="s">
        <v>155</v>
      </c>
      <c r="O1153" s="106"/>
      <c r="P1153" s="107"/>
      <c r="Q1153" s="107"/>
      <c r="R1153" s="107"/>
      <c r="S1153" s="107"/>
      <c r="T1153" s="74"/>
    </row>
    <row r="1154" spans="1:20" ht="18" customHeight="1">
      <c r="A1154" s="190"/>
      <c r="B1154" s="191"/>
      <c r="C1154" s="102"/>
      <c r="D1154" s="68" t="s">
        <v>875</v>
      </c>
      <c r="E1154" s="94" t="s">
        <v>467</v>
      </c>
      <c r="F1154" s="94"/>
      <c r="G1154" s="94"/>
      <c r="H1154" s="94"/>
      <c r="I1154" s="94"/>
      <c r="J1154" s="94"/>
      <c r="K1154" s="94"/>
      <c r="L1154" s="95"/>
      <c r="M1154" s="100">
        <v>84</v>
      </c>
      <c r="N1154" s="92" t="s">
        <v>177</v>
      </c>
      <c r="O1154" s="93"/>
      <c r="P1154" s="73"/>
      <c r="Q1154" s="107"/>
      <c r="R1154" s="107"/>
      <c r="S1154" s="107"/>
      <c r="T1154" s="74"/>
    </row>
    <row r="1155" spans="1:20" ht="18" customHeight="1">
      <c r="A1155" s="190"/>
      <c r="B1155" s="191"/>
      <c r="C1155" s="99"/>
      <c r="D1155" s="108" t="s">
        <v>876</v>
      </c>
      <c r="E1155" s="94" t="s">
        <v>181</v>
      </c>
      <c r="F1155" s="94"/>
      <c r="G1155" s="94"/>
      <c r="H1155" s="94"/>
      <c r="I1155" s="94"/>
      <c r="J1155" s="94"/>
      <c r="K1155" s="94"/>
      <c r="L1155" s="95"/>
      <c r="M1155" s="100" t="s">
        <v>155</v>
      </c>
      <c r="N1155" s="100" t="s">
        <v>155</v>
      </c>
      <c r="O1155" s="395"/>
      <c r="P1155" s="73"/>
      <c r="Q1155" s="107"/>
      <c r="R1155" s="107"/>
      <c r="S1155" s="107"/>
      <c r="T1155" s="74"/>
    </row>
    <row r="1156" spans="1:20" ht="18" customHeight="1">
      <c r="A1156" s="190"/>
      <c r="B1156" s="191"/>
      <c r="C1156" s="102"/>
      <c r="D1156" s="108" t="s">
        <v>877</v>
      </c>
      <c r="E1156" s="94" t="s">
        <v>182</v>
      </c>
      <c r="F1156" s="94"/>
      <c r="G1156" s="94"/>
      <c r="H1156" s="94"/>
      <c r="I1156" s="94"/>
      <c r="J1156" s="94"/>
      <c r="K1156" s="94"/>
      <c r="L1156" s="95"/>
      <c r="M1156" s="78" t="s">
        <v>155</v>
      </c>
      <c r="N1156" s="100" t="s">
        <v>155</v>
      </c>
      <c r="O1156" s="110"/>
      <c r="P1156" s="107"/>
      <c r="Q1156" s="107"/>
      <c r="R1156" s="107"/>
      <c r="S1156" s="107"/>
      <c r="T1156" s="74"/>
    </row>
    <row r="1157" spans="1:20" ht="18" customHeight="1">
      <c r="A1157" s="190"/>
      <c r="B1157" s="191"/>
      <c r="C1157" s="99"/>
      <c r="D1157" s="108" t="s">
        <v>878</v>
      </c>
      <c r="E1157" s="94" t="s">
        <v>183</v>
      </c>
      <c r="F1157" s="94"/>
      <c r="G1157" s="94"/>
      <c r="H1157" s="94"/>
      <c r="I1157" s="94"/>
      <c r="J1157" s="94"/>
      <c r="K1157" s="94"/>
      <c r="L1157" s="95"/>
      <c r="M1157" s="100" t="s">
        <v>155</v>
      </c>
      <c r="N1157" s="100" t="s">
        <v>155</v>
      </c>
      <c r="O1157" s="110"/>
      <c r="P1157" s="107"/>
      <c r="Q1157" s="107"/>
      <c r="R1157" s="107"/>
      <c r="S1157" s="107"/>
      <c r="T1157" s="74"/>
    </row>
    <row r="1158" spans="1:20" ht="18" customHeight="1">
      <c r="A1158" s="190"/>
      <c r="B1158" s="191"/>
      <c r="C1158" s="111"/>
      <c r="D1158" s="108" t="s">
        <v>879</v>
      </c>
      <c r="E1158" s="94" t="s">
        <v>184</v>
      </c>
      <c r="F1158" s="94"/>
      <c r="G1158" s="94"/>
      <c r="H1158" s="94"/>
      <c r="I1158" s="94"/>
      <c r="J1158" s="94"/>
      <c r="K1158" s="94"/>
      <c r="L1158" s="95"/>
      <c r="M1158" s="100" t="s">
        <v>176</v>
      </c>
      <c r="N1158" s="100" t="s">
        <v>155</v>
      </c>
      <c r="O1158" s="114"/>
      <c r="P1158" s="107"/>
      <c r="Q1158" s="107"/>
      <c r="R1158" s="107"/>
      <c r="S1158" s="107"/>
      <c r="T1158" s="74"/>
    </row>
    <row r="1159" spans="1:20" ht="18" customHeight="1">
      <c r="A1159" s="190"/>
      <c r="B1159" s="191"/>
      <c r="C1159" s="80"/>
      <c r="D1159" s="270"/>
      <c r="E1159" s="458"/>
      <c r="F1159" s="458"/>
      <c r="G1159" s="458"/>
      <c r="H1159" s="458"/>
      <c r="I1159" s="458"/>
      <c r="J1159" s="458"/>
      <c r="K1159" s="458"/>
      <c r="L1159" s="459"/>
      <c r="M1159" s="318"/>
      <c r="N1159" s="85"/>
      <c r="O1159" s="288"/>
      <c r="P1159" s="388"/>
      <c r="Q1159" s="388"/>
      <c r="R1159" s="388"/>
      <c r="S1159" s="388"/>
      <c r="T1159" s="88"/>
    </row>
    <row r="1160" spans="1:20" ht="18" customHeight="1">
      <c r="A1160" s="983" t="s">
        <v>677</v>
      </c>
      <c r="B1160" s="984"/>
      <c r="C1160" s="460" t="s">
        <v>686</v>
      </c>
      <c r="D1160" s="309">
        <v>1</v>
      </c>
      <c r="E1160" s="310" t="s">
        <v>880</v>
      </c>
      <c r="F1160" s="310"/>
      <c r="G1160" s="310"/>
      <c r="H1160" s="310"/>
      <c r="I1160" s="310"/>
      <c r="J1160" s="310"/>
      <c r="K1160" s="310"/>
      <c r="L1160" s="389"/>
      <c r="M1160" s="343" t="s">
        <v>155</v>
      </c>
      <c r="N1160" s="343" t="s">
        <v>155</v>
      </c>
      <c r="O1160" s="390"/>
      <c r="P1160" s="391"/>
      <c r="Q1160" s="391"/>
      <c r="R1160" s="391"/>
      <c r="S1160" s="391"/>
      <c r="T1160" s="392"/>
    </row>
    <row r="1161" spans="1:20" ht="18" customHeight="1">
      <c r="A1161" s="190"/>
      <c r="B1161" s="191"/>
      <c r="C1161" s="410"/>
      <c r="D1161" s="108" t="s">
        <v>47</v>
      </c>
      <c r="E1161" s="94" t="s">
        <v>678</v>
      </c>
      <c r="F1161" s="94"/>
      <c r="G1161" s="94"/>
      <c r="H1161" s="94"/>
      <c r="I1161" s="94"/>
      <c r="J1161" s="94"/>
      <c r="K1161" s="94"/>
      <c r="L1161" s="95"/>
      <c r="M1161" s="100" t="s">
        <v>155</v>
      </c>
      <c r="N1161" s="100" t="s">
        <v>155</v>
      </c>
      <c r="O1161" s="110"/>
      <c r="P1161" s="107"/>
      <c r="Q1161" s="107"/>
      <c r="R1161" s="107"/>
      <c r="S1161" s="107"/>
      <c r="T1161" s="74"/>
    </row>
    <row r="1162" spans="1:20" ht="18" customHeight="1">
      <c r="A1162" s="190"/>
      <c r="B1162" s="191"/>
      <c r="C1162" s="99"/>
      <c r="D1162" s="108" t="s">
        <v>48</v>
      </c>
      <c r="E1162" s="94" t="s">
        <v>680</v>
      </c>
      <c r="F1162" s="94"/>
      <c r="G1162" s="94"/>
      <c r="H1162" s="94"/>
      <c r="I1162" s="94"/>
      <c r="J1162" s="94"/>
      <c r="K1162" s="94"/>
      <c r="L1162" s="105"/>
      <c r="M1162" s="100" t="s">
        <v>155</v>
      </c>
      <c r="N1162" s="100" t="s">
        <v>155</v>
      </c>
      <c r="O1162" s="110"/>
      <c r="P1162" s="107"/>
      <c r="Q1162" s="107"/>
      <c r="R1162" s="107"/>
      <c r="S1162" s="107"/>
      <c r="T1162" s="74"/>
    </row>
    <row r="1163" spans="1:20" ht="18" customHeight="1">
      <c r="A1163" s="190"/>
      <c r="B1163" s="191"/>
      <c r="C1163" s="111"/>
      <c r="D1163" s="68" t="s">
        <v>49</v>
      </c>
      <c r="E1163" s="94" t="s">
        <v>682</v>
      </c>
      <c r="F1163" s="94"/>
      <c r="G1163" s="94"/>
      <c r="H1163" s="94"/>
      <c r="I1163" s="94"/>
      <c r="J1163" s="94"/>
      <c r="K1163" s="94"/>
      <c r="L1163" s="105"/>
      <c r="M1163" s="100" t="s">
        <v>155</v>
      </c>
      <c r="N1163" s="100" t="s">
        <v>155</v>
      </c>
      <c r="O1163" s="110"/>
      <c r="P1163" s="107"/>
      <c r="Q1163" s="107"/>
      <c r="R1163" s="107"/>
      <c r="S1163" s="107"/>
      <c r="T1163" s="74"/>
    </row>
    <row r="1164" spans="1:20" ht="18" customHeight="1">
      <c r="A1164" s="334"/>
      <c r="B1164" s="335"/>
      <c r="C1164" s="80"/>
      <c r="D1164" s="270"/>
      <c r="E1164" s="82"/>
      <c r="F1164" s="82"/>
      <c r="G1164" s="82"/>
      <c r="H1164" s="82"/>
      <c r="I1164" s="82"/>
      <c r="J1164" s="82"/>
      <c r="K1164" s="82"/>
      <c r="L1164" s="282"/>
      <c r="M1164" s="318"/>
      <c r="N1164" s="318"/>
      <c r="O1164" s="387"/>
      <c r="P1164" s="388"/>
      <c r="Q1164" s="388"/>
      <c r="R1164" s="388"/>
      <c r="S1164" s="388"/>
      <c r="T1164" s="88"/>
    </row>
    <row r="1165" spans="1:20" ht="18" customHeight="1">
      <c r="A1165" s="983" t="s">
        <v>871</v>
      </c>
      <c r="B1165" s="984"/>
      <c r="C1165" s="442"/>
      <c r="D1165" s="309">
        <v>1</v>
      </c>
      <c r="E1165" s="310" t="s">
        <v>881</v>
      </c>
      <c r="F1165" s="310"/>
      <c r="G1165" s="310"/>
      <c r="H1165" s="310"/>
      <c r="I1165" s="310"/>
      <c r="J1165" s="310"/>
      <c r="K1165" s="310"/>
      <c r="L1165" s="311"/>
      <c r="M1165" s="343" t="s">
        <v>100</v>
      </c>
      <c r="N1165" s="343" t="s">
        <v>155</v>
      </c>
      <c r="O1165" s="440" t="s">
        <v>511</v>
      </c>
      <c r="P1165" s="427" t="s">
        <v>822</v>
      </c>
      <c r="Q1165" s="391"/>
      <c r="R1165" s="391"/>
      <c r="S1165" s="391"/>
      <c r="T1165" s="392"/>
    </row>
    <row r="1166" spans="1:20" ht="18" customHeight="1">
      <c r="A1166" s="985" t="s">
        <v>469</v>
      </c>
      <c r="B1166" s="986"/>
      <c r="C1166" s="99"/>
      <c r="D1166" s="108" t="s">
        <v>47</v>
      </c>
      <c r="E1166" s="94" t="s">
        <v>788</v>
      </c>
      <c r="F1166" s="94"/>
      <c r="G1166" s="94"/>
      <c r="H1166" s="94"/>
      <c r="I1166" s="94"/>
      <c r="J1166" s="94"/>
      <c r="K1166" s="94"/>
      <c r="L1166" s="105"/>
      <c r="M1166" s="100" t="s">
        <v>100</v>
      </c>
      <c r="N1166" s="100" t="s">
        <v>155</v>
      </c>
      <c r="O1166" s="101"/>
      <c r="P1166" s="73"/>
      <c r="Q1166" s="107"/>
      <c r="R1166" s="107"/>
      <c r="S1166" s="107"/>
      <c r="T1166" s="74"/>
    </row>
    <row r="1167" spans="1:20" ht="18" customHeight="1">
      <c r="A1167" s="190"/>
      <c r="B1167" s="191"/>
      <c r="C1167" s="99"/>
      <c r="D1167" s="108" t="s">
        <v>48</v>
      </c>
      <c r="E1167" s="94" t="s">
        <v>882</v>
      </c>
      <c r="F1167" s="94"/>
      <c r="G1167" s="94"/>
      <c r="H1167" s="94"/>
      <c r="I1167" s="94"/>
      <c r="J1167" s="94"/>
      <c r="K1167" s="94"/>
      <c r="L1167" s="105"/>
      <c r="M1167" s="100">
        <v>34</v>
      </c>
      <c r="N1167" s="100" t="s">
        <v>155</v>
      </c>
      <c r="O1167" s="101"/>
      <c r="P1167" s="73"/>
      <c r="Q1167" s="107"/>
      <c r="R1167" s="107"/>
      <c r="S1167" s="107"/>
      <c r="T1167" s="74"/>
    </row>
    <row r="1168" spans="1:20" ht="18" customHeight="1">
      <c r="A1168" s="190"/>
      <c r="B1168" s="191"/>
      <c r="C1168" s="99"/>
      <c r="D1168" s="108" t="s">
        <v>49</v>
      </c>
      <c r="E1168" s="94" t="s">
        <v>883</v>
      </c>
      <c r="F1168" s="94"/>
      <c r="G1168" s="94"/>
      <c r="H1168" s="94"/>
      <c r="I1168" s="94"/>
      <c r="J1168" s="94"/>
      <c r="K1168" s="94"/>
      <c r="L1168" s="105"/>
      <c r="M1168" s="78">
        <v>34</v>
      </c>
      <c r="N1168" s="96" t="s">
        <v>155</v>
      </c>
      <c r="O1168" s="97" t="s">
        <v>511</v>
      </c>
      <c r="P1168" s="73" t="s">
        <v>251</v>
      </c>
      <c r="Q1168" s="107"/>
      <c r="R1168" s="107"/>
      <c r="S1168" s="107"/>
      <c r="T1168" s="74"/>
    </row>
    <row r="1169" spans="1:20" ht="18" customHeight="1">
      <c r="A1169" s="190"/>
      <c r="B1169" s="191"/>
      <c r="C1169" s="99"/>
      <c r="D1169" s="108" t="s">
        <v>50</v>
      </c>
      <c r="E1169" s="94" t="s">
        <v>471</v>
      </c>
      <c r="F1169" s="94"/>
      <c r="G1169" s="94"/>
      <c r="H1169" s="94"/>
      <c r="I1169" s="94"/>
      <c r="J1169" s="94"/>
      <c r="K1169" s="94"/>
      <c r="L1169" s="105"/>
      <c r="M1169" s="78" t="s">
        <v>321</v>
      </c>
      <c r="N1169" s="96" t="s">
        <v>155</v>
      </c>
      <c r="O1169" s="97" t="s">
        <v>511</v>
      </c>
      <c r="P1169" s="73" t="s">
        <v>884</v>
      </c>
      <c r="Q1169" s="107"/>
      <c r="R1169" s="107"/>
      <c r="S1169" s="107"/>
      <c r="T1169" s="74"/>
    </row>
    <row r="1170" spans="1:20" ht="18" customHeight="1">
      <c r="A1170" s="190"/>
      <c r="B1170" s="191"/>
      <c r="C1170" s="99"/>
      <c r="D1170" s="108" t="s">
        <v>54</v>
      </c>
      <c r="E1170" s="94" t="s">
        <v>472</v>
      </c>
      <c r="F1170" s="94"/>
      <c r="G1170" s="94"/>
      <c r="H1170" s="94"/>
      <c r="I1170" s="94"/>
      <c r="J1170" s="94"/>
      <c r="K1170" s="94"/>
      <c r="L1170" s="105"/>
      <c r="M1170" s="78" t="s">
        <v>155</v>
      </c>
      <c r="N1170" s="96" t="s">
        <v>155</v>
      </c>
      <c r="O1170" s="97" t="s">
        <v>511</v>
      </c>
      <c r="P1170" s="73" t="s">
        <v>885</v>
      </c>
      <c r="Q1170" s="107"/>
      <c r="R1170" s="107"/>
      <c r="S1170" s="107"/>
      <c r="T1170" s="74"/>
    </row>
    <row r="1171" spans="1:20" ht="18" customHeight="1" thickBot="1">
      <c r="A1171" s="233"/>
      <c r="B1171" s="234"/>
      <c r="C1171" s="120"/>
      <c r="D1171" s="121"/>
      <c r="E1171" s="122"/>
      <c r="F1171" s="122"/>
      <c r="G1171" s="122"/>
      <c r="H1171" s="122"/>
      <c r="I1171" s="122"/>
      <c r="J1171" s="122"/>
      <c r="K1171" s="122"/>
      <c r="L1171" s="123"/>
      <c r="M1171" s="124"/>
      <c r="N1171" s="125"/>
      <c r="O1171" s="461"/>
      <c r="P1171" s="127"/>
      <c r="Q1171" s="127"/>
      <c r="R1171" s="127"/>
      <c r="S1171" s="127"/>
      <c r="T1171" s="128"/>
    </row>
    <row r="1172" spans="1:20" ht="17.25" customHeight="1" thickBot="1">
      <c r="A1172" s="935" t="s">
        <v>101</v>
      </c>
      <c r="B1172" s="936"/>
      <c r="C1172" s="936"/>
      <c r="D1172" s="936"/>
      <c r="E1172" s="936"/>
      <c r="F1172" s="936"/>
      <c r="G1172" s="50" t="s">
        <v>102</v>
      </c>
      <c r="H1172" s="937"/>
      <c r="I1172" s="937"/>
      <c r="J1172" s="938"/>
      <c r="K1172" s="50" t="s">
        <v>103</v>
      </c>
      <c r="L1172" s="51"/>
      <c r="M1172" s="52"/>
      <c r="N1172" s="939" t="s">
        <v>104</v>
      </c>
      <c r="O1172" s="940"/>
      <c r="P1172" s="940"/>
      <c r="Q1172" s="941"/>
      <c r="R1172" s="53" t="s">
        <v>105</v>
      </c>
      <c r="S1172" s="54"/>
      <c r="T1172" s="55"/>
    </row>
    <row r="1173" spans="1:20" ht="18" customHeight="1">
      <c r="A1173" s="942" t="s">
        <v>106</v>
      </c>
      <c r="B1173" s="943"/>
      <c r="C1173" s="946" t="s">
        <v>107</v>
      </c>
      <c r="D1173" s="922" t="s">
        <v>108</v>
      </c>
      <c r="E1173" s="923"/>
      <c r="F1173" s="923"/>
      <c r="G1173" s="923"/>
      <c r="H1173" s="923"/>
      <c r="I1173" s="923"/>
      <c r="J1173" s="923"/>
      <c r="K1173" s="923"/>
      <c r="L1173" s="948"/>
      <c r="M1173" s="950" t="s">
        <v>109</v>
      </c>
      <c r="N1173" s="922" t="s">
        <v>110</v>
      </c>
      <c r="O1173" s="922" t="s">
        <v>111</v>
      </c>
      <c r="P1173" s="923"/>
      <c r="Q1173" s="923"/>
      <c r="R1173" s="923"/>
      <c r="S1173" s="923"/>
      <c r="T1173" s="924"/>
    </row>
    <row r="1174" spans="1:20" ht="18" customHeight="1" thickBot="1">
      <c r="A1174" s="944"/>
      <c r="B1174" s="945"/>
      <c r="C1174" s="947"/>
      <c r="D1174" s="925"/>
      <c r="E1174" s="926"/>
      <c r="F1174" s="926"/>
      <c r="G1174" s="926"/>
      <c r="H1174" s="926"/>
      <c r="I1174" s="926"/>
      <c r="J1174" s="926"/>
      <c r="K1174" s="926"/>
      <c r="L1174" s="949"/>
      <c r="M1174" s="951"/>
      <c r="N1174" s="925"/>
      <c r="O1174" s="925"/>
      <c r="P1174" s="926"/>
      <c r="Q1174" s="926"/>
      <c r="R1174" s="926"/>
      <c r="S1174" s="926"/>
      <c r="T1174" s="927"/>
    </row>
    <row r="1175" spans="1:20" ht="18" customHeight="1">
      <c r="A1175" s="989" t="s">
        <v>871</v>
      </c>
      <c r="B1175" s="990"/>
      <c r="C1175" s="57"/>
      <c r="D1175" s="58">
        <v>7</v>
      </c>
      <c r="E1175" s="59" t="s">
        <v>473</v>
      </c>
      <c r="F1175" s="60"/>
      <c r="G1175" s="60"/>
      <c r="H1175" s="293"/>
      <c r="I1175" s="293"/>
      <c r="J1175" s="293"/>
      <c r="K1175" s="293"/>
      <c r="L1175" s="61"/>
      <c r="M1175" s="62" t="s">
        <v>235</v>
      </c>
      <c r="N1175" s="63" t="s">
        <v>886</v>
      </c>
      <c r="O1175" s="64"/>
      <c r="P1175" s="65"/>
      <c r="Q1175" s="65"/>
      <c r="R1175" s="65"/>
      <c r="S1175" s="65"/>
      <c r="T1175" s="66"/>
    </row>
    <row r="1176" spans="1:20" ht="18" customHeight="1">
      <c r="A1176" s="985" t="s">
        <v>469</v>
      </c>
      <c r="B1176" s="986"/>
      <c r="C1176" s="67"/>
      <c r="D1176" s="68" t="s">
        <v>64</v>
      </c>
      <c r="E1176" s="69" t="s">
        <v>238</v>
      </c>
      <c r="F1176" s="69"/>
      <c r="G1176" s="69"/>
      <c r="H1176" s="69"/>
      <c r="I1176" s="69"/>
      <c r="J1176" s="69"/>
      <c r="K1176" s="69"/>
      <c r="L1176" s="70"/>
      <c r="M1176" s="71" t="s">
        <v>239</v>
      </c>
      <c r="N1176" s="71" t="s">
        <v>886</v>
      </c>
      <c r="O1176" s="72"/>
      <c r="P1176" s="73"/>
      <c r="Q1176" s="73"/>
      <c r="R1176" s="73"/>
      <c r="S1176" s="73"/>
      <c r="T1176" s="74"/>
    </row>
    <row r="1177" spans="1:20" ht="18" customHeight="1">
      <c r="A1177" s="190"/>
      <c r="B1177" s="191"/>
      <c r="C1177" s="75"/>
      <c r="D1177" s="68" t="s">
        <v>67</v>
      </c>
      <c r="E1177" s="69" t="s">
        <v>887</v>
      </c>
      <c r="F1177" s="76"/>
      <c r="G1177" s="76"/>
      <c r="H1177" s="76"/>
      <c r="I1177" s="76"/>
      <c r="J1177" s="76"/>
      <c r="K1177" s="76"/>
      <c r="L1177" s="77"/>
      <c r="M1177" s="71" t="s">
        <v>241</v>
      </c>
      <c r="N1177" s="71" t="s">
        <v>886</v>
      </c>
      <c r="O1177" s="72"/>
      <c r="P1177" s="73"/>
      <c r="Q1177" s="73"/>
      <c r="R1177" s="73"/>
      <c r="S1177" s="73"/>
      <c r="T1177" s="74"/>
    </row>
    <row r="1178" spans="1:20" ht="18" customHeight="1">
      <c r="A1178" s="190"/>
      <c r="B1178" s="191"/>
      <c r="C1178" s="75"/>
      <c r="D1178" s="68"/>
      <c r="E1178" s="69" t="s">
        <v>888</v>
      </c>
      <c r="F1178" s="76"/>
      <c r="G1178" s="76"/>
      <c r="H1178" s="76"/>
      <c r="I1178" s="76"/>
      <c r="J1178" s="76"/>
      <c r="K1178" s="76"/>
      <c r="L1178" s="77"/>
      <c r="M1178" s="78"/>
      <c r="N1178" s="71"/>
      <c r="O1178" s="72"/>
      <c r="P1178" s="73"/>
      <c r="Q1178" s="73"/>
      <c r="R1178" s="73"/>
      <c r="S1178" s="73"/>
      <c r="T1178" s="74"/>
    </row>
    <row r="1179" spans="1:20" ht="18" customHeight="1">
      <c r="A1179" s="190"/>
      <c r="B1179" s="191"/>
      <c r="C1179" s="79"/>
      <c r="D1179" s="68" t="s">
        <v>69</v>
      </c>
      <c r="E1179" s="69" t="s">
        <v>244</v>
      </c>
      <c r="F1179" s="76"/>
      <c r="G1179" s="76"/>
      <c r="H1179" s="76"/>
      <c r="I1179" s="76"/>
      <c r="J1179" s="76"/>
      <c r="K1179" s="76"/>
      <c r="L1179" s="77"/>
      <c r="M1179" s="78" t="s">
        <v>100</v>
      </c>
      <c r="N1179" s="71" t="s">
        <v>100</v>
      </c>
      <c r="O1179" s="72" t="s">
        <v>511</v>
      </c>
      <c r="P1179" s="73" t="s">
        <v>889</v>
      </c>
      <c r="Q1179" s="73"/>
      <c r="R1179" s="73"/>
      <c r="S1179" s="73"/>
      <c r="T1179" s="74"/>
    </row>
    <row r="1180" spans="1:20" ht="18" customHeight="1">
      <c r="A1180" s="190"/>
      <c r="B1180" s="191"/>
      <c r="C1180" s="80"/>
      <c r="D1180" s="81" t="s">
        <v>859</v>
      </c>
      <c r="E1180" s="82" t="s">
        <v>519</v>
      </c>
      <c r="F1180" s="82"/>
      <c r="G1180" s="82"/>
      <c r="H1180" s="82"/>
      <c r="I1180" s="82"/>
      <c r="J1180" s="82"/>
      <c r="K1180" s="82"/>
      <c r="L1180" s="83"/>
      <c r="M1180" s="84" t="s">
        <v>100</v>
      </c>
      <c r="N1180" s="85" t="s">
        <v>100</v>
      </c>
      <c r="O1180" s="425"/>
      <c r="Q1180" s="56" t="s">
        <v>890</v>
      </c>
      <c r="R1180" s="87"/>
      <c r="S1180" s="87" t="s">
        <v>891</v>
      </c>
      <c r="T1180" s="88"/>
    </row>
    <row r="1181" spans="1:20" ht="18" customHeight="1">
      <c r="A1181" s="190"/>
      <c r="B1181" s="191"/>
      <c r="C1181" s="75"/>
      <c r="D1181" s="68" t="s">
        <v>866</v>
      </c>
      <c r="E1181" s="89" t="s">
        <v>892</v>
      </c>
      <c r="F1181" s="89"/>
      <c r="G1181" s="89"/>
      <c r="H1181" s="89"/>
      <c r="I1181" s="89"/>
      <c r="J1181" s="89"/>
      <c r="K1181" s="89"/>
      <c r="L1181" s="90"/>
      <c r="M1181" s="91" t="s">
        <v>477</v>
      </c>
      <c r="N1181" s="92" t="s">
        <v>893</v>
      </c>
      <c r="O1181" s="93" t="s">
        <v>511</v>
      </c>
      <c r="P1181" s="73" t="s">
        <v>479</v>
      </c>
      <c r="Q1181" s="73"/>
      <c r="R1181" s="73"/>
      <c r="S1181" s="107"/>
      <c r="T1181" s="74"/>
    </row>
    <row r="1182" spans="1:20" ht="18" customHeight="1">
      <c r="A1182" s="190"/>
      <c r="B1182" s="191"/>
      <c r="C1182" s="75"/>
      <c r="D1182" s="68" t="s">
        <v>868</v>
      </c>
      <c r="E1182" s="94" t="s">
        <v>247</v>
      </c>
      <c r="F1182" s="94"/>
      <c r="G1182" s="94"/>
      <c r="H1182" s="94"/>
      <c r="I1182" s="94"/>
      <c r="J1182" s="94"/>
      <c r="K1182" s="94"/>
      <c r="L1182" s="95"/>
      <c r="M1182" s="78" t="s">
        <v>100</v>
      </c>
      <c r="N1182" s="96" t="s">
        <v>100</v>
      </c>
      <c r="O1182" s="98"/>
      <c r="P1182" s="73"/>
      <c r="Q1182" s="73"/>
      <c r="R1182" s="73"/>
      <c r="S1182" s="107"/>
      <c r="T1182" s="74"/>
    </row>
    <row r="1183" spans="1:20" ht="18" customHeight="1">
      <c r="A1183" s="190"/>
      <c r="B1183" s="191"/>
      <c r="C1183" s="75"/>
      <c r="D1183" s="68" t="s">
        <v>872</v>
      </c>
      <c r="E1183" s="89" t="s">
        <v>521</v>
      </c>
      <c r="F1183" s="89"/>
      <c r="G1183" s="89"/>
      <c r="H1183" s="89"/>
      <c r="I1183" s="89"/>
      <c r="J1183" s="89"/>
      <c r="K1183" s="89"/>
      <c r="L1183" s="95"/>
      <c r="M1183" s="78" t="s">
        <v>100</v>
      </c>
      <c r="N1183" s="96" t="s">
        <v>100</v>
      </c>
      <c r="O1183" s="98"/>
      <c r="P1183" s="73"/>
      <c r="Q1183" s="73"/>
      <c r="R1183" s="73"/>
      <c r="S1183" s="107"/>
      <c r="T1183" s="74"/>
    </row>
    <row r="1184" spans="1:20" ht="18" customHeight="1">
      <c r="A1184" s="190"/>
      <c r="B1184" s="191"/>
      <c r="C1184" s="99"/>
      <c r="D1184" s="68" t="s">
        <v>873</v>
      </c>
      <c r="E1184" s="94" t="s">
        <v>482</v>
      </c>
      <c r="F1184" s="94"/>
      <c r="G1184" s="94"/>
      <c r="H1184" s="94"/>
      <c r="I1184" s="94"/>
      <c r="J1184" s="94"/>
      <c r="K1184" s="94"/>
      <c r="L1184" s="95"/>
      <c r="M1184" s="100" t="s">
        <v>100</v>
      </c>
      <c r="N1184" s="100" t="s">
        <v>100</v>
      </c>
      <c r="O1184" s="101"/>
      <c r="P1184" s="73"/>
      <c r="Q1184" s="73"/>
      <c r="R1184" s="73"/>
      <c r="S1184" s="107"/>
      <c r="T1184" s="74"/>
    </row>
    <row r="1185" spans="1:20" ht="18" customHeight="1">
      <c r="A1185" s="190"/>
      <c r="B1185" s="191"/>
      <c r="C1185" s="102"/>
      <c r="D1185" s="68" t="s">
        <v>875</v>
      </c>
      <c r="E1185" s="94" t="s">
        <v>483</v>
      </c>
      <c r="F1185" s="94"/>
      <c r="G1185" s="94"/>
      <c r="H1185" s="94"/>
      <c r="I1185" s="94"/>
      <c r="J1185" s="94"/>
      <c r="K1185" s="94"/>
      <c r="L1185" s="95"/>
      <c r="M1185" s="78">
        <v>34</v>
      </c>
      <c r="N1185" s="96" t="s">
        <v>100</v>
      </c>
      <c r="O1185" s="98"/>
      <c r="P1185" s="73"/>
      <c r="Q1185" s="73"/>
      <c r="R1185" s="73"/>
      <c r="S1185" s="107"/>
      <c r="T1185" s="74"/>
    </row>
    <row r="1186" spans="1:20" ht="18" customHeight="1">
      <c r="A1186" s="190"/>
      <c r="B1186" s="191"/>
      <c r="C1186" s="75"/>
      <c r="D1186" s="68" t="s">
        <v>876</v>
      </c>
      <c r="E1186" s="94" t="s">
        <v>484</v>
      </c>
      <c r="F1186" s="94"/>
      <c r="G1186" s="94"/>
      <c r="H1186" s="94"/>
      <c r="I1186" s="94"/>
      <c r="J1186" s="94"/>
      <c r="K1186" s="94"/>
      <c r="L1186" s="95"/>
      <c r="M1186" s="100">
        <v>34</v>
      </c>
      <c r="N1186" s="71" t="s">
        <v>100</v>
      </c>
      <c r="O1186" s="398"/>
      <c r="P1186" s="73"/>
      <c r="Q1186" s="73"/>
      <c r="R1186" s="73"/>
      <c r="S1186" s="107"/>
      <c r="T1186" s="74"/>
    </row>
    <row r="1187" spans="1:20" ht="18" customHeight="1">
      <c r="A1187" s="190"/>
      <c r="B1187" s="191"/>
      <c r="C1187" s="102"/>
      <c r="D1187" s="68" t="s">
        <v>877</v>
      </c>
      <c r="E1187" s="94" t="s">
        <v>894</v>
      </c>
      <c r="F1187" s="94"/>
      <c r="G1187" s="94"/>
      <c r="H1187" s="94"/>
      <c r="I1187" s="94"/>
      <c r="J1187" s="94"/>
      <c r="K1187" s="94"/>
      <c r="L1187" s="95"/>
      <c r="M1187" s="100" t="s">
        <v>100</v>
      </c>
      <c r="N1187" s="71" t="s">
        <v>895</v>
      </c>
      <c r="O1187" s="398"/>
      <c r="P1187" s="73"/>
      <c r="Q1187" s="73"/>
      <c r="R1187" s="73"/>
      <c r="S1187" s="107"/>
      <c r="T1187" s="74"/>
    </row>
    <row r="1188" spans="1:20" ht="18" customHeight="1">
      <c r="A1188" s="190"/>
      <c r="B1188" s="191"/>
      <c r="C1188" s="99"/>
      <c r="D1188" s="68" t="s">
        <v>878</v>
      </c>
      <c r="E1188" s="94" t="s">
        <v>565</v>
      </c>
      <c r="F1188" s="94"/>
      <c r="G1188" s="94"/>
      <c r="H1188" s="94"/>
      <c r="I1188" s="94"/>
      <c r="J1188" s="94"/>
      <c r="K1188" s="94"/>
      <c r="L1188" s="105"/>
      <c r="M1188" s="100" t="s">
        <v>312</v>
      </c>
      <c r="N1188" s="71" t="s">
        <v>100</v>
      </c>
      <c r="O1188" s="398"/>
      <c r="P1188" s="73"/>
      <c r="Q1188" s="73"/>
      <c r="R1188" s="73"/>
      <c r="S1188" s="107"/>
      <c r="T1188" s="74"/>
    </row>
    <row r="1189" spans="1:20" ht="18" customHeight="1">
      <c r="A1189" s="190"/>
      <c r="B1189" s="191"/>
      <c r="C1189" s="75"/>
      <c r="D1189" s="108" t="s">
        <v>879</v>
      </c>
      <c r="E1189" s="94" t="s">
        <v>707</v>
      </c>
      <c r="F1189" s="94"/>
      <c r="G1189" s="94"/>
      <c r="H1189" s="94"/>
      <c r="I1189" s="94"/>
      <c r="J1189" s="94"/>
      <c r="K1189" s="94"/>
      <c r="L1189" s="95"/>
      <c r="M1189" s="100">
        <v>73</v>
      </c>
      <c r="N1189" s="71" t="s">
        <v>100</v>
      </c>
      <c r="O1189" s="72" t="s">
        <v>511</v>
      </c>
      <c r="P1189" s="73" t="s">
        <v>822</v>
      </c>
      <c r="Q1189" s="73"/>
      <c r="R1189" s="73"/>
      <c r="S1189" s="107"/>
      <c r="T1189" s="74"/>
    </row>
    <row r="1190" spans="1:20" ht="18" customHeight="1">
      <c r="A1190" s="190"/>
      <c r="B1190" s="191"/>
      <c r="C1190" s="75"/>
      <c r="D1190" s="108" t="s">
        <v>896</v>
      </c>
      <c r="E1190" s="94" t="s">
        <v>897</v>
      </c>
      <c r="F1190" s="94"/>
      <c r="G1190" s="94"/>
      <c r="H1190" s="94"/>
      <c r="I1190" s="94"/>
      <c r="J1190" s="94"/>
      <c r="K1190" s="94"/>
      <c r="L1190" s="95"/>
      <c r="M1190" s="100" t="s">
        <v>100</v>
      </c>
      <c r="N1190" s="71" t="s">
        <v>898</v>
      </c>
      <c r="O1190" s="106"/>
      <c r="P1190" s="107"/>
      <c r="Q1190" s="107"/>
      <c r="R1190" s="107"/>
      <c r="S1190" s="107"/>
      <c r="T1190" s="74"/>
    </row>
    <row r="1191" spans="1:20" ht="18" customHeight="1">
      <c r="A1191" s="190"/>
      <c r="B1191" s="191"/>
      <c r="C1191" s="102"/>
      <c r="D1191" s="68" t="s">
        <v>899</v>
      </c>
      <c r="E1191" s="94" t="s">
        <v>900</v>
      </c>
      <c r="F1191" s="94"/>
      <c r="G1191" s="94"/>
      <c r="H1191" s="94"/>
      <c r="I1191" s="94"/>
      <c r="J1191" s="94"/>
      <c r="K1191" s="94"/>
      <c r="L1191" s="95"/>
      <c r="M1191" s="100" t="s">
        <v>100</v>
      </c>
      <c r="N1191" s="92" t="s">
        <v>100</v>
      </c>
      <c r="O1191" s="109"/>
      <c r="P1191" s="107"/>
      <c r="Q1191" s="107"/>
      <c r="R1191" s="107"/>
      <c r="S1191" s="107"/>
      <c r="T1191" s="74"/>
    </row>
    <row r="1192" spans="1:20" ht="18" customHeight="1">
      <c r="A1192" s="190"/>
      <c r="B1192" s="191"/>
      <c r="C1192" s="99"/>
      <c r="D1192" s="108">
        <v>23</v>
      </c>
      <c r="E1192" s="94" t="s">
        <v>713</v>
      </c>
      <c r="F1192" s="94"/>
      <c r="G1192" s="94"/>
      <c r="H1192" s="94"/>
      <c r="I1192" s="94"/>
      <c r="J1192" s="94"/>
      <c r="K1192" s="94"/>
      <c r="L1192" s="95"/>
      <c r="M1192" s="100" t="s">
        <v>100</v>
      </c>
      <c r="N1192" s="100" t="s">
        <v>100</v>
      </c>
      <c r="O1192" s="110"/>
      <c r="P1192" s="107"/>
      <c r="Q1192" s="107"/>
      <c r="R1192" s="107"/>
      <c r="S1192" s="107"/>
      <c r="T1192" s="74"/>
    </row>
    <row r="1193" spans="1:20" ht="18" customHeight="1">
      <c r="A1193" s="190"/>
      <c r="B1193" s="191"/>
      <c r="C1193" s="102"/>
      <c r="D1193" s="108" t="s">
        <v>901</v>
      </c>
      <c r="E1193" s="94" t="s">
        <v>441</v>
      </c>
      <c r="F1193" s="94"/>
      <c r="G1193" s="94"/>
      <c r="H1193" s="94"/>
      <c r="I1193" s="94"/>
      <c r="J1193" s="94"/>
      <c r="K1193" s="94"/>
      <c r="L1193" s="95"/>
      <c r="M1193" s="78">
        <v>34</v>
      </c>
      <c r="N1193" s="100" t="s">
        <v>902</v>
      </c>
      <c r="O1193" s="110"/>
      <c r="P1193" s="107"/>
      <c r="Q1193" s="107"/>
      <c r="R1193" s="107"/>
      <c r="S1193" s="107"/>
      <c r="T1193" s="74"/>
    </row>
    <row r="1194" spans="1:20" ht="18" customHeight="1">
      <c r="A1194" s="190"/>
      <c r="B1194" s="191"/>
      <c r="C1194" s="99"/>
      <c r="D1194" s="108" t="s">
        <v>903</v>
      </c>
      <c r="E1194" s="94" t="s">
        <v>442</v>
      </c>
      <c r="F1194" s="94"/>
      <c r="G1194" s="94"/>
      <c r="H1194" s="94"/>
      <c r="I1194" s="94"/>
      <c r="J1194" s="94"/>
      <c r="K1194" s="94"/>
      <c r="L1194" s="95"/>
      <c r="M1194" s="100">
        <v>65</v>
      </c>
      <c r="N1194" s="100" t="s">
        <v>100</v>
      </c>
      <c r="O1194" s="110"/>
      <c r="P1194" s="107"/>
      <c r="Q1194" s="107"/>
      <c r="R1194" s="107"/>
      <c r="S1194" s="107"/>
      <c r="T1194" s="74"/>
    </row>
    <row r="1195" spans="1:20" ht="18" customHeight="1">
      <c r="A1195" s="190"/>
      <c r="B1195" s="191"/>
      <c r="C1195" s="111"/>
      <c r="D1195" s="108" t="s">
        <v>904</v>
      </c>
      <c r="E1195" s="94" t="s">
        <v>747</v>
      </c>
      <c r="F1195" s="94"/>
      <c r="G1195" s="94"/>
      <c r="H1195" s="94"/>
      <c r="I1195" s="94"/>
      <c r="J1195" s="94"/>
      <c r="K1195" s="94"/>
      <c r="L1195" s="95"/>
      <c r="M1195" s="100">
        <v>34</v>
      </c>
      <c r="N1195" s="100" t="s">
        <v>100</v>
      </c>
      <c r="O1195" s="114"/>
      <c r="P1195" s="107"/>
      <c r="Q1195" s="107"/>
      <c r="R1195" s="107"/>
      <c r="S1195" s="107"/>
      <c r="T1195" s="74"/>
    </row>
    <row r="1196" spans="1:20" ht="18" customHeight="1">
      <c r="A1196" s="190"/>
      <c r="B1196" s="191"/>
      <c r="C1196" s="75"/>
      <c r="D1196" s="108" t="s">
        <v>905</v>
      </c>
      <c r="E1196" s="116" t="s">
        <v>748</v>
      </c>
      <c r="F1196" s="116"/>
      <c r="G1196" s="116"/>
      <c r="H1196" s="116"/>
      <c r="I1196" s="116"/>
      <c r="J1196" s="116"/>
      <c r="K1196" s="116"/>
      <c r="L1196" s="117"/>
      <c r="M1196" s="100">
        <v>34</v>
      </c>
      <c r="N1196" s="71" t="s">
        <v>100</v>
      </c>
      <c r="O1196" s="106"/>
      <c r="P1196" s="107"/>
      <c r="Q1196" s="107"/>
      <c r="R1196" s="107"/>
      <c r="S1196" s="107"/>
      <c r="T1196" s="74"/>
    </row>
    <row r="1197" spans="1:20" ht="18" customHeight="1">
      <c r="A1197" s="190"/>
      <c r="B1197" s="191"/>
      <c r="C1197" s="118"/>
      <c r="D1197" s="108" t="s">
        <v>906</v>
      </c>
      <c r="E1197" s="94" t="s">
        <v>907</v>
      </c>
      <c r="F1197" s="94"/>
      <c r="G1197" s="94"/>
      <c r="H1197" s="94"/>
      <c r="I1197" s="94"/>
      <c r="J1197" s="94"/>
      <c r="K1197" s="94"/>
      <c r="L1197" s="95"/>
      <c r="M1197" s="100" t="s">
        <v>433</v>
      </c>
      <c r="N1197" s="100" t="s">
        <v>908</v>
      </c>
      <c r="O1197" s="110"/>
      <c r="P1197" s="107"/>
      <c r="Q1197" s="107"/>
      <c r="R1197" s="107"/>
      <c r="S1197" s="107"/>
      <c r="T1197" s="74"/>
    </row>
    <row r="1198" spans="1:20" ht="18" customHeight="1">
      <c r="A1198" s="190"/>
      <c r="B1198" s="191"/>
      <c r="C1198" s="118"/>
      <c r="D1198" s="108" t="s">
        <v>909</v>
      </c>
      <c r="E1198" s="94" t="s">
        <v>910</v>
      </c>
      <c r="F1198" s="94"/>
      <c r="G1198" s="94"/>
      <c r="H1198" s="94"/>
      <c r="I1198" s="94"/>
      <c r="J1198" s="94"/>
      <c r="K1198" s="94"/>
      <c r="L1198" s="95"/>
      <c r="M1198" s="100" t="s">
        <v>100</v>
      </c>
      <c r="N1198" s="100" t="s">
        <v>100</v>
      </c>
      <c r="O1198" s="110"/>
      <c r="P1198" s="107"/>
      <c r="Q1198" s="107"/>
      <c r="R1198" s="107"/>
      <c r="S1198" s="107"/>
      <c r="T1198" s="74"/>
    </row>
    <row r="1199" spans="1:20" ht="18" customHeight="1">
      <c r="A1199" s="190"/>
      <c r="B1199" s="191"/>
      <c r="C1199" s="99"/>
      <c r="D1199" s="108" t="s">
        <v>911</v>
      </c>
      <c r="E1199" s="94" t="s">
        <v>912</v>
      </c>
      <c r="F1199" s="94"/>
      <c r="G1199" s="94"/>
      <c r="H1199" s="94"/>
      <c r="I1199" s="94"/>
      <c r="J1199" s="94"/>
      <c r="K1199" s="94"/>
      <c r="L1199" s="105"/>
      <c r="M1199" s="100" t="s">
        <v>100</v>
      </c>
      <c r="N1199" s="100" t="s">
        <v>100</v>
      </c>
      <c r="O1199" s="110"/>
      <c r="P1199" s="107"/>
      <c r="Q1199" s="107"/>
      <c r="R1199" s="107"/>
      <c r="S1199" s="107"/>
      <c r="T1199" s="74"/>
    </row>
    <row r="1200" spans="1:20" ht="18" customHeight="1">
      <c r="A1200" s="190"/>
      <c r="B1200" s="191"/>
      <c r="C1200" s="111"/>
      <c r="D1200" s="68" t="s">
        <v>913</v>
      </c>
      <c r="E1200" s="94" t="s">
        <v>914</v>
      </c>
      <c r="F1200" s="94"/>
      <c r="G1200" s="94"/>
      <c r="H1200" s="94"/>
      <c r="I1200" s="94"/>
      <c r="J1200" s="94"/>
      <c r="K1200" s="94"/>
      <c r="L1200" s="105"/>
      <c r="M1200" s="100">
        <v>65</v>
      </c>
      <c r="N1200" s="100" t="s">
        <v>100</v>
      </c>
      <c r="O1200" s="110"/>
      <c r="P1200" s="107"/>
      <c r="Q1200" s="107"/>
      <c r="R1200" s="107"/>
      <c r="S1200" s="107"/>
      <c r="T1200" s="74"/>
    </row>
    <row r="1201" spans="1:20" ht="18" customHeight="1">
      <c r="A1201" s="190"/>
      <c r="B1201" s="191"/>
      <c r="C1201" s="75"/>
      <c r="D1201" s="108" t="s">
        <v>915</v>
      </c>
      <c r="E1201" s="94" t="s">
        <v>441</v>
      </c>
      <c r="F1201" s="94"/>
      <c r="G1201" s="94"/>
      <c r="H1201" s="94"/>
      <c r="I1201" s="94"/>
      <c r="J1201" s="94"/>
      <c r="K1201" s="94"/>
      <c r="L1201" s="105"/>
      <c r="M1201" s="100">
        <v>34</v>
      </c>
      <c r="N1201" s="100" t="s">
        <v>100</v>
      </c>
      <c r="O1201" s="110"/>
      <c r="P1201" s="107"/>
      <c r="Q1201" s="107"/>
      <c r="R1201" s="107"/>
      <c r="S1201" s="107"/>
      <c r="T1201" s="74"/>
    </row>
    <row r="1202" spans="1:20" ht="18" customHeight="1">
      <c r="A1202" s="190"/>
      <c r="B1202" s="191"/>
      <c r="C1202" s="118"/>
      <c r="D1202" s="108" t="s">
        <v>916</v>
      </c>
      <c r="E1202" s="94" t="s">
        <v>442</v>
      </c>
      <c r="F1202" s="94"/>
      <c r="G1202" s="94"/>
      <c r="H1202" s="94"/>
      <c r="I1202" s="94"/>
      <c r="J1202" s="94"/>
      <c r="K1202" s="94"/>
      <c r="L1202" s="105"/>
      <c r="M1202" s="100">
        <v>65</v>
      </c>
      <c r="N1202" s="100" t="s">
        <v>100</v>
      </c>
      <c r="O1202" s="110"/>
      <c r="P1202" s="107"/>
      <c r="Q1202" s="107"/>
      <c r="R1202" s="107"/>
      <c r="S1202" s="107"/>
      <c r="T1202" s="74"/>
    </row>
    <row r="1203" spans="1:20" ht="18" customHeight="1">
      <c r="A1203" s="190"/>
      <c r="B1203" s="191"/>
      <c r="C1203" s="99"/>
      <c r="D1203" s="108" t="s">
        <v>917</v>
      </c>
      <c r="E1203" s="94" t="s">
        <v>733</v>
      </c>
      <c r="F1203" s="94"/>
      <c r="G1203" s="94"/>
      <c r="H1203" s="94"/>
      <c r="I1203" s="94"/>
      <c r="J1203" s="94"/>
      <c r="K1203" s="94"/>
      <c r="L1203" s="105"/>
      <c r="M1203" s="100">
        <v>34</v>
      </c>
      <c r="N1203" s="100" t="s">
        <v>100</v>
      </c>
      <c r="O1203" s="110"/>
      <c r="P1203" s="107"/>
      <c r="Q1203" s="107"/>
      <c r="R1203" s="107"/>
      <c r="S1203" s="107"/>
      <c r="T1203" s="74"/>
    </row>
    <row r="1204" spans="1:20" ht="18" customHeight="1">
      <c r="A1204" s="190"/>
      <c r="B1204" s="191"/>
      <c r="C1204" s="99"/>
      <c r="D1204" s="108" t="s">
        <v>918</v>
      </c>
      <c r="E1204" s="94" t="s">
        <v>734</v>
      </c>
      <c r="F1204" s="94"/>
      <c r="G1204" s="94"/>
      <c r="H1204" s="94"/>
      <c r="I1204" s="94"/>
      <c r="J1204" s="94"/>
      <c r="K1204" s="94"/>
      <c r="L1204" s="105"/>
      <c r="M1204" s="100">
        <v>34</v>
      </c>
      <c r="N1204" s="100" t="s">
        <v>100</v>
      </c>
      <c r="O1204" s="110"/>
      <c r="P1204" s="107"/>
      <c r="Q1204" s="107"/>
      <c r="R1204" s="107"/>
      <c r="S1204" s="107"/>
      <c r="T1204" s="74"/>
    </row>
    <row r="1205" spans="1:20" ht="18" customHeight="1">
      <c r="A1205" s="190"/>
      <c r="B1205" s="191"/>
      <c r="C1205" s="99"/>
      <c r="D1205" s="108" t="s">
        <v>919</v>
      </c>
      <c r="E1205" s="94" t="s">
        <v>735</v>
      </c>
      <c r="F1205" s="94"/>
      <c r="G1205" s="94"/>
      <c r="H1205" s="94"/>
      <c r="I1205" s="94"/>
      <c r="J1205" s="94"/>
      <c r="K1205" s="94"/>
      <c r="L1205" s="105"/>
      <c r="M1205" s="78" t="s">
        <v>433</v>
      </c>
      <c r="N1205" s="96" t="s">
        <v>908</v>
      </c>
      <c r="O1205" s="119"/>
      <c r="P1205" s="107"/>
      <c r="Q1205" s="107"/>
      <c r="R1205" s="107"/>
      <c r="S1205" s="107"/>
      <c r="T1205" s="74"/>
    </row>
    <row r="1206" spans="1:20" ht="18" customHeight="1">
      <c r="A1206" s="190"/>
      <c r="B1206" s="191"/>
      <c r="C1206" s="99"/>
      <c r="D1206" s="108" t="s">
        <v>920</v>
      </c>
      <c r="E1206" s="94" t="s">
        <v>737</v>
      </c>
      <c r="F1206" s="94"/>
      <c r="G1206" s="94"/>
      <c r="H1206" s="94"/>
      <c r="I1206" s="94"/>
      <c r="J1206" s="94"/>
      <c r="K1206" s="94"/>
      <c r="L1206" s="105"/>
      <c r="M1206" s="78" t="s">
        <v>100</v>
      </c>
      <c r="N1206" s="96" t="s">
        <v>100</v>
      </c>
      <c r="O1206" s="119"/>
      <c r="P1206" s="107"/>
      <c r="Q1206" s="107"/>
      <c r="R1206" s="107"/>
      <c r="S1206" s="107"/>
      <c r="T1206" s="74"/>
    </row>
    <row r="1207" spans="1:20" ht="18" customHeight="1">
      <c r="A1207" s="190"/>
      <c r="B1207" s="191"/>
      <c r="C1207" s="99"/>
      <c r="D1207" s="108" t="s">
        <v>921</v>
      </c>
      <c r="E1207" s="94" t="s">
        <v>914</v>
      </c>
      <c r="F1207" s="94"/>
      <c r="G1207" s="94"/>
      <c r="H1207" s="94"/>
      <c r="I1207" s="94"/>
      <c r="J1207" s="94"/>
      <c r="K1207" s="94"/>
      <c r="L1207" s="105"/>
      <c r="M1207" s="78">
        <v>65</v>
      </c>
      <c r="N1207" s="96" t="s">
        <v>100</v>
      </c>
      <c r="O1207" s="119"/>
      <c r="P1207" s="107"/>
      <c r="Q1207" s="107"/>
      <c r="R1207" s="107"/>
      <c r="S1207" s="107"/>
      <c r="T1207" s="74"/>
    </row>
    <row r="1208" spans="1:20" ht="18" customHeight="1" thickBot="1">
      <c r="A1208" s="233"/>
      <c r="B1208" s="234"/>
      <c r="C1208" s="120"/>
      <c r="D1208" s="121"/>
      <c r="E1208" s="122"/>
      <c r="F1208" s="122"/>
      <c r="G1208" s="122"/>
      <c r="H1208" s="122"/>
      <c r="I1208" s="122"/>
      <c r="J1208" s="122"/>
      <c r="K1208" s="122"/>
      <c r="L1208" s="123"/>
      <c r="M1208" s="124"/>
      <c r="N1208" s="125"/>
      <c r="O1208" s="126"/>
      <c r="P1208" s="127"/>
      <c r="Q1208" s="127"/>
      <c r="R1208" s="127"/>
      <c r="S1208" s="127"/>
      <c r="T1208" s="128"/>
    </row>
    <row r="1209" spans="1:20" ht="17.25" customHeight="1" thickBot="1">
      <c r="A1209" s="935" t="s">
        <v>101</v>
      </c>
      <c r="B1209" s="936"/>
      <c r="C1209" s="936"/>
      <c r="D1209" s="936"/>
      <c r="E1209" s="936"/>
      <c r="F1209" s="936"/>
      <c r="G1209" s="50" t="s">
        <v>102</v>
      </c>
      <c r="H1209" s="937"/>
      <c r="I1209" s="937"/>
      <c r="J1209" s="938"/>
      <c r="K1209" s="50" t="s">
        <v>103</v>
      </c>
      <c r="L1209" s="51"/>
      <c r="M1209" s="52"/>
      <c r="N1209" s="939" t="s">
        <v>104</v>
      </c>
      <c r="O1209" s="940"/>
      <c r="P1209" s="940"/>
      <c r="Q1209" s="941"/>
      <c r="R1209" s="53" t="s">
        <v>105</v>
      </c>
      <c r="S1209" s="54"/>
      <c r="T1209" s="55"/>
    </row>
    <row r="1210" spans="1:20" ht="18" customHeight="1">
      <c r="A1210" s="942" t="s">
        <v>106</v>
      </c>
      <c r="B1210" s="943"/>
      <c r="C1210" s="946" t="s">
        <v>107</v>
      </c>
      <c r="D1210" s="922" t="s">
        <v>108</v>
      </c>
      <c r="E1210" s="923"/>
      <c r="F1210" s="923"/>
      <c r="G1210" s="923"/>
      <c r="H1210" s="923"/>
      <c r="I1210" s="923"/>
      <c r="J1210" s="923"/>
      <c r="K1210" s="923"/>
      <c r="L1210" s="948"/>
      <c r="M1210" s="950" t="s">
        <v>109</v>
      </c>
      <c r="N1210" s="922" t="s">
        <v>110</v>
      </c>
      <c r="O1210" s="922" t="s">
        <v>111</v>
      </c>
      <c r="P1210" s="923"/>
      <c r="Q1210" s="923"/>
      <c r="R1210" s="923"/>
      <c r="S1210" s="923"/>
      <c r="T1210" s="924"/>
    </row>
    <row r="1211" spans="1:20" ht="18" customHeight="1" thickBot="1">
      <c r="A1211" s="944"/>
      <c r="B1211" s="945"/>
      <c r="C1211" s="947"/>
      <c r="D1211" s="925"/>
      <c r="E1211" s="926"/>
      <c r="F1211" s="926"/>
      <c r="G1211" s="926"/>
      <c r="H1211" s="926"/>
      <c r="I1211" s="926"/>
      <c r="J1211" s="926"/>
      <c r="K1211" s="926"/>
      <c r="L1211" s="949"/>
      <c r="M1211" s="951"/>
      <c r="N1211" s="925"/>
      <c r="O1211" s="925"/>
      <c r="P1211" s="926"/>
      <c r="Q1211" s="926"/>
      <c r="R1211" s="926"/>
      <c r="S1211" s="926"/>
      <c r="T1211" s="927"/>
    </row>
    <row r="1212" spans="1:20" ht="18" customHeight="1">
      <c r="A1212" s="989" t="s">
        <v>871</v>
      </c>
      <c r="B1212" s="990"/>
      <c r="C1212" s="57"/>
      <c r="D1212" s="58">
        <v>1</v>
      </c>
      <c r="E1212" s="59" t="s">
        <v>631</v>
      </c>
      <c r="F1212" s="60"/>
      <c r="G1212" s="60"/>
      <c r="H1212" s="934"/>
      <c r="I1212" s="934"/>
      <c r="J1212" s="934"/>
      <c r="K1212" s="934"/>
      <c r="L1212" s="61"/>
      <c r="M1212" s="62" t="s">
        <v>321</v>
      </c>
      <c r="N1212" s="63" t="s">
        <v>155</v>
      </c>
      <c r="O1212" s="64"/>
      <c r="P1212" s="65"/>
      <c r="Q1212" s="65"/>
      <c r="R1212" s="65"/>
      <c r="S1212" s="65"/>
      <c r="T1212" s="66"/>
    </row>
    <row r="1213" spans="1:20" ht="18" customHeight="1">
      <c r="A1213" s="985" t="s">
        <v>922</v>
      </c>
      <c r="B1213" s="986"/>
      <c r="C1213" s="67"/>
      <c r="D1213" s="68" t="s">
        <v>47</v>
      </c>
      <c r="E1213" s="69" t="s">
        <v>923</v>
      </c>
      <c r="F1213" s="69"/>
      <c r="G1213" s="69"/>
      <c r="H1213" s="69"/>
      <c r="I1213" s="69"/>
      <c r="J1213" s="69"/>
      <c r="K1213" s="69"/>
      <c r="L1213" s="70"/>
      <c r="M1213" s="71" t="s">
        <v>924</v>
      </c>
      <c r="N1213" s="71" t="s">
        <v>155</v>
      </c>
      <c r="O1213" s="72" t="s">
        <v>511</v>
      </c>
      <c r="P1213" s="73" t="s">
        <v>822</v>
      </c>
      <c r="Q1213" s="73"/>
      <c r="R1213" s="73"/>
      <c r="S1213" s="73"/>
      <c r="T1213" s="74"/>
    </row>
    <row r="1214" spans="1:20" ht="18" customHeight="1">
      <c r="A1214" s="190"/>
      <c r="B1214" s="191"/>
      <c r="C1214" s="75"/>
      <c r="D1214" s="68" t="s">
        <v>48</v>
      </c>
      <c r="E1214" s="69" t="s">
        <v>519</v>
      </c>
      <c r="F1214" s="76"/>
      <c r="G1214" s="76"/>
      <c r="H1214" s="76"/>
      <c r="I1214" s="76"/>
      <c r="J1214" s="76"/>
      <c r="K1214" s="76"/>
      <c r="L1214" s="77"/>
      <c r="M1214" s="71" t="s">
        <v>100</v>
      </c>
      <c r="N1214" s="71" t="s">
        <v>155</v>
      </c>
      <c r="O1214" s="398"/>
      <c r="P1214" s="73"/>
      <c r="Q1214" s="73"/>
      <c r="R1214" s="73"/>
      <c r="S1214" s="73"/>
      <c r="T1214" s="74"/>
    </row>
    <row r="1215" spans="1:20" ht="18" customHeight="1">
      <c r="A1215" s="190"/>
      <c r="B1215" s="191"/>
      <c r="C1215" s="75"/>
      <c r="D1215" s="68" t="s">
        <v>49</v>
      </c>
      <c r="E1215" s="69" t="s">
        <v>925</v>
      </c>
      <c r="F1215" s="76"/>
      <c r="G1215" s="76"/>
      <c r="H1215" s="76"/>
      <c r="I1215" s="76"/>
      <c r="J1215" s="76"/>
      <c r="K1215" s="76"/>
      <c r="L1215" s="77"/>
      <c r="M1215" s="78" t="s">
        <v>100</v>
      </c>
      <c r="N1215" s="71" t="s">
        <v>155</v>
      </c>
      <c r="O1215" s="398"/>
      <c r="P1215" s="73"/>
      <c r="Q1215" s="73"/>
      <c r="R1215" s="73"/>
      <c r="S1215" s="73"/>
      <c r="T1215" s="74"/>
    </row>
    <row r="1216" spans="1:20" ht="18" customHeight="1">
      <c r="A1216" s="190"/>
      <c r="B1216" s="191"/>
      <c r="C1216" s="79"/>
      <c r="D1216" s="68" t="s">
        <v>50</v>
      </c>
      <c r="E1216" s="69" t="s">
        <v>247</v>
      </c>
      <c r="F1216" s="76"/>
      <c r="G1216" s="76"/>
      <c r="H1216" s="76"/>
      <c r="I1216" s="76"/>
      <c r="J1216" s="76"/>
      <c r="K1216" s="76"/>
      <c r="L1216" s="77"/>
      <c r="M1216" s="78" t="s">
        <v>100</v>
      </c>
      <c r="N1216" s="71" t="s">
        <v>155</v>
      </c>
      <c r="O1216" s="72" t="s">
        <v>511</v>
      </c>
      <c r="P1216" s="73" t="s">
        <v>926</v>
      </c>
      <c r="Q1216" s="73"/>
      <c r="R1216" s="73"/>
      <c r="S1216" s="73"/>
      <c r="T1216" s="74"/>
    </row>
    <row r="1217" spans="1:20" ht="18" customHeight="1">
      <c r="A1217" s="190"/>
      <c r="B1217" s="191"/>
      <c r="C1217" s="80"/>
      <c r="D1217" s="81" t="s">
        <v>54</v>
      </c>
      <c r="E1217" s="82" t="s">
        <v>627</v>
      </c>
      <c r="F1217" s="82"/>
      <c r="G1217" s="82"/>
      <c r="H1217" s="82"/>
      <c r="I1217" s="82"/>
      <c r="J1217" s="82"/>
      <c r="K1217" s="82"/>
      <c r="L1217" s="83"/>
      <c r="M1217" s="84" t="s">
        <v>100</v>
      </c>
      <c r="N1217" s="85" t="s">
        <v>155</v>
      </c>
      <c r="O1217" s="288"/>
      <c r="P1217" s="388"/>
      <c r="Q1217" s="388"/>
      <c r="R1217" s="388"/>
      <c r="S1217" s="388"/>
      <c r="T1217" s="88"/>
    </row>
    <row r="1218" spans="1:20" ht="18" customHeight="1">
      <c r="A1218" s="190"/>
      <c r="B1218" s="191"/>
      <c r="C1218" s="75"/>
      <c r="D1218" s="68" t="s">
        <v>59</v>
      </c>
      <c r="E1218" s="89" t="s">
        <v>894</v>
      </c>
      <c r="F1218" s="89"/>
      <c r="G1218" s="89"/>
      <c r="H1218" s="89"/>
      <c r="I1218" s="89"/>
      <c r="J1218" s="89"/>
      <c r="K1218" s="89"/>
      <c r="L1218" s="90"/>
      <c r="M1218" s="91" t="s">
        <v>100</v>
      </c>
      <c r="N1218" s="92" t="s">
        <v>155</v>
      </c>
      <c r="O1218" s="109"/>
      <c r="P1218" s="107"/>
      <c r="Q1218" s="107"/>
      <c r="R1218" s="107"/>
      <c r="S1218" s="107"/>
      <c r="T1218" s="74"/>
    </row>
    <row r="1219" spans="1:20" ht="18" customHeight="1">
      <c r="A1219" s="190"/>
      <c r="B1219" s="191"/>
      <c r="C1219" s="75"/>
      <c r="D1219" s="68" t="s">
        <v>64</v>
      </c>
      <c r="E1219" s="94" t="s">
        <v>565</v>
      </c>
      <c r="F1219" s="94"/>
      <c r="G1219" s="94"/>
      <c r="H1219" s="94"/>
      <c r="I1219" s="94"/>
      <c r="J1219" s="94"/>
      <c r="K1219" s="94"/>
      <c r="L1219" s="95"/>
      <c r="M1219" s="78" t="s">
        <v>312</v>
      </c>
      <c r="N1219" s="96" t="s">
        <v>155</v>
      </c>
      <c r="O1219" s="119"/>
      <c r="P1219" s="107"/>
      <c r="Q1219" s="107"/>
      <c r="R1219" s="107"/>
      <c r="S1219" s="107"/>
      <c r="T1219" s="74"/>
    </row>
    <row r="1220" spans="1:20" ht="18" customHeight="1">
      <c r="A1220" s="190"/>
      <c r="B1220" s="191"/>
      <c r="C1220" s="75"/>
      <c r="D1220" s="68" t="s">
        <v>67</v>
      </c>
      <c r="E1220" s="89" t="s">
        <v>707</v>
      </c>
      <c r="F1220" s="89"/>
      <c r="G1220" s="89"/>
      <c r="H1220" s="89"/>
      <c r="I1220" s="89"/>
      <c r="J1220" s="89"/>
      <c r="K1220" s="89"/>
      <c r="L1220" s="95"/>
      <c r="M1220" s="78">
        <v>73</v>
      </c>
      <c r="N1220" s="96" t="s">
        <v>155</v>
      </c>
      <c r="O1220" s="119"/>
      <c r="P1220" s="107"/>
      <c r="Q1220" s="107"/>
      <c r="R1220" s="107"/>
      <c r="S1220" s="107"/>
      <c r="T1220" s="74"/>
    </row>
    <row r="1221" spans="1:20" ht="18" customHeight="1">
      <c r="A1221" s="190"/>
      <c r="B1221" s="191"/>
      <c r="C1221" s="99"/>
      <c r="D1221" s="68" t="s">
        <v>69</v>
      </c>
      <c r="E1221" s="94" t="s">
        <v>927</v>
      </c>
      <c r="F1221" s="94"/>
      <c r="G1221" s="94"/>
      <c r="H1221" s="94"/>
      <c r="I1221" s="94"/>
      <c r="J1221" s="94"/>
      <c r="K1221" s="94"/>
      <c r="L1221" s="95"/>
      <c r="M1221" s="100" t="s">
        <v>100</v>
      </c>
      <c r="N1221" s="100" t="s">
        <v>155</v>
      </c>
      <c r="O1221" s="110"/>
      <c r="P1221" s="107"/>
      <c r="Q1221" s="107"/>
      <c r="R1221" s="107"/>
      <c r="S1221" s="107"/>
      <c r="T1221" s="74"/>
    </row>
    <row r="1222" spans="1:20" ht="18" customHeight="1">
      <c r="A1222" s="190"/>
      <c r="B1222" s="191"/>
      <c r="C1222" s="102"/>
      <c r="D1222" s="68" t="s">
        <v>859</v>
      </c>
      <c r="E1222" s="94" t="s">
        <v>900</v>
      </c>
      <c r="F1222" s="94"/>
      <c r="G1222" s="94"/>
      <c r="H1222" s="94"/>
      <c r="I1222" s="94"/>
      <c r="J1222" s="94"/>
      <c r="K1222" s="94"/>
      <c r="L1222" s="95"/>
      <c r="M1222" s="78" t="s">
        <v>100</v>
      </c>
      <c r="N1222" s="96" t="s">
        <v>155</v>
      </c>
      <c r="O1222" s="119"/>
      <c r="P1222" s="107"/>
      <c r="Q1222" s="107"/>
      <c r="R1222" s="107"/>
      <c r="S1222" s="107"/>
      <c r="T1222" s="74"/>
    </row>
    <row r="1223" spans="1:20" ht="18" customHeight="1">
      <c r="A1223" s="190"/>
      <c r="B1223" s="191"/>
      <c r="C1223" s="75"/>
      <c r="D1223" s="68" t="s">
        <v>866</v>
      </c>
      <c r="E1223" s="94" t="s">
        <v>713</v>
      </c>
      <c r="F1223" s="94"/>
      <c r="G1223" s="94"/>
      <c r="H1223" s="94"/>
      <c r="I1223" s="94"/>
      <c r="J1223" s="94"/>
      <c r="K1223" s="94"/>
      <c r="L1223" s="95"/>
      <c r="M1223" s="100" t="s">
        <v>100</v>
      </c>
      <c r="N1223" s="71" t="s">
        <v>155</v>
      </c>
      <c r="O1223" s="106"/>
      <c r="P1223" s="107"/>
      <c r="Q1223" s="107"/>
      <c r="R1223" s="107"/>
      <c r="S1223" s="107"/>
      <c r="T1223" s="74"/>
    </row>
    <row r="1224" spans="1:20" ht="18" customHeight="1">
      <c r="A1224" s="190"/>
      <c r="B1224" s="191"/>
      <c r="C1224" s="102"/>
      <c r="D1224" s="68" t="s">
        <v>868</v>
      </c>
      <c r="E1224" s="94" t="s">
        <v>928</v>
      </c>
      <c r="F1224" s="94"/>
      <c r="G1224" s="94"/>
      <c r="H1224" s="94"/>
      <c r="I1224" s="94"/>
      <c r="J1224" s="94"/>
      <c r="K1224" s="94"/>
      <c r="L1224" s="95"/>
      <c r="M1224" s="100">
        <v>34</v>
      </c>
      <c r="N1224" s="71" t="s">
        <v>155</v>
      </c>
      <c r="O1224" s="106"/>
      <c r="P1224" s="107"/>
      <c r="Q1224" s="107"/>
      <c r="R1224" s="107"/>
      <c r="S1224" s="107"/>
      <c r="T1224" s="74"/>
    </row>
    <row r="1225" spans="1:20" ht="18" customHeight="1">
      <c r="A1225" s="190"/>
      <c r="B1225" s="191"/>
      <c r="C1225" s="99"/>
      <c r="D1225" s="68" t="s">
        <v>872</v>
      </c>
      <c r="E1225" s="94" t="s">
        <v>442</v>
      </c>
      <c r="F1225" s="94"/>
      <c r="G1225" s="94"/>
      <c r="H1225" s="94"/>
      <c r="I1225" s="94"/>
      <c r="J1225" s="94"/>
      <c r="K1225" s="94"/>
      <c r="L1225" s="105"/>
      <c r="M1225" s="100">
        <v>65</v>
      </c>
      <c r="N1225" s="71" t="s">
        <v>155</v>
      </c>
      <c r="O1225" s="106"/>
      <c r="P1225" s="107"/>
      <c r="Q1225" s="107"/>
      <c r="R1225" s="107"/>
      <c r="S1225" s="107"/>
      <c r="T1225" s="74"/>
    </row>
    <row r="1226" spans="1:20" ht="18" customHeight="1">
      <c r="A1226" s="190"/>
      <c r="B1226" s="191"/>
      <c r="C1226" s="75"/>
      <c r="D1226" s="108" t="s">
        <v>873</v>
      </c>
      <c r="E1226" s="94" t="s">
        <v>747</v>
      </c>
      <c r="F1226" s="94"/>
      <c r="G1226" s="94"/>
      <c r="H1226" s="94"/>
      <c r="I1226" s="94"/>
      <c r="J1226" s="94"/>
      <c r="K1226" s="94"/>
      <c r="L1226" s="95"/>
      <c r="M1226" s="100">
        <v>34</v>
      </c>
      <c r="N1226" s="71" t="s">
        <v>155</v>
      </c>
      <c r="O1226" s="106"/>
      <c r="P1226" s="107"/>
      <c r="Q1226" s="107"/>
      <c r="R1226" s="107"/>
      <c r="S1226" s="107"/>
      <c r="T1226" s="74"/>
    </row>
    <row r="1227" spans="1:20" ht="18" customHeight="1">
      <c r="A1227" s="190"/>
      <c r="B1227" s="191"/>
      <c r="C1227" s="75"/>
      <c r="D1227" s="108" t="s">
        <v>875</v>
      </c>
      <c r="E1227" s="94" t="s">
        <v>929</v>
      </c>
      <c r="F1227" s="94"/>
      <c r="G1227" s="94"/>
      <c r="H1227" s="94"/>
      <c r="I1227" s="94"/>
      <c r="J1227" s="94"/>
      <c r="K1227" s="94"/>
      <c r="L1227" s="95"/>
      <c r="M1227" s="100" t="s">
        <v>433</v>
      </c>
      <c r="N1227" s="71" t="s">
        <v>155</v>
      </c>
      <c r="O1227" s="106"/>
      <c r="P1227" s="107"/>
      <c r="Q1227" s="107"/>
      <c r="R1227" s="107"/>
      <c r="S1227" s="107"/>
      <c r="T1227" s="74"/>
    </row>
    <row r="1228" spans="1:20" ht="18" customHeight="1">
      <c r="A1228" s="190"/>
      <c r="B1228" s="191"/>
      <c r="C1228" s="102"/>
      <c r="D1228" s="68" t="s">
        <v>876</v>
      </c>
      <c r="E1228" s="94" t="s">
        <v>930</v>
      </c>
      <c r="F1228" s="94"/>
      <c r="G1228" s="94"/>
      <c r="H1228" s="94"/>
      <c r="I1228" s="94"/>
      <c r="J1228" s="94"/>
      <c r="K1228" s="94"/>
      <c r="L1228" s="95"/>
      <c r="M1228" s="100" t="s">
        <v>100</v>
      </c>
      <c r="N1228" s="92" t="s">
        <v>155</v>
      </c>
      <c r="O1228" s="109"/>
      <c r="P1228" s="107"/>
      <c r="Q1228" s="107"/>
      <c r="R1228" s="107"/>
      <c r="S1228" s="107"/>
      <c r="T1228" s="74"/>
    </row>
    <row r="1229" spans="1:20" ht="18" customHeight="1">
      <c r="A1229" s="190"/>
      <c r="B1229" s="191"/>
      <c r="C1229" s="99"/>
      <c r="D1229" s="108" t="s">
        <v>877</v>
      </c>
      <c r="E1229" s="94" t="s">
        <v>931</v>
      </c>
      <c r="F1229" s="94"/>
      <c r="G1229" s="94"/>
      <c r="H1229" s="94"/>
      <c r="I1229" s="94"/>
      <c r="J1229" s="94"/>
      <c r="K1229" s="94"/>
      <c r="L1229" s="95"/>
      <c r="M1229" s="100" t="s">
        <v>100</v>
      </c>
      <c r="N1229" s="100" t="s">
        <v>155</v>
      </c>
      <c r="O1229" s="110"/>
      <c r="P1229" s="107"/>
      <c r="Q1229" s="107"/>
      <c r="R1229" s="107"/>
      <c r="S1229" s="107"/>
      <c r="T1229" s="74"/>
    </row>
    <row r="1230" spans="1:20" ht="18" customHeight="1">
      <c r="A1230" s="190"/>
      <c r="B1230" s="191"/>
      <c r="C1230" s="102"/>
      <c r="D1230" s="108" t="s">
        <v>878</v>
      </c>
      <c r="E1230" s="94" t="s">
        <v>928</v>
      </c>
      <c r="F1230" s="94"/>
      <c r="G1230" s="94"/>
      <c r="H1230" s="94"/>
      <c r="I1230" s="94"/>
      <c r="J1230" s="94"/>
      <c r="K1230" s="94"/>
      <c r="L1230" s="95"/>
      <c r="M1230" s="78">
        <v>34</v>
      </c>
      <c r="N1230" s="100" t="s">
        <v>155</v>
      </c>
      <c r="O1230" s="110"/>
      <c r="P1230" s="107"/>
      <c r="Q1230" s="107"/>
      <c r="R1230" s="107"/>
      <c r="S1230" s="107"/>
      <c r="T1230" s="74"/>
    </row>
    <row r="1231" spans="1:20" ht="18" customHeight="1">
      <c r="A1231" s="190"/>
      <c r="B1231" s="191"/>
      <c r="C1231" s="99"/>
      <c r="D1231" s="108" t="s">
        <v>879</v>
      </c>
      <c r="E1231" s="94" t="s">
        <v>442</v>
      </c>
      <c r="F1231" s="94"/>
      <c r="G1231" s="94"/>
      <c r="H1231" s="94"/>
      <c r="I1231" s="94"/>
      <c r="J1231" s="94"/>
      <c r="K1231" s="94"/>
      <c r="L1231" s="95"/>
      <c r="M1231" s="100">
        <v>65</v>
      </c>
      <c r="N1231" s="100" t="s">
        <v>155</v>
      </c>
      <c r="O1231" s="110"/>
      <c r="P1231" s="107"/>
      <c r="Q1231" s="107"/>
      <c r="R1231" s="107"/>
      <c r="S1231" s="107"/>
      <c r="T1231" s="74"/>
    </row>
    <row r="1232" spans="1:20" ht="18" customHeight="1">
      <c r="A1232" s="190"/>
      <c r="B1232" s="191"/>
      <c r="C1232" s="111"/>
      <c r="D1232" s="108" t="s">
        <v>896</v>
      </c>
      <c r="E1232" s="94" t="s">
        <v>733</v>
      </c>
      <c r="F1232" s="94"/>
      <c r="G1232" s="94"/>
      <c r="H1232" s="94"/>
      <c r="I1232" s="94"/>
      <c r="J1232" s="94"/>
      <c r="K1232" s="94"/>
      <c r="L1232" s="95"/>
      <c r="M1232" s="100" t="s">
        <v>100</v>
      </c>
      <c r="N1232" s="100" t="s">
        <v>155</v>
      </c>
      <c r="O1232" s="114"/>
      <c r="P1232" s="107"/>
      <c r="Q1232" s="107"/>
      <c r="R1232" s="107"/>
      <c r="S1232" s="107"/>
      <c r="T1232" s="74"/>
    </row>
    <row r="1233" spans="1:20" ht="18" customHeight="1">
      <c r="A1233" s="190"/>
      <c r="B1233" s="191"/>
      <c r="C1233" s="75"/>
      <c r="D1233" s="108" t="s">
        <v>899</v>
      </c>
      <c r="E1233" s="116" t="s">
        <v>932</v>
      </c>
      <c r="F1233" s="116"/>
      <c r="G1233" s="116"/>
      <c r="H1233" s="116"/>
      <c r="I1233" s="116"/>
      <c r="J1233" s="116"/>
      <c r="K1233" s="116"/>
      <c r="L1233" s="117"/>
      <c r="M1233" s="100" t="s">
        <v>433</v>
      </c>
      <c r="N1233" s="71" t="s">
        <v>155</v>
      </c>
      <c r="O1233" s="106"/>
      <c r="P1233" s="107"/>
      <c r="Q1233" s="107"/>
      <c r="R1233" s="107"/>
      <c r="S1233" s="107"/>
      <c r="T1233" s="74"/>
    </row>
    <row r="1234" spans="1:20" ht="18" customHeight="1">
      <c r="A1234" s="190"/>
      <c r="B1234" s="191"/>
      <c r="C1234" s="118"/>
      <c r="D1234" s="108" t="s">
        <v>933</v>
      </c>
      <c r="E1234" s="94" t="s">
        <v>934</v>
      </c>
      <c r="F1234" s="94"/>
      <c r="G1234" s="94"/>
      <c r="H1234" s="94"/>
      <c r="I1234" s="94"/>
      <c r="J1234" s="94"/>
      <c r="K1234" s="94"/>
      <c r="L1234" s="95"/>
      <c r="M1234" s="100" t="s">
        <v>100</v>
      </c>
      <c r="N1234" s="100" t="s">
        <v>155</v>
      </c>
      <c r="O1234" s="110"/>
      <c r="P1234" s="107"/>
      <c r="Q1234" s="107"/>
      <c r="R1234" s="107"/>
      <c r="S1234" s="107"/>
      <c r="T1234" s="74"/>
    </row>
    <row r="1235" spans="1:20" ht="18" customHeight="1">
      <c r="A1235" s="190"/>
      <c r="B1235" s="191"/>
      <c r="C1235" s="386"/>
      <c r="D1235" s="270"/>
      <c r="E1235" s="82"/>
      <c r="F1235" s="82"/>
      <c r="G1235" s="82"/>
      <c r="H1235" s="82"/>
      <c r="I1235" s="82"/>
      <c r="J1235" s="82"/>
      <c r="K1235" s="82"/>
      <c r="L1235" s="83"/>
      <c r="M1235" s="318"/>
      <c r="N1235" s="318"/>
      <c r="O1235" s="387"/>
      <c r="P1235" s="388"/>
      <c r="Q1235" s="388"/>
      <c r="R1235" s="388"/>
      <c r="S1235" s="388"/>
      <c r="T1235" s="88"/>
    </row>
    <row r="1236" spans="1:20" ht="18" customHeight="1">
      <c r="A1236" s="983" t="s">
        <v>871</v>
      </c>
      <c r="B1236" s="984"/>
      <c r="C1236" s="399"/>
      <c r="D1236" s="309">
        <v>1</v>
      </c>
      <c r="E1236" s="310" t="s">
        <v>456</v>
      </c>
      <c r="F1236" s="310"/>
      <c r="G1236" s="310"/>
      <c r="H1236" s="310"/>
      <c r="I1236" s="310"/>
      <c r="J1236" s="310"/>
      <c r="K1236" s="310"/>
      <c r="L1236" s="311"/>
      <c r="M1236" s="343" t="s">
        <v>100</v>
      </c>
      <c r="N1236" s="343" t="s">
        <v>100</v>
      </c>
      <c r="O1236" s="390"/>
      <c r="P1236" s="391"/>
      <c r="Q1236" s="391"/>
      <c r="R1236" s="391"/>
      <c r="S1236" s="391"/>
      <c r="T1236" s="392"/>
    </row>
    <row r="1237" spans="1:20" ht="18" customHeight="1">
      <c r="A1237" s="985" t="s">
        <v>534</v>
      </c>
      <c r="B1237" s="986"/>
      <c r="C1237" s="393" t="s">
        <v>164</v>
      </c>
      <c r="D1237" s="68" t="s">
        <v>47</v>
      </c>
      <c r="E1237" s="94" t="s">
        <v>457</v>
      </c>
      <c r="F1237" s="94"/>
      <c r="G1237" s="94"/>
      <c r="H1237" s="94"/>
      <c r="I1237" s="94"/>
      <c r="J1237" s="94"/>
      <c r="K1237" s="94"/>
      <c r="L1237" s="105"/>
      <c r="M1237" s="100">
        <v>50</v>
      </c>
      <c r="N1237" s="100" t="s">
        <v>100</v>
      </c>
      <c r="O1237" s="110" t="s">
        <v>511</v>
      </c>
      <c r="P1237" s="866" t="s">
        <v>699</v>
      </c>
      <c r="Q1237" s="866"/>
      <c r="R1237" s="866"/>
      <c r="S1237" s="866"/>
      <c r="T1237" s="867"/>
    </row>
    <row r="1238" spans="1:20" ht="18" customHeight="1">
      <c r="A1238" s="985" t="s">
        <v>157</v>
      </c>
      <c r="B1238" s="986"/>
      <c r="C1238" s="75"/>
      <c r="D1238" s="108" t="s">
        <v>48</v>
      </c>
      <c r="E1238" s="94" t="s">
        <v>458</v>
      </c>
      <c r="F1238" s="94"/>
      <c r="G1238" s="94"/>
      <c r="H1238" s="94"/>
      <c r="I1238" s="94"/>
      <c r="J1238" s="94"/>
      <c r="K1238" s="94"/>
      <c r="L1238" s="105"/>
      <c r="M1238" s="100" t="s">
        <v>100</v>
      </c>
      <c r="N1238" s="100" t="s">
        <v>100</v>
      </c>
      <c r="O1238" s="110"/>
      <c r="P1238" s="107"/>
      <c r="Q1238" s="107"/>
      <c r="R1238" s="107"/>
      <c r="S1238" s="107"/>
      <c r="T1238" s="74"/>
    </row>
    <row r="1239" spans="1:20" ht="18" customHeight="1">
      <c r="A1239" s="190"/>
      <c r="B1239" s="191"/>
      <c r="C1239" s="118"/>
      <c r="D1239" s="108" t="s">
        <v>49</v>
      </c>
      <c r="E1239" s="94" t="s">
        <v>459</v>
      </c>
      <c r="F1239" s="94"/>
      <c r="G1239" s="94"/>
      <c r="H1239" s="94"/>
      <c r="I1239" s="94"/>
      <c r="J1239" s="94"/>
      <c r="K1239" s="94"/>
      <c r="L1239" s="105"/>
      <c r="M1239" s="100" t="s">
        <v>170</v>
      </c>
      <c r="N1239" s="100" t="s">
        <v>100</v>
      </c>
      <c r="O1239" s="110"/>
      <c r="P1239" s="107"/>
      <c r="Q1239" s="107"/>
      <c r="R1239" s="107"/>
      <c r="S1239" s="107"/>
      <c r="T1239" s="74"/>
    </row>
    <row r="1240" spans="1:20" ht="18" customHeight="1">
      <c r="A1240" s="190"/>
      <c r="B1240" s="191"/>
      <c r="C1240" s="99"/>
      <c r="D1240" s="108" t="s">
        <v>50</v>
      </c>
      <c r="E1240" s="94" t="s">
        <v>460</v>
      </c>
      <c r="F1240" s="94"/>
      <c r="G1240" s="94"/>
      <c r="H1240" s="94"/>
      <c r="I1240" s="94"/>
      <c r="J1240" s="94"/>
      <c r="K1240" s="94"/>
      <c r="L1240" s="105"/>
      <c r="M1240" s="100" t="s">
        <v>100</v>
      </c>
      <c r="N1240" s="100" t="s">
        <v>100</v>
      </c>
      <c r="O1240" s="110"/>
      <c r="P1240" s="107"/>
      <c r="Q1240" s="107"/>
      <c r="R1240" s="107"/>
      <c r="S1240" s="107"/>
      <c r="T1240" s="74"/>
    </row>
    <row r="1241" spans="1:20" ht="18" customHeight="1">
      <c r="A1241" s="190"/>
      <c r="B1241" s="191"/>
      <c r="C1241" s="99"/>
      <c r="D1241" s="108" t="s">
        <v>54</v>
      </c>
      <c r="E1241" s="94" t="s">
        <v>461</v>
      </c>
      <c r="F1241" s="94"/>
      <c r="G1241" s="94"/>
      <c r="H1241" s="94"/>
      <c r="I1241" s="94"/>
      <c r="J1241" s="94"/>
      <c r="K1241" s="94"/>
      <c r="L1241" s="105"/>
      <c r="M1241" s="100" t="s">
        <v>100</v>
      </c>
      <c r="N1241" s="100" t="s">
        <v>100</v>
      </c>
      <c r="O1241" s="110"/>
      <c r="P1241" s="107"/>
      <c r="Q1241" s="107"/>
      <c r="R1241" s="107"/>
      <c r="S1241" s="107"/>
      <c r="T1241" s="74"/>
    </row>
    <row r="1242" spans="1:20" ht="18" customHeight="1">
      <c r="A1242" s="190"/>
      <c r="B1242" s="191"/>
      <c r="C1242" s="99"/>
      <c r="D1242" s="108" t="s">
        <v>59</v>
      </c>
      <c r="E1242" s="94" t="s">
        <v>462</v>
      </c>
      <c r="F1242" s="94"/>
      <c r="G1242" s="94"/>
      <c r="H1242" s="94"/>
      <c r="I1242" s="94"/>
      <c r="J1242" s="94"/>
      <c r="K1242" s="94"/>
      <c r="L1242" s="105"/>
      <c r="M1242" s="78" t="s">
        <v>100</v>
      </c>
      <c r="N1242" s="96" t="s">
        <v>100</v>
      </c>
      <c r="O1242" s="119"/>
      <c r="P1242" s="107"/>
      <c r="Q1242" s="107"/>
      <c r="R1242" s="107"/>
      <c r="S1242" s="107"/>
      <c r="T1242" s="74"/>
    </row>
    <row r="1243" spans="1:20" ht="18" customHeight="1">
      <c r="A1243" s="190"/>
      <c r="B1243" s="191"/>
      <c r="C1243" s="99"/>
      <c r="D1243" s="108" t="s">
        <v>64</v>
      </c>
      <c r="E1243" s="94" t="s">
        <v>463</v>
      </c>
      <c r="F1243" s="94"/>
      <c r="G1243" s="94"/>
      <c r="H1243" s="94"/>
      <c r="I1243" s="94"/>
      <c r="J1243" s="94"/>
      <c r="K1243" s="94"/>
      <c r="L1243" s="105"/>
      <c r="M1243" s="78" t="s">
        <v>100</v>
      </c>
      <c r="N1243" s="96" t="s">
        <v>100</v>
      </c>
      <c r="O1243" s="119"/>
      <c r="P1243" s="107"/>
      <c r="Q1243" s="107"/>
      <c r="R1243" s="107"/>
      <c r="S1243" s="107"/>
      <c r="T1243" s="74"/>
    </row>
    <row r="1244" spans="1:20" ht="18" customHeight="1">
      <c r="A1244" s="190"/>
      <c r="B1244" s="191"/>
      <c r="C1244" s="279" t="s">
        <v>172</v>
      </c>
      <c r="D1244" s="108" t="s">
        <v>67</v>
      </c>
      <c r="E1244" s="94" t="s">
        <v>173</v>
      </c>
      <c r="F1244" s="94"/>
      <c r="G1244" s="94"/>
      <c r="H1244" s="94"/>
      <c r="I1244" s="94"/>
      <c r="J1244" s="94"/>
      <c r="K1244" s="94"/>
      <c r="L1244" s="105"/>
      <c r="M1244" s="78" t="s">
        <v>100</v>
      </c>
      <c r="N1244" s="96" t="s">
        <v>100</v>
      </c>
      <c r="O1244" s="119"/>
      <c r="P1244" s="107"/>
      <c r="Q1244" s="107"/>
      <c r="R1244" s="107"/>
      <c r="S1244" s="107"/>
      <c r="T1244" s="74"/>
    </row>
    <row r="1245" spans="1:20" ht="18" customHeight="1" thickBot="1">
      <c r="A1245" s="233"/>
      <c r="B1245" s="234"/>
      <c r="C1245" s="120"/>
      <c r="D1245" s="121" t="s">
        <v>69</v>
      </c>
      <c r="E1245" s="235" t="s">
        <v>464</v>
      </c>
      <c r="F1245" s="122"/>
      <c r="G1245" s="122"/>
      <c r="H1245" s="122"/>
      <c r="I1245" s="122"/>
      <c r="J1245" s="122"/>
      <c r="K1245" s="122"/>
      <c r="L1245" s="123"/>
      <c r="M1245" s="124" t="s">
        <v>100</v>
      </c>
      <c r="N1245" s="125" t="s">
        <v>100</v>
      </c>
      <c r="O1245" s="126"/>
      <c r="P1245" s="127"/>
      <c r="Q1245" s="127"/>
      <c r="R1245" s="127"/>
      <c r="S1245" s="127"/>
      <c r="T1245" s="128"/>
    </row>
    <row r="1246" spans="1:20" ht="17.25" customHeight="1" thickBot="1">
      <c r="A1246" s="935" t="s">
        <v>101</v>
      </c>
      <c r="B1246" s="936"/>
      <c r="C1246" s="936"/>
      <c r="D1246" s="936"/>
      <c r="E1246" s="936"/>
      <c r="F1246" s="936"/>
      <c r="G1246" s="50" t="s">
        <v>102</v>
      </c>
      <c r="H1246" s="937"/>
      <c r="I1246" s="937"/>
      <c r="J1246" s="938"/>
      <c r="K1246" s="50" t="s">
        <v>103</v>
      </c>
      <c r="L1246" s="51"/>
      <c r="M1246" s="52"/>
      <c r="N1246" s="939" t="s">
        <v>104</v>
      </c>
      <c r="O1246" s="940"/>
      <c r="P1246" s="940"/>
      <c r="Q1246" s="941"/>
      <c r="R1246" s="53" t="s">
        <v>105</v>
      </c>
      <c r="S1246" s="54"/>
      <c r="T1246" s="55"/>
    </row>
    <row r="1247" spans="1:20" ht="18" customHeight="1">
      <c r="A1247" s="942" t="s">
        <v>106</v>
      </c>
      <c r="B1247" s="943"/>
      <c r="C1247" s="946" t="s">
        <v>107</v>
      </c>
      <c r="D1247" s="922" t="s">
        <v>108</v>
      </c>
      <c r="E1247" s="923"/>
      <c r="F1247" s="923"/>
      <c r="G1247" s="923"/>
      <c r="H1247" s="923"/>
      <c r="I1247" s="923"/>
      <c r="J1247" s="923"/>
      <c r="K1247" s="923"/>
      <c r="L1247" s="948"/>
      <c r="M1247" s="950" t="s">
        <v>109</v>
      </c>
      <c r="N1247" s="922" t="s">
        <v>110</v>
      </c>
      <c r="O1247" s="922" t="s">
        <v>111</v>
      </c>
      <c r="P1247" s="923"/>
      <c r="Q1247" s="923"/>
      <c r="R1247" s="923"/>
      <c r="S1247" s="923"/>
      <c r="T1247" s="924"/>
    </row>
    <row r="1248" spans="1:20" ht="18" customHeight="1" thickBot="1">
      <c r="A1248" s="944"/>
      <c r="B1248" s="945"/>
      <c r="C1248" s="947"/>
      <c r="D1248" s="925"/>
      <c r="E1248" s="926"/>
      <c r="F1248" s="926"/>
      <c r="G1248" s="926"/>
      <c r="H1248" s="926"/>
      <c r="I1248" s="926"/>
      <c r="J1248" s="926"/>
      <c r="K1248" s="926"/>
      <c r="L1248" s="949"/>
      <c r="M1248" s="951"/>
      <c r="N1248" s="925"/>
      <c r="O1248" s="925"/>
      <c r="P1248" s="926"/>
      <c r="Q1248" s="926"/>
      <c r="R1248" s="926"/>
      <c r="S1248" s="926"/>
      <c r="T1248" s="927"/>
    </row>
    <row r="1249" spans="1:20" ht="18" customHeight="1">
      <c r="A1249" s="989" t="s">
        <v>871</v>
      </c>
      <c r="B1249" s="990"/>
      <c r="C1249" s="57"/>
      <c r="D1249" s="58">
        <v>11</v>
      </c>
      <c r="E1249" s="59" t="s">
        <v>398</v>
      </c>
      <c r="F1249" s="60"/>
      <c r="G1249" s="60"/>
      <c r="H1249" s="934"/>
      <c r="I1249" s="934"/>
      <c r="J1249" s="934"/>
      <c r="K1249" s="934"/>
      <c r="L1249" s="61"/>
      <c r="M1249" s="62">
        <v>83</v>
      </c>
      <c r="N1249" s="63" t="s">
        <v>465</v>
      </c>
      <c r="O1249" s="64"/>
      <c r="P1249" s="65"/>
      <c r="Q1249" s="65"/>
      <c r="R1249" s="65"/>
      <c r="S1249" s="65"/>
      <c r="T1249" s="66"/>
    </row>
    <row r="1250" spans="1:20" ht="18" customHeight="1">
      <c r="A1250" s="985" t="s">
        <v>534</v>
      </c>
      <c r="B1250" s="986"/>
      <c r="C1250" s="279" t="s">
        <v>172</v>
      </c>
      <c r="D1250" s="68" t="s">
        <v>866</v>
      </c>
      <c r="E1250" s="69" t="s">
        <v>178</v>
      </c>
      <c r="F1250" s="69"/>
      <c r="G1250" s="69"/>
      <c r="H1250" s="69"/>
      <c r="I1250" s="69"/>
      <c r="J1250" s="69"/>
      <c r="K1250" s="69"/>
      <c r="L1250" s="70"/>
      <c r="M1250" s="71" t="s">
        <v>100</v>
      </c>
      <c r="N1250" s="71" t="s">
        <v>100</v>
      </c>
      <c r="O1250" s="72"/>
      <c r="P1250" s="73"/>
      <c r="Q1250" s="73"/>
      <c r="R1250" s="73"/>
      <c r="S1250" s="73"/>
      <c r="T1250" s="74"/>
    </row>
    <row r="1251" spans="1:20" ht="18" customHeight="1">
      <c r="A1251" s="985" t="s">
        <v>157</v>
      </c>
      <c r="B1251" s="986"/>
      <c r="C1251" s="75"/>
      <c r="D1251" s="68">
        <v>13</v>
      </c>
      <c r="E1251" s="69" t="s">
        <v>179</v>
      </c>
      <c r="F1251" s="76"/>
      <c r="G1251" s="76"/>
      <c r="H1251" s="76"/>
      <c r="I1251" s="76"/>
      <c r="J1251" s="76"/>
      <c r="K1251" s="76"/>
      <c r="L1251" s="77"/>
      <c r="M1251" s="71" t="s">
        <v>100</v>
      </c>
      <c r="N1251" s="71" t="s">
        <v>100</v>
      </c>
      <c r="O1251" s="72"/>
      <c r="P1251" s="73"/>
      <c r="Q1251" s="73"/>
      <c r="R1251" s="73"/>
      <c r="S1251" s="73"/>
      <c r="T1251" s="74"/>
    </row>
    <row r="1252" spans="1:20" ht="18" customHeight="1">
      <c r="A1252" s="190"/>
      <c r="B1252" s="191"/>
      <c r="C1252" s="176" t="s">
        <v>185</v>
      </c>
      <c r="D1252" s="68" t="s">
        <v>872</v>
      </c>
      <c r="E1252" s="69" t="s">
        <v>570</v>
      </c>
      <c r="F1252" s="76"/>
      <c r="G1252" s="76"/>
      <c r="H1252" s="76"/>
      <c r="I1252" s="76"/>
      <c r="J1252" s="76"/>
      <c r="K1252" s="76"/>
      <c r="L1252" s="77"/>
      <c r="M1252" s="78">
        <v>84</v>
      </c>
      <c r="N1252" s="71" t="s">
        <v>177</v>
      </c>
      <c r="O1252" s="72"/>
      <c r="P1252" s="73"/>
      <c r="Q1252" s="73"/>
      <c r="R1252" s="73"/>
      <c r="S1252" s="73"/>
      <c r="T1252" s="74"/>
    </row>
    <row r="1253" spans="1:20" ht="18" customHeight="1">
      <c r="A1253" s="190"/>
      <c r="B1253" s="191"/>
      <c r="C1253" s="79"/>
      <c r="D1253" s="68" t="s">
        <v>873</v>
      </c>
      <c r="E1253" s="69" t="s">
        <v>874</v>
      </c>
      <c r="F1253" s="76"/>
      <c r="G1253" s="76"/>
      <c r="H1253" s="76"/>
      <c r="I1253" s="76"/>
      <c r="J1253" s="76"/>
      <c r="K1253" s="76"/>
      <c r="L1253" s="77"/>
      <c r="M1253" s="78" t="s">
        <v>100</v>
      </c>
      <c r="N1253" s="71" t="s">
        <v>100</v>
      </c>
      <c r="O1253" s="72"/>
      <c r="P1253" s="73"/>
      <c r="Q1253" s="73"/>
      <c r="R1253" s="73"/>
      <c r="S1253" s="73"/>
      <c r="T1253" s="74"/>
    </row>
    <row r="1254" spans="1:20" ht="18" customHeight="1">
      <c r="A1254" s="190"/>
      <c r="B1254" s="191"/>
      <c r="C1254" s="80"/>
      <c r="D1254" s="81" t="s">
        <v>875</v>
      </c>
      <c r="E1254" s="82" t="s">
        <v>467</v>
      </c>
      <c r="F1254" s="82"/>
      <c r="G1254" s="82"/>
      <c r="H1254" s="82"/>
      <c r="I1254" s="82"/>
      <c r="J1254" s="82"/>
      <c r="K1254" s="82"/>
      <c r="L1254" s="83"/>
      <c r="M1254" s="84" t="s">
        <v>100</v>
      </c>
      <c r="N1254" s="85" t="s">
        <v>100</v>
      </c>
      <c r="O1254" s="288"/>
      <c r="P1254" s="388"/>
      <c r="Q1254" s="388"/>
      <c r="R1254" s="388"/>
      <c r="S1254" s="388"/>
      <c r="T1254" s="88"/>
    </row>
    <row r="1255" spans="1:20" ht="18" customHeight="1">
      <c r="A1255" s="190"/>
      <c r="B1255" s="191"/>
      <c r="C1255" s="75"/>
      <c r="D1255" s="68" t="s">
        <v>876</v>
      </c>
      <c r="E1255" s="89" t="s">
        <v>181</v>
      </c>
      <c r="F1255" s="89"/>
      <c r="G1255" s="89"/>
      <c r="H1255" s="89"/>
      <c r="I1255" s="89"/>
      <c r="J1255" s="89"/>
      <c r="K1255" s="89"/>
      <c r="L1255" s="90"/>
      <c r="M1255" s="91" t="s">
        <v>100</v>
      </c>
      <c r="N1255" s="92" t="s">
        <v>100</v>
      </c>
      <c r="O1255" s="109"/>
      <c r="P1255" s="107"/>
      <c r="Q1255" s="107"/>
      <c r="R1255" s="107"/>
      <c r="S1255" s="107"/>
      <c r="T1255" s="74"/>
    </row>
    <row r="1256" spans="1:20" ht="18" customHeight="1">
      <c r="A1256" s="190"/>
      <c r="B1256" s="191"/>
      <c r="C1256" s="75"/>
      <c r="D1256" s="68" t="s">
        <v>877</v>
      </c>
      <c r="E1256" s="94" t="s">
        <v>182</v>
      </c>
      <c r="F1256" s="94"/>
      <c r="G1256" s="94"/>
      <c r="H1256" s="94"/>
      <c r="I1256" s="94"/>
      <c r="J1256" s="94"/>
      <c r="K1256" s="94"/>
      <c r="L1256" s="95"/>
      <c r="M1256" s="78" t="s">
        <v>176</v>
      </c>
      <c r="N1256" s="96" t="s">
        <v>100</v>
      </c>
      <c r="O1256" s="119"/>
      <c r="P1256" s="107"/>
      <c r="Q1256" s="107"/>
      <c r="R1256" s="107"/>
      <c r="S1256" s="107"/>
      <c r="T1256" s="74"/>
    </row>
    <row r="1257" spans="1:20" ht="18" customHeight="1">
      <c r="A1257" s="190"/>
      <c r="B1257" s="191"/>
      <c r="C1257" s="75"/>
      <c r="D1257" s="68" t="s">
        <v>878</v>
      </c>
      <c r="E1257" s="89" t="s">
        <v>183</v>
      </c>
      <c r="F1257" s="89"/>
      <c r="G1257" s="89"/>
      <c r="H1257" s="89"/>
      <c r="I1257" s="89"/>
      <c r="J1257" s="89"/>
      <c r="K1257" s="89"/>
      <c r="L1257" s="95"/>
      <c r="M1257" s="78" t="s">
        <v>100</v>
      </c>
      <c r="N1257" s="96" t="s">
        <v>100</v>
      </c>
      <c r="O1257" s="119"/>
      <c r="P1257" s="107"/>
      <c r="Q1257" s="107"/>
      <c r="R1257" s="107"/>
      <c r="S1257" s="107"/>
      <c r="T1257" s="74"/>
    </row>
    <row r="1258" spans="1:20" ht="18" customHeight="1">
      <c r="A1258" s="190"/>
      <c r="B1258" s="191"/>
      <c r="C1258" s="99"/>
      <c r="D1258" s="68" t="s">
        <v>879</v>
      </c>
      <c r="E1258" s="94" t="s">
        <v>184</v>
      </c>
      <c r="F1258" s="94"/>
      <c r="G1258" s="94"/>
      <c r="H1258" s="94"/>
      <c r="I1258" s="94"/>
      <c r="J1258" s="94"/>
      <c r="K1258" s="94"/>
      <c r="L1258" s="95"/>
      <c r="M1258" s="100" t="s">
        <v>100</v>
      </c>
      <c r="N1258" s="100" t="s">
        <v>100</v>
      </c>
      <c r="O1258" s="110"/>
      <c r="P1258" s="107"/>
      <c r="Q1258" s="107"/>
      <c r="R1258" s="107"/>
      <c r="S1258" s="107"/>
      <c r="T1258" s="74"/>
    </row>
    <row r="1259" spans="1:20" ht="18" customHeight="1">
      <c r="A1259" s="190"/>
      <c r="B1259" s="191"/>
      <c r="C1259" s="281"/>
      <c r="D1259" s="81"/>
      <c r="E1259" s="82"/>
      <c r="F1259" s="82"/>
      <c r="G1259" s="82"/>
      <c r="H1259" s="82"/>
      <c r="I1259" s="82"/>
      <c r="J1259" s="82"/>
      <c r="K1259" s="82"/>
      <c r="L1259" s="83"/>
      <c r="M1259" s="84"/>
      <c r="N1259" s="248"/>
      <c r="O1259" s="249"/>
      <c r="P1259" s="388"/>
      <c r="Q1259" s="388"/>
      <c r="R1259" s="388"/>
      <c r="S1259" s="388"/>
      <c r="T1259" s="88"/>
    </row>
    <row r="1260" spans="1:20" ht="18" customHeight="1">
      <c r="A1260" s="983" t="s">
        <v>871</v>
      </c>
      <c r="B1260" s="984"/>
      <c r="C1260" s="462"/>
      <c r="D1260" s="309">
        <v>1</v>
      </c>
      <c r="E1260" s="310" t="s">
        <v>881</v>
      </c>
      <c r="F1260" s="310"/>
      <c r="G1260" s="310"/>
      <c r="H1260" s="310"/>
      <c r="I1260" s="310"/>
      <c r="J1260" s="310"/>
      <c r="K1260" s="310"/>
      <c r="L1260" s="389"/>
      <c r="M1260" s="343" t="s">
        <v>100</v>
      </c>
      <c r="N1260" s="312" t="s">
        <v>100</v>
      </c>
      <c r="O1260" s="426" t="s">
        <v>511</v>
      </c>
      <c r="P1260" s="427" t="s">
        <v>822</v>
      </c>
      <c r="Q1260" s="391"/>
      <c r="R1260" s="391"/>
      <c r="S1260" s="391"/>
      <c r="T1260" s="392"/>
    </row>
    <row r="1261" spans="1:20" ht="18" customHeight="1">
      <c r="A1261" s="985" t="s">
        <v>534</v>
      </c>
      <c r="B1261" s="986"/>
      <c r="C1261" s="102"/>
      <c r="D1261" s="68" t="s">
        <v>47</v>
      </c>
      <c r="E1261" s="94" t="s">
        <v>788</v>
      </c>
      <c r="F1261" s="94"/>
      <c r="G1261" s="94"/>
      <c r="H1261" s="94"/>
      <c r="I1261" s="94"/>
      <c r="J1261" s="94"/>
      <c r="K1261" s="94"/>
      <c r="L1261" s="95"/>
      <c r="M1261" s="100" t="s">
        <v>100</v>
      </c>
      <c r="N1261" s="71" t="s">
        <v>100</v>
      </c>
      <c r="O1261" s="398"/>
      <c r="P1261" s="107"/>
      <c r="Q1261" s="107"/>
      <c r="R1261" s="107"/>
      <c r="S1261" s="107"/>
      <c r="T1261" s="74"/>
    </row>
    <row r="1262" spans="1:20" ht="18" customHeight="1">
      <c r="A1262" s="190"/>
      <c r="B1262" s="191"/>
      <c r="C1262" s="99"/>
      <c r="D1262" s="68" t="s">
        <v>48</v>
      </c>
      <c r="E1262" s="94" t="s">
        <v>882</v>
      </c>
      <c r="F1262" s="94"/>
      <c r="G1262" s="94"/>
      <c r="H1262" s="94"/>
      <c r="I1262" s="94"/>
      <c r="J1262" s="94"/>
      <c r="K1262" s="94"/>
      <c r="L1262" s="105"/>
      <c r="M1262" s="100">
        <v>34</v>
      </c>
      <c r="N1262" s="71" t="s">
        <v>100</v>
      </c>
      <c r="O1262" s="398"/>
      <c r="P1262" s="107"/>
      <c r="Q1262" s="107"/>
      <c r="R1262" s="107"/>
      <c r="S1262" s="107"/>
      <c r="T1262" s="74"/>
    </row>
    <row r="1263" spans="1:20" ht="18" customHeight="1">
      <c r="A1263" s="190"/>
      <c r="B1263" s="191"/>
      <c r="C1263" s="75"/>
      <c r="D1263" s="108" t="s">
        <v>49</v>
      </c>
      <c r="E1263" s="94" t="s">
        <v>883</v>
      </c>
      <c r="F1263" s="94"/>
      <c r="G1263" s="94"/>
      <c r="H1263" s="94"/>
      <c r="I1263" s="94"/>
      <c r="J1263" s="94"/>
      <c r="K1263" s="94"/>
      <c r="L1263" s="95"/>
      <c r="M1263" s="100">
        <v>34</v>
      </c>
      <c r="N1263" s="71" t="s">
        <v>100</v>
      </c>
      <c r="O1263" s="398"/>
      <c r="P1263" s="107"/>
      <c r="Q1263" s="107"/>
      <c r="R1263" s="107"/>
      <c r="S1263" s="107"/>
      <c r="T1263" s="74"/>
    </row>
    <row r="1264" spans="1:20" ht="18" customHeight="1">
      <c r="A1264" s="190"/>
      <c r="B1264" s="191"/>
      <c r="C1264" s="75"/>
      <c r="D1264" s="108" t="s">
        <v>50</v>
      </c>
      <c r="E1264" s="94" t="s">
        <v>471</v>
      </c>
      <c r="F1264" s="94"/>
      <c r="G1264" s="94"/>
      <c r="H1264" s="94"/>
      <c r="I1264" s="94"/>
      <c r="J1264" s="94"/>
      <c r="K1264" s="94"/>
      <c r="L1264" s="95"/>
      <c r="M1264" s="100" t="s">
        <v>321</v>
      </c>
      <c r="N1264" s="71" t="s">
        <v>100</v>
      </c>
      <c r="O1264" s="72" t="s">
        <v>511</v>
      </c>
      <c r="P1264" s="73" t="s">
        <v>251</v>
      </c>
      <c r="Q1264" s="107"/>
      <c r="R1264" s="107"/>
      <c r="S1264" s="107"/>
      <c r="T1264" s="74"/>
    </row>
    <row r="1265" spans="1:20" ht="18" customHeight="1">
      <c r="A1265" s="190"/>
      <c r="B1265" s="191"/>
      <c r="C1265" s="102"/>
      <c r="D1265" s="68" t="s">
        <v>54</v>
      </c>
      <c r="E1265" s="94" t="s">
        <v>472</v>
      </c>
      <c r="F1265" s="94"/>
      <c r="G1265" s="94"/>
      <c r="H1265" s="94"/>
      <c r="I1265" s="94"/>
      <c r="J1265" s="94"/>
      <c r="K1265" s="94"/>
      <c r="L1265" s="95"/>
      <c r="M1265" s="100" t="s">
        <v>100</v>
      </c>
      <c r="N1265" s="92" t="s">
        <v>100</v>
      </c>
      <c r="O1265" s="93" t="s">
        <v>511</v>
      </c>
      <c r="P1265" s="73" t="s">
        <v>884</v>
      </c>
      <c r="Q1265" s="107"/>
      <c r="R1265" s="107"/>
      <c r="S1265" s="107"/>
      <c r="T1265" s="74"/>
    </row>
    <row r="1266" spans="1:20" ht="18" customHeight="1">
      <c r="A1266" s="190"/>
      <c r="B1266" s="191"/>
      <c r="C1266" s="99"/>
      <c r="D1266" s="108" t="s">
        <v>59</v>
      </c>
      <c r="E1266" s="94" t="s">
        <v>473</v>
      </c>
      <c r="F1266" s="94"/>
      <c r="G1266" s="94"/>
      <c r="H1266" s="94"/>
      <c r="I1266" s="94"/>
      <c r="J1266" s="94"/>
      <c r="K1266" s="94"/>
      <c r="L1266" s="95"/>
      <c r="M1266" s="100" t="s">
        <v>235</v>
      </c>
      <c r="N1266" s="100" t="s">
        <v>886</v>
      </c>
      <c r="O1266" s="395" t="s">
        <v>511</v>
      </c>
      <c r="P1266" s="73" t="s">
        <v>885</v>
      </c>
      <c r="Q1266" s="107"/>
      <c r="R1266" s="107"/>
      <c r="S1266" s="107"/>
      <c r="T1266" s="74"/>
    </row>
    <row r="1267" spans="1:20" ht="18" customHeight="1">
      <c r="A1267" s="190"/>
      <c r="B1267" s="191"/>
      <c r="C1267" s="102"/>
      <c r="D1267" s="108" t="s">
        <v>64</v>
      </c>
      <c r="E1267" s="94" t="s">
        <v>238</v>
      </c>
      <c r="F1267" s="94"/>
      <c r="G1267" s="94"/>
      <c r="H1267" s="94"/>
      <c r="I1267" s="94"/>
      <c r="J1267" s="94"/>
      <c r="K1267" s="94"/>
      <c r="L1267" s="95"/>
      <c r="M1267" s="78" t="s">
        <v>239</v>
      </c>
      <c r="N1267" s="100" t="s">
        <v>886</v>
      </c>
      <c r="O1267" s="110"/>
      <c r="P1267" s="107"/>
      <c r="Q1267" s="107"/>
      <c r="R1267" s="107"/>
      <c r="S1267" s="107"/>
      <c r="T1267" s="74"/>
    </row>
    <row r="1268" spans="1:20" ht="18" customHeight="1">
      <c r="A1268" s="190"/>
      <c r="B1268" s="191"/>
      <c r="C1268" s="99"/>
      <c r="D1268" s="108" t="s">
        <v>67</v>
      </c>
      <c r="E1268" s="94" t="s">
        <v>935</v>
      </c>
      <c r="F1268" s="94"/>
      <c r="G1268" s="94"/>
      <c r="H1268" s="94"/>
      <c r="I1268" s="94"/>
      <c r="J1268" s="94"/>
      <c r="K1268" s="94"/>
      <c r="L1268" s="95"/>
      <c r="M1268" s="100" t="s">
        <v>241</v>
      </c>
      <c r="N1268" s="100" t="s">
        <v>886</v>
      </c>
      <c r="O1268" s="110"/>
      <c r="P1268" s="107"/>
      <c r="Q1268" s="107"/>
      <c r="R1268" s="107"/>
      <c r="S1268" s="107"/>
      <c r="T1268" s="74"/>
    </row>
    <row r="1269" spans="1:20" ht="18" customHeight="1">
      <c r="A1269" s="190"/>
      <c r="B1269" s="191"/>
      <c r="C1269" s="111"/>
      <c r="D1269" s="108"/>
      <c r="E1269" s="94" t="s">
        <v>326</v>
      </c>
      <c r="F1269" s="94"/>
      <c r="G1269" s="94"/>
      <c r="H1269" s="94"/>
      <c r="I1269" s="94"/>
      <c r="J1269" s="94"/>
      <c r="K1269" s="94"/>
      <c r="L1269" s="95"/>
      <c r="M1269" s="113"/>
      <c r="N1269" s="113"/>
      <c r="O1269" s="114"/>
      <c r="P1269" s="107"/>
      <c r="Q1269" s="107"/>
      <c r="R1269" s="107"/>
      <c r="S1269" s="107"/>
      <c r="T1269" s="74"/>
    </row>
    <row r="1270" spans="1:20" ht="18" customHeight="1">
      <c r="A1270" s="190"/>
      <c r="B1270" s="191"/>
      <c r="C1270" s="75"/>
      <c r="D1270" s="108" t="s">
        <v>69</v>
      </c>
      <c r="E1270" s="116" t="s">
        <v>244</v>
      </c>
      <c r="F1270" s="116"/>
      <c r="G1270" s="116"/>
      <c r="H1270" s="116"/>
      <c r="I1270" s="116"/>
      <c r="J1270" s="116"/>
      <c r="K1270" s="116"/>
      <c r="L1270" s="117"/>
      <c r="M1270" s="100" t="s">
        <v>100</v>
      </c>
      <c r="N1270" s="71" t="s">
        <v>100</v>
      </c>
      <c r="O1270" s="106"/>
      <c r="P1270" s="107"/>
      <c r="Q1270" s="107"/>
      <c r="R1270" s="107"/>
      <c r="S1270" s="107"/>
      <c r="T1270" s="74"/>
    </row>
    <row r="1271" spans="1:20" ht="18" customHeight="1">
      <c r="A1271" s="190"/>
      <c r="B1271" s="191"/>
      <c r="C1271" s="118"/>
      <c r="D1271" s="108" t="s">
        <v>859</v>
      </c>
      <c r="E1271" s="94" t="s">
        <v>519</v>
      </c>
      <c r="F1271" s="94"/>
      <c r="G1271" s="94"/>
      <c r="H1271" s="94"/>
      <c r="I1271" s="94"/>
      <c r="J1271" s="94"/>
      <c r="K1271" s="94"/>
      <c r="L1271" s="95"/>
      <c r="M1271" s="100" t="s">
        <v>100</v>
      </c>
      <c r="N1271" s="100" t="s">
        <v>100</v>
      </c>
      <c r="O1271" s="110"/>
      <c r="P1271" s="107"/>
      <c r="Q1271" s="107"/>
      <c r="R1271" s="107"/>
      <c r="S1271" s="107"/>
      <c r="T1271" s="74"/>
    </row>
    <row r="1272" spans="1:20" ht="18" customHeight="1">
      <c r="A1272" s="190"/>
      <c r="B1272" s="191"/>
      <c r="C1272" s="118"/>
      <c r="D1272" s="108" t="s">
        <v>866</v>
      </c>
      <c r="E1272" s="94" t="s">
        <v>892</v>
      </c>
      <c r="F1272" s="94"/>
      <c r="G1272" s="94"/>
      <c r="H1272" s="94"/>
      <c r="I1272" s="94"/>
      <c r="J1272" s="94"/>
      <c r="K1272" s="94"/>
      <c r="L1272" s="95"/>
      <c r="M1272" s="100" t="s">
        <v>477</v>
      </c>
      <c r="N1272" s="100" t="s">
        <v>893</v>
      </c>
      <c r="O1272" s="395" t="s">
        <v>511</v>
      </c>
      <c r="P1272" s="73" t="s">
        <v>889</v>
      </c>
      <c r="Q1272" s="107"/>
      <c r="R1272" s="107"/>
      <c r="S1272" s="107"/>
      <c r="T1272" s="74"/>
    </row>
    <row r="1273" spans="1:20" ht="18" customHeight="1">
      <c r="A1273" s="190"/>
      <c r="B1273" s="191"/>
      <c r="C1273" s="99"/>
      <c r="D1273" s="108" t="s">
        <v>868</v>
      </c>
      <c r="E1273" s="94" t="s">
        <v>247</v>
      </c>
      <c r="F1273" s="94"/>
      <c r="G1273" s="94"/>
      <c r="H1273" s="94"/>
      <c r="I1273" s="94"/>
      <c r="J1273" s="94"/>
      <c r="K1273" s="94"/>
      <c r="L1273" s="105"/>
      <c r="M1273" s="100" t="s">
        <v>100</v>
      </c>
      <c r="N1273" s="100" t="s">
        <v>100</v>
      </c>
      <c r="O1273" s="395" t="s">
        <v>511</v>
      </c>
      <c r="P1273" s="107" t="s">
        <v>890</v>
      </c>
      <c r="Q1273" s="107"/>
      <c r="R1273" s="107" t="s">
        <v>891</v>
      </c>
      <c r="S1273" s="107" t="s">
        <v>594</v>
      </c>
      <c r="T1273" s="74"/>
    </row>
    <row r="1274" spans="1:20" ht="18" customHeight="1">
      <c r="A1274" s="190"/>
      <c r="B1274" s="191"/>
      <c r="C1274" s="111"/>
      <c r="D1274" s="68" t="s">
        <v>872</v>
      </c>
      <c r="E1274" s="94" t="s">
        <v>521</v>
      </c>
      <c r="F1274" s="94"/>
      <c r="G1274" s="94"/>
      <c r="H1274" s="94"/>
      <c r="I1274" s="94"/>
      <c r="J1274" s="94"/>
      <c r="K1274" s="94"/>
      <c r="L1274" s="105"/>
      <c r="M1274" s="100" t="s">
        <v>100</v>
      </c>
      <c r="N1274" s="100" t="s">
        <v>100</v>
      </c>
      <c r="O1274" s="395" t="s">
        <v>511</v>
      </c>
      <c r="P1274" s="73" t="s">
        <v>479</v>
      </c>
      <c r="Q1274" s="107"/>
      <c r="R1274" s="107"/>
      <c r="S1274" s="107"/>
      <c r="T1274" s="74"/>
    </row>
    <row r="1275" spans="1:20" ht="18" customHeight="1">
      <c r="A1275" s="190"/>
      <c r="B1275" s="191"/>
      <c r="C1275" s="75"/>
      <c r="D1275" s="108" t="s">
        <v>873</v>
      </c>
      <c r="E1275" s="94" t="s">
        <v>482</v>
      </c>
      <c r="F1275" s="94"/>
      <c r="G1275" s="94"/>
      <c r="H1275" s="94"/>
      <c r="I1275" s="94"/>
      <c r="J1275" s="94"/>
      <c r="K1275" s="94"/>
      <c r="L1275" s="105"/>
      <c r="M1275" s="100" t="s">
        <v>100</v>
      </c>
      <c r="N1275" s="100" t="s">
        <v>100</v>
      </c>
      <c r="O1275" s="110"/>
      <c r="P1275" s="107"/>
      <c r="Q1275" s="107"/>
      <c r="R1275" s="107"/>
      <c r="S1275" s="107"/>
      <c r="T1275" s="74"/>
    </row>
    <row r="1276" spans="1:20" ht="18" customHeight="1">
      <c r="A1276" s="190"/>
      <c r="B1276" s="191"/>
      <c r="C1276" s="118"/>
      <c r="D1276" s="108" t="s">
        <v>875</v>
      </c>
      <c r="E1276" s="94" t="s">
        <v>483</v>
      </c>
      <c r="F1276" s="94"/>
      <c r="G1276" s="94"/>
      <c r="H1276" s="94"/>
      <c r="I1276" s="94"/>
      <c r="J1276" s="94"/>
      <c r="K1276" s="94"/>
      <c r="L1276" s="105"/>
      <c r="M1276" s="100">
        <v>34</v>
      </c>
      <c r="N1276" s="100" t="s">
        <v>100</v>
      </c>
      <c r="O1276" s="110"/>
      <c r="P1276" s="107"/>
      <c r="Q1276" s="107"/>
      <c r="R1276" s="107"/>
      <c r="S1276" s="107"/>
      <c r="T1276" s="74"/>
    </row>
    <row r="1277" spans="1:20" ht="18" customHeight="1">
      <c r="A1277" s="190"/>
      <c r="B1277" s="191"/>
      <c r="C1277" s="99"/>
      <c r="D1277" s="108" t="s">
        <v>876</v>
      </c>
      <c r="E1277" s="94" t="s">
        <v>484</v>
      </c>
      <c r="F1277" s="94"/>
      <c r="G1277" s="94"/>
      <c r="H1277" s="94"/>
      <c r="I1277" s="94"/>
      <c r="J1277" s="94"/>
      <c r="K1277" s="94"/>
      <c r="L1277" s="105"/>
      <c r="M1277" s="100">
        <v>34</v>
      </c>
      <c r="N1277" s="100" t="s">
        <v>100</v>
      </c>
      <c r="O1277" s="110"/>
      <c r="P1277" s="107"/>
      <c r="Q1277" s="107"/>
      <c r="R1277" s="107"/>
      <c r="S1277" s="107"/>
      <c r="T1277" s="74"/>
    </row>
    <row r="1278" spans="1:20" ht="18" customHeight="1">
      <c r="A1278" s="190"/>
      <c r="B1278" s="191"/>
      <c r="C1278" s="99"/>
      <c r="D1278" s="108" t="s">
        <v>877</v>
      </c>
      <c r="E1278" s="94" t="s">
        <v>894</v>
      </c>
      <c r="F1278" s="94"/>
      <c r="G1278" s="94"/>
      <c r="H1278" s="94"/>
      <c r="I1278" s="94"/>
      <c r="J1278" s="94"/>
      <c r="K1278" s="94"/>
      <c r="L1278" s="105"/>
      <c r="M1278" s="100" t="s">
        <v>100</v>
      </c>
      <c r="N1278" s="100" t="s">
        <v>895</v>
      </c>
      <c r="O1278" s="110"/>
      <c r="P1278" s="107"/>
      <c r="Q1278" s="107"/>
      <c r="R1278" s="107"/>
      <c r="S1278" s="107"/>
      <c r="T1278" s="74"/>
    </row>
    <row r="1279" spans="1:20" ht="18" customHeight="1">
      <c r="A1279" s="190"/>
      <c r="B1279" s="191"/>
      <c r="C1279" s="99"/>
      <c r="D1279" s="108" t="s">
        <v>878</v>
      </c>
      <c r="E1279" s="94" t="s">
        <v>565</v>
      </c>
      <c r="F1279" s="94"/>
      <c r="G1279" s="94"/>
      <c r="H1279" s="94"/>
      <c r="I1279" s="94"/>
      <c r="J1279" s="94"/>
      <c r="K1279" s="94"/>
      <c r="L1279" s="105"/>
      <c r="M1279" s="78" t="s">
        <v>312</v>
      </c>
      <c r="N1279" s="96" t="s">
        <v>100</v>
      </c>
      <c r="O1279" s="119"/>
      <c r="P1279" s="107"/>
      <c r="Q1279" s="107"/>
      <c r="R1279" s="107"/>
      <c r="S1279" s="107"/>
      <c r="T1279" s="74"/>
    </row>
    <row r="1280" spans="1:20" ht="18" customHeight="1">
      <c r="A1280" s="190"/>
      <c r="B1280" s="191"/>
      <c r="C1280" s="99"/>
      <c r="D1280" s="108" t="s">
        <v>879</v>
      </c>
      <c r="E1280" s="94" t="s">
        <v>707</v>
      </c>
      <c r="F1280" s="94"/>
      <c r="G1280" s="94"/>
      <c r="H1280" s="94"/>
      <c r="I1280" s="94"/>
      <c r="J1280" s="94"/>
      <c r="K1280" s="94"/>
      <c r="L1280" s="105"/>
      <c r="M1280" s="78">
        <v>73</v>
      </c>
      <c r="N1280" s="96" t="s">
        <v>100</v>
      </c>
      <c r="O1280" s="119"/>
      <c r="P1280" s="107"/>
      <c r="Q1280" s="107"/>
      <c r="R1280" s="107"/>
      <c r="S1280" s="107"/>
      <c r="T1280" s="74"/>
    </row>
    <row r="1281" spans="1:20" ht="18" customHeight="1">
      <c r="A1281" s="190"/>
      <c r="B1281" s="191"/>
      <c r="C1281" s="99"/>
      <c r="D1281" s="108"/>
      <c r="E1281" s="94"/>
      <c r="F1281" s="94"/>
      <c r="G1281" s="94"/>
      <c r="H1281" s="94"/>
      <c r="I1281" s="94"/>
      <c r="J1281" s="94"/>
      <c r="K1281" s="94"/>
      <c r="L1281" s="105"/>
      <c r="M1281" s="78"/>
      <c r="N1281" s="96"/>
      <c r="O1281" s="119"/>
      <c r="P1281" s="107"/>
      <c r="Q1281" s="107"/>
      <c r="R1281" s="107"/>
      <c r="S1281" s="107"/>
      <c r="T1281" s="74"/>
    </row>
    <row r="1282" spans="1:20" ht="18" customHeight="1" thickBot="1">
      <c r="A1282" s="233"/>
      <c r="B1282" s="234"/>
      <c r="C1282" s="120"/>
      <c r="D1282" s="121"/>
      <c r="E1282" s="122"/>
      <c r="F1282" s="122"/>
      <c r="G1282" s="122"/>
      <c r="H1282" s="122"/>
      <c r="I1282" s="122"/>
      <c r="J1282" s="122"/>
      <c r="K1282" s="122"/>
      <c r="L1282" s="123"/>
      <c r="M1282" s="124"/>
      <c r="N1282" s="125"/>
      <c r="O1282" s="126"/>
      <c r="P1282" s="127"/>
      <c r="Q1282" s="127"/>
      <c r="R1282" s="127"/>
      <c r="S1282" s="127"/>
      <c r="T1282" s="128"/>
    </row>
    <row r="1283" spans="1:20" ht="17.25" customHeight="1" thickBot="1">
      <c r="A1283" s="935" t="s">
        <v>101</v>
      </c>
      <c r="B1283" s="936"/>
      <c r="C1283" s="936"/>
      <c r="D1283" s="936"/>
      <c r="E1283" s="936"/>
      <c r="F1283" s="936"/>
      <c r="G1283" s="50" t="s">
        <v>102</v>
      </c>
      <c r="H1283" s="937"/>
      <c r="I1283" s="937"/>
      <c r="J1283" s="938"/>
      <c r="K1283" s="50" t="s">
        <v>103</v>
      </c>
      <c r="L1283" s="51"/>
      <c r="M1283" s="52"/>
      <c r="N1283" s="939" t="s">
        <v>104</v>
      </c>
      <c r="O1283" s="940"/>
      <c r="P1283" s="940"/>
      <c r="Q1283" s="941"/>
      <c r="R1283" s="53" t="s">
        <v>105</v>
      </c>
      <c r="S1283" s="54"/>
      <c r="T1283" s="55"/>
    </row>
    <row r="1284" spans="1:20" ht="18" customHeight="1">
      <c r="A1284" s="942" t="s">
        <v>106</v>
      </c>
      <c r="B1284" s="943"/>
      <c r="C1284" s="946" t="s">
        <v>107</v>
      </c>
      <c r="D1284" s="922" t="s">
        <v>108</v>
      </c>
      <c r="E1284" s="923"/>
      <c r="F1284" s="923"/>
      <c r="G1284" s="923"/>
      <c r="H1284" s="923"/>
      <c r="I1284" s="923"/>
      <c r="J1284" s="923"/>
      <c r="K1284" s="923"/>
      <c r="L1284" s="948"/>
      <c r="M1284" s="950" t="s">
        <v>109</v>
      </c>
      <c r="N1284" s="922" t="s">
        <v>110</v>
      </c>
      <c r="O1284" s="922" t="s">
        <v>111</v>
      </c>
      <c r="P1284" s="923"/>
      <c r="Q1284" s="923"/>
      <c r="R1284" s="923"/>
      <c r="S1284" s="923"/>
      <c r="T1284" s="924"/>
    </row>
    <row r="1285" spans="1:20" ht="18" customHeight="1" thickBot="1">
      <c r="A1285" s="944"/>
      <c r="B1285" s="945"/>
      <c r="C1285" s="947"/>
      <c r="D1285" s="925"/>
      <c r="E1285" s="926"/>
      <c r="F1285" s="926"/>
      <c r="G1285" s="926"/>
      <c r="H1285" s="926"/>
      <c r="I1285" s="926"/>
      <c r="J1285" s="926"/>
      <c r="K1285" s="926"/>
      <c r="L1285" s="949"/>
      <c r="M1285" s="951"/>
      <c r="N1285" s="925"/>
      <c r="O1285" s="925"/>
      <c r="P1285" s="926"/>
      <c r="Q1285" s="926"/>
      <c r="R1285" s="926"/>
      <c r="S1285" s="926"/>
      <c r="T1285" s="927"/>
    </row>
    <row r="1286" spans="1:20" ht="18" customHeight="1">
      <c r="A1286" s="989" t="s">
        <v>871</v>
      </c>
      <c r="B1286" s="990"/>
      <c r="C1286" s="57"/>
      <c r="D1286" s="58">
        <v>21</v>
      </c>
      <c r="E1286" s="59" t="s">
        <v>897</v>
      </c>
      <c r="F1286" s="60"/>
      <c r="G1286" s="60"/>
      <c r="H1286" s="934"/>
      <c r="I1286" s="934"/>
      <c r="J1286" s="934"/>
      <c r="K1286" s="934"/>
      <c r="L1286" s="61"/>
      <c r="M1286" s="62" t="s">
        <v>100</v>
      </c>
      <c r="N1286" s="63" t="s">
        <v>898</v>
      </c>
      <c r="O1286" s="64"/>
      <c r="P1286" s="65"/>
      <c r="Q1286" s="65"/>
      <c r="R1286" s="65"/>
      <c r="S1286" s="65"/>
      <c r="T1286" s="66"/>
    </row>
    <row r="1287" spans="1:20" ht="18" customHeight="1">
      <c r="A1287" s="985" t="s">
        <v>534</v>
      </c>
      <c r="B1287" s="986"/>
      <c r="C1287" s="67"/>
      <c r="D1287" s="68" t="s">
        <v>899</v>
      </c>
      <c r="E1287" s="69" t="s">
        <v>900</v>
      </c>
      <c r="F1287" s="69"/>
      <c r="G1287" s="69"/>
      <c r="H1287" s="69"/>
      <c r="I1287" s="69"/>
      <c r="J1287" s="69"/>
      <c r="K1287" s="69"/>
      <c r="L1287" s="70"/>
      <c r="M1287" s="71" t="s">
        <v>100</v>
      </c>
      <c r="N1287" s="71" t="s">
        <v>100</v>
      </c>
      <c r="O1287" s="72"/>
      <c r="P1287" s="73"/>
      <c r="Q1287" s="73"/>
      <c r="R1287" s="73"/>
      <c r="S1287" s="73"/>
      <c r="T1287" s="74"/>
    </row>
    <row r="1288" spans="1:20" ht="18" customHeight="1">
      <c r="A1288" s="190"/>
      <c r="B1288" s="191"/>
      <c r="C1288" s="75"/>
      <c r="D1288" s="68" t="s">
        <v>933</v>
      </c>
      <c r="E1288" s="69" t="s">
        <v>713</v>
      </c>
      <c r="F1288" s="76"/>
      <c r="G1288" s="76"/>
      <c r="H1288" s="76"/>
      <c r="I1288" s="76"/>
      <c r="J1288" s="76"/>
      <c r="K1288" s="76"/>
      <c r="L1288" s="77"/>
      <c r="M1288" s="71" t="s">
        <v>100</v>
      </c>
      <c r="N1288" s="71" t="s">
        <v>100</v>
      </c>
      <c r="O1288" s="72"/>
      <c r="P1288" s="73"/>
      <c r="Q1288" s="73"/>
      <c r="R1288" s="73"/>
      <c r="S1288" s="73"/>
      <c r="T1288" s="74"/>
    </row>
    <row r="1289" spans="1:20" ht="18" customHeight="1">
      <c r="A1289" s="190"/>
      <c r="B1289" s="191"/>
      <c r="C1289" s="75"/>
      <c r="D1289" s="68" t="s">
        <v>901</v>
      </c>
      <c r="E1289" s="69" t="s">
        <v>441</v>
      </c>
      <c r="F1289" s="76"/>
      <c r="G1289" s="76"/>
      <c r="H1289" s="76"/>
      <c r="I1289" s="76"/>
      <c r="J1289" s="76"/>
      <c r="K1289" s="76"/>
      <c r="L1289" s="77"/>
      <c r="M1289" s="78">
        <v>34</v>
      </c>
      <c r="N1289" s="71" t="s">
        <v>902</v>
      </c>
      <c r="O1289" s="72"/>
      <c r="P1289" s="73"/>
      <c r="Q1289" s="73"/>
      <c r="R1289" s="73"/>
      <c r="S1289" s="73"/>
      <c r="T1289" s="74"/>
    </row>
    <row r="1290" spans="1:20" ht="18" customHeight="1">
      <c r="A1290" s="190"/>
      <c r="B1290" s="191"/>
      <c r="C1290" s="79"/>
      <c r="D1290" s="68" t="s">
        <v>903</v>
      </c>
      <c r="E1290" s="69" t="s">
        <v>442</v>
      </c>
      <c r="F1290" s="76"/>
      <c r="G1290" s="76"/>
      <c r="H1290" s="76"/>
      <c r="I1290" s="76"/>
      <c r="J1290" s="76"/>
      <c r="K1290" s="76"/>
      <c r="L1290" s="77"/>
      <c r="M1290" s="78">
        <v>65</v>
      </c>
      <c r="N1290" s="71" t="s">
        <v>100</v>
      </c>
      <c r="O1290" s="72"/>
      <c r="P1290" s="73"/>
      <c r="Q1290" s="73"/>
      <c r="R1290" s="73"/>
      <c r="S1290" s="73"/>
      <c r="T1290" s="74"/>
    </row>
    <row r="1291" spans="1:20" ht="18" customHeight="1">
      <c r="A1291" s="190"/>
      <c r="B1291" s="191"/>
      <c r="C1291" s="80"/>
      <c r="D1291" s="81" t="s">
        <v>904</v>
      </c>
      <c r="E1291" s="82" t="s">
        <v>747</v>
      </c>
      <c r="F1291" s="82"/>
      <c r="G1291" s="82"/>
      <c r="H1291" s="82"/>
      <c r="I1291" s="82"/>
      <c r="J1291" s="82"/>
      <c r="K1291" s="82"/>
      <c r="L1291" s="83"/>
      <c r="M1291" s="84">
        <v>34</v>
      </c>
      <c r="N1291" s="85" t="s">
        <v>100</v>
      </c>
      <c r="O1291" s="288"/>
      <c r="P1291" s="388"/>
      <c r="Q1291" s="388"/>
      <c r="R1291" s="388"/>
      <c r="S1291" s="388"/>
      <c r="T1291" s="88"/>
    </row>
    <row r="1292" spans="1:20" ht="18" customHeight="1">
      <c r="A1292" s="190"/>
      <c r="B1292" s="191"/>
      <c r="C1292" s="75"/>
      <c r="D1292" s="68" t="s">
        <v>905</v>
      </c>
      <c r="E1292" s="89" t="s">
        <v>748</v>
      </c>
      <c r="F1292" s="89"/>
      <c r="G1292" s="89"/>
      <c r="H1292" s="89"/>
      <c r="I1292" s="89"/>
      <c r="J1292" s="89"/>
      <c r="K1292" s="89"/>
      <c r="L1292" s="90"/>
      <c r="M1292" s="91">
        <v>34</v>
      </c>
      <c r="N1292" s="92" t="s">
        <v>100</v>
      </c>
      <c r="O1292" s="109"/>
      <c r="P1292" s="107"/>
      <c r="Q1292" s="107"/>
      <c r="R1292" s="107"/>
      <c r="S1292" s="107"/>
      <c r="T1292" s="74"/>
    </row>
    <row r="1293" spans="1:20" ht="18" customHeight="1">
      <c r="A1293" s="190"/>
      <c r="B1293" s="191"/>
      <c r="C1293" s="75"/>
      <c r="D1293" s="68" t="s">
        <v>906</v>
      </c>
      <c r="E1293" s="94" t="s">
        <v>907</v>
      </c>
      <c r="F1293" s="94"/>
      <c r="G1293" s="94"/>
      <c r="H1293" s="94"/>
      <c r="I1293" s="94"/>
      <c r="J1293" s="94"/>
      <c r="K1293" s="94"/>
      <c r="L1293" s="95"/>
      <c r="M1293" s="78" t="s">
        <v>433</v>
      </c>
      <c r="N1293" s="96" t="s">
        <v>908</v>
      </c>
      <c r="O1293" s="119"/>
      <c r="P1293" s="107"/>
      <c r="Q1293" s="107"/>
      <c r="R1293" s="107"/>
      <c r="S1293" s="107"/>
      <c r="T1293" s="74"/>
    </row>
    <row r="1294" spans="1:20" ht="18" customHeight="1">
      <c r="A1294" s="190"/>
      <c r="B1294" s="191"/>
      <c r="C1294" s="75"/>
      <c r="D1294" s="68" t="s">
        <v>909</v>
      </c>
      <c r="E1294" s="89" t="s">
        <v>910</v>
      </c>
      <c r="F1294" s="89"/>
      <c r="G1294" s="89"/>
      <c r="H1294" s="89"/>
      <c r="I1294" s="89"/>
      <c r="J1294" s="89"/>
      <c r="K1294" s="89"/>
      <c r="L1294" s="95"/>
      <c r="M1294" s="78" t="s">
        <v>100</v>
      </c>
      <c r="N1294" s="96" t="s">
        <v>100</v>
      </c>
      <c r="O1294" s="119"/>
      <c r="P1294" s="107"/>
      <c r="Q1294" s="107"/>
      <c r="R1294" s="107"/>
      <c r="S1294" s="107"/>
      <c r="T1294" s="74"/>
    </row>
    <row r="1295" spans="1:20" ht="18" customHeight="1">
      <c r="A1295" s="190"/>
      <c r="B1295" s="191"/>
      <c r="C1295" s="99"/>
      <c r="D1295" s="68" t="s">
        <v>911</v>
      </c>
      <c r="E1295" s="94" t="s">
        <v>912</v>
      </c>
      <c r="F1295" s="94"/>
      <c r="G1295" s="94"/>
      <c r="H1295" s="94"/>
      <c r="I1295" s="94"/>
      <c r="J1295" s="94"/>
      <c r="K1295" s="94"/>
      <c r="L1295" s="95"/>
      <c r="M1295" s="100" t="s">
        <v>100</v>
      </c>
      <c r="N1295" s="100" t="s">
        <v>100</v>
      </c>
      <c r="O1295" s="110"/>
      <c r="P1295" s="107"/>
      <c r="Q1295" s="107"/>
      <c r="R1295" s="107"/>
      <c r="S1295" s="107"/>
      <c r="T1295" s="74"/>
    </row>
    <row r="1296" spans="1:20" ht="18" customHeight="1">
      <c r="A1296" s="190"/>
      <c r="B1296" s="191"/>
      <c r="C1296" s="102"/>
      <c r="D1296" s="68" t="s">
        <v>913</v>
      </c>
      <c r="E1296" s="94" t="s">
        <v>914</v>
      </c>
      <c r="F1296" s="94"/>
      <c r="G1296" s="94"/>
      <c r="H1296" s="94"/>
      <c r="I1296" s="94"/>
      <c r="J1296" s="94"/>
      <c r="K1296" s="94"/>
      <c r="L1296" s="95"/>
      <c r="M1296" s="78">
        <v>65</v>
      </c>
      <c r="N1296" s="96" t="s">
        <v>100</v>
      </c>
      <c r="O1296" s="119"/>
      <c r="P1296" s="107"/>
      <c r="Q1296" s="107"/>
      <c r="R1296" s="107"/>
      <c r="S1296" s="107"/>
      <c r="T1296" s="74"/>
    </row>
    <row r="1297" spans="1:20" ht="18" customHeight="1">
      <c r="A1297" s="190"/>
      <c r="B1297" s="191"/>
      <c r="C1297" s="75"/>
      <c r="D1297" s="68" t="s">
        <v>915</v>
      </c>
      <c r="E1297" s="94" t="s">
        <v>441</v>
      </c>
      <c r="F1297" s="94"/>
      <c r="G1297" s="94"/>
      <c r="H1297" s="94"/>
      <c r="I1297" s="94"/>
      <c r="J1297" s="94"/>
      <c r="K1297" s="94"/>
      <c r="L1297" s="95"/>
      <c r="M1297" s="100">
        <v>34</v>
      </c>
      <c r="N1297" s="71" t="s">
        <v>100</v>
      </c>
      <c r="O1297" s="106"/>
      <c r="P1297" s="107"/>
      <c r="Q1297" s="107"/>
      <c r="R1297" s="107"/>
      <c r="S1297" s="107"/>
      <c r="T1297" s="74"/>
    </row>
    <row r="1298" spans="1:20" ht="18" customHeight="1">
      <c r="A1298" s="190"/>
      <c r="B1298" s="191"/>
      <c r="C1298" s="102"/>
      <c r="D1298" s="68" t="s">
        <v>916</v>
      </c>
      <c r="E1298" s="94" t="s">
        <v>442</v>
      </c>
      <c r="F1298" s="94"/>
      <c r="G1298" s="94"/>
      <c r="H1298" s="94"/>
      <c r="I1298" s="94"/>
      <c r="J1298" s="94"/>
      <c r="K1298" s="94"/>
      <c r="L1298" s="95"/>
      <c r="M1298" s="100">
        <v>65</v>
      </c>
      <c r="N1298" s="71" t="s">
        <v>100</v>
      </c>
      <c r="O1298" s="106"/>
      <c r="P1298" s="107"/>
      <c r="Q1298" s="107"/>
      <c r="R1298" s="107"/>
      <c r="S1298" s="107"/>
      <c r="T1298" s="74"/>
    </row>
    <row r="1299" spans="1:20" ht="18" customHeight="1">
      <c r="A1299" s="190"/>
      <c r="B1299" s="191"/>
      <c r="C1299" s="99"/>
      <c r="D1299" s="68" t="s">
        <v>917</v>
      </c>
      <c r="E1299" s="94" t="s">
        <v>733</v>
      </c>
      <c r="F1299" s="94"/>
      <c r="G1299" s="94"/>
      <c r="H1299" s="94"/>
      <c r="I1299" s="94"/>
      <c r="J1299" s="94"/>
      <c r="K1299" s="94"/>
      <c r="L1299" s="105"/>
      <c r="M1299" s="100">
        <v>34</v>
      </c>
      <c r="N1299" s="71" t="s">
        <v>100</v>
      </c>
      <c r="O1299" s="106"/>
      <c r="P1299" s="107"/>
      <c r="Q1299" s="107"/>
      <c r="R1299" s="107"/>
      <c r="S1299" s="107"/>
      <c r="T1299" s="74"/>
    </row>
    <row r="1300" spans="1:20" ht="18" customHeight="1">
      <c r="A1300" s="190"/>
      <c r="B1300" s="191"/>
      <c r="C1300" s="75"/>
      <c r="D1300" s="108" t="s">
        <v>918</v>
      </c>
      <c r="E1300" s="94" t="s">
        <v>734</v>
      </c>
      <c r="F1300" s="94"/>
      <c r="G1300" s="94"/>
      <c r="H1300" s="94"/>
      <c r="I1300" s="94"/>
      <c r="J1300" s="94"/>
      <c r="K1300" s="94"/>
      <c r="L1300" s="95"/>
      <c r="M1300" s="100">
        <v>34</v>
      </c>
      <c r="N1300" s="71" t="s">
        <v>100</v>
      </c>
      <c r="O1300" s="106"/>
      <c r="P1300" s="107"/>
      <c r="Q1300" s="107"/>
      <c r="R1300" s="107"/>
      <c r="S1300" s="107"/>
      <c r="T1300" s="74"/>
    </row>
    <row r="1301" spans="1:20" ht="18" customHeight="1">
      <c r="A1301" s="190"/>
      <c r="B1301" s="191"/>
      <c r="C1301" s="75"/>
      <c r="D1301" s="108" t="s">
        <v>919</v>
      </c>
      <c r="E1301" s="94" t="s">
        <v>735</v>
      </c>
      <c r="F1301" s="94"/>
      <c r="G1301" s="94"/>
      <c r="H1301" s="94"/>
      <c r="I1301" s="94"/>
      <c r="J1301" s="94"/>
      <c r="K1301" s="94"/>
      <c r="L1301" s="95"/>
      <c r="M1301" s="100" t="s">
        <v>433</v>
      </c>
      <c r="N1301" s="71" t="s">
        <v>908</v>
      </c>
      <c r="O1301" s="106"/>
      <c r="P1301" s="107"/>
      <c r="Q1301" s="107"/>
      <c r="R1301" s="107"/>
      <c r="S1301" s="107"/>
      <c r="T1301" s="74"/>
    </row>
    <row r="1302" spans="1:20" ht="18" customHeight="1">
      <c r="A1302" s="190"/>
      <c r="B1302" s="191"/>
      <c r="C1302" s="102"/>
      <c r="D1302" s="68" t="s">
        <v>920</v>
      </c>
      <c r="E1302" s="94" t="s">
        <v>737</v>
      </c>
      <c r="F1302" s="94"/>
      <c r="G1302" s="94"/>
      <c r="H1302" s="94"/>
      <c r="I1302" s="94"/>
      <c r="J1302" s="94"/>
      <c r="K1302" s="94"/>
      <c r="L1302" s="95"/>
      <c r="M1302" s="100" t="s">
        <v>100</v>
      </c>
      <c r="N1302" s="92" t="s">
        <v>100</v>
      </c>
      <c r="O1302" s="109"/>
      <c r="P1302" s="107"/>
      <c r="Q1302" s="107"/>
      <c r="R1302" s="107"/>
      <c r="S1302" s="107"/>
      <c r="T1302" s="74"/>
    </row>
    <row r="1303" spans="1:20" ht="18" customHeight="1">
      <c r="A1303" s="190"/>
      <c r="B1303" s="191"/>
      <c r="C1303" s="99"/>
      <c r="D1303" s="108" t="s">
        <v>921</v>
      </c>
      <c r="E1303" s="94" t="s">
        <v>914</v>
      </c>
      <c r="F1303" s="94"/>
      <c r="G1303" s="94"/>
      <c r="H1303" s="94"/>
      <c r="I1303" s="94"/>
      <c r="J1303" s="94"/>
      <c r="K1303" s="94"/>
      <c r="L1303" s="95"/>
      <c r="M1303" s="100">
        <v>65</v>
      </c>
      <c r="N1303" s="100" t="s">
        <v>100</v>
      </c>
      <c r="O1303" s="110"/>
      <c r="P1303" s="107"/>
      <c r="Q1303" s="107"/>
      <c r="R1303" s="107"/>
      <c r="S1303" s="107"/>
      <c r="T1303" s="74"/>
    </row>
    <row r="1304" spans="1:20" ht="18" customHeight="1">
      <c r="A1304" s="190"/>
      <c r="B1304" s="191"/>
      <c r="C1304" s="281"/>
      <c r="D1304" s="270"/>
      <c r="E1304" s="82"/>
      <c r="F1304" s="82"/>
      <c r="G1304" s="82"/>
      <c r="H1304" s="82"/>
      <c r="I1304" s="82"/>
      <c r="J1304" s="82"/>
      <c r="K1304" s="82"/>
      <c r="L1304" s="83"/>
      <c r="M1304" s="84"/>
      <c r="N1304" s="318"/>
      <c r="O1304" s="387"/>
      <c r="P1304" s="388"/>
      <c r="Q1304" s="388"/>
      <c r="R1304" s="388"/>
      <c r="S1304" s="388"/>
      <c r="T1304" s="88"/>
    </row>
    <row r="1305" spans="1:20" ht="18" customHeight="1">
      <c r="A1305" s="983" t="s">
        <v>871</v>
      </c>
      <c r="B1305" s="984"/>
      <c r="C1305" s="399"/>
      <c r="D1305" s="309">
        <v>1</v>
      </c>
      <c r="E1305" s="310" t="s">
        <v>456</v>
      </c>
      <c r="F1305" s="310"/>
      <c r="G1305" s="310"/>
      <c r="H1305" s="310"/>
      <c r="I1305" s="310"/>
      <c r="J1305" s="310"/>
      <c r="K1305" s="310"/>
      <c r="L1305" s="389"/>
      <c r="M1305" s="343" t="s">
        <v>100</v>
      </c>
      <c r="N1305" s="343" t="s">
        <v>100</v>
      </c>
      <c r="O1305" s="390"/>
      <c r="P1305" s="391"/>
      <c r="Q1305" s="391"/>
      <c r="R1305" s="391"/>
      <c r="S1305" s="391"/>
      <c r="T1305" s="392"/>
    </row>
    <row r="1306" spans="1:20" ht="18" customHeight="1">
      <c r="A1306" s="985" t="s">
        <v>936</v>
      </c>
      <c r="B1306" s="986"/>
      <c r="C1306" s="463" t="s">
        <v>164</v>
      </c>
      <c r="D1306" s="108" t="s">
        <v>47</v>
      </c>
      <c r="E1306" s="94" t="s">
        <v>457</v>
      </c>
      <c r="F1306" s="94"/>
      <c r="G1306" s="94"/>
      <c r="H1306" s="94"/>
      <c r="I1306" s="94"/>
      <c r="J1306" s="94"/>
      <c r="K1306" s="94"/>
      <c r="L1306" s="95"/>
      <c r="M1306" s="100" t="s">
        <v>100</v>
      </c>
      <c r="N1306" s="100" t="s">
        <v>100</v>
      </c>
      <c r="O1306" s="110" t="s">
        <v>511</v>
      </c>
      <c r="P1306" s="866" t="s">
        <v>699</v>
      </c>
      <c r="Q1306" s="866"/>
      <c r="R1306" s="866"/>
      <c r="S1306" s="866"/>
      <c r="T1306" s="867"/>
    </row>
    <row r="1307" spans="1:20" ht="18" customHeight="1">
      <c r="A1307" s="985" t="s">
        <v>157</v>
      </c>
      <c r="B1307" s="986"/>
      <c r="C1307" s="75"/>
      <c r="D1307" s="108" t="s">
        <v>48</v>
      </c>
      <c r="E1307" s="116" t="s">
        <v>458</v>
      </c>
      <c r="F1307" s="116"/>
      <c r="G1307" s="116"/>
      <c r="H1307" s="116"/>
      <c r="I1307" s="116"/>
      <c r="J1307" s="116"/>
      <c r="K1307" s="116"/>
      <c r="L1307" s="117"/>
      <c r="M1307" s="100" t="s">
        <v>100</v>
      </c>
      <c r="N1307" s="71" t="s">
        <v>100</v>
      </c>
      <c r="O1307" s="106"/>
      <c r="P1307" s="107"/>
      <c r="Q1307" s="107"/>
      <c r="R1307" s="107"/>
      <c r="S1307" s="107"/>
      <c r="T1307" s="74"/>
    </row>
    <row r="1308" spans="1:20" ht="18" customHeight="1">
      <c r="A1308" s="190"/>
      <c r="B1308" s="191"/>
      <c r="C1308" s="410"/>
      <c r="D1308" s="108" t="s">
        <v>49</v>
      </c>
      <c r="E1308" s="94" t="s">
        <v>459</v>
      </c>
      <c r="F1308" s="94"/>
      <c r="G1308" s="94"/>
      <c r="H1308" s="94"/>
      <c r="I1308" s="94"/>
      <c r="J1308" s="94"/>
      <c r="K1308" s="94"/>
      <c r="L1308" s="95"/>
      <c r="M1308" s="100" t="s">
        <v>100</v>
      </c>
      <c r="N1308" s="100" t="s">
        <v>100</v>
      </c>
      <c r="O1308" s="110"/>
      <c r="P1308" s="107"/>
      <c r="Q1308" s="107"/>
      <c r="R1308" s="107"/>
      <c r="S1308" s="107"/>
      <c r="T1308" s="74"/>
    </row>
    <row r="1309" spans="1:20" ht="18" customHeight="1">
      <c r="A1309" s="190"/>
      <c r="B1309" s="191"/>
      <c r="C1309" s="410"/>
      <c r="D1309" s="108" t="s">
        <v>50</v>
      </c>
      <c r="E1309" s="94" t="s">
        <v>460</v>
      </c>
      <c r="F1309" s="94"/>
      <c r="G1309" s="94"/>
      <c r="H1309" s="94"/>
      <c r="I1309" s="94"/>
      <c r="J1309" s="94"/>
      <c r="K1309" s="94"/>
      <c r="L1309" s="95"/>
      <c r="M1309" s="100">
        <v>50</v>
      </c>
      <c r="N1309" s="100" t="s">
        <v>100</v>
      </c>
      <c r="O1309" s="110"/>
      <c r="P1309" s="107"/>
      <c r="Q1309" s="107"/>
      <c r="R1309" s="107"/>
      <c r="S1309" s="107"/>
      <c r="T1309" s="74"/>
    </row>
    <row r="1310" spans="1:20" ht="18" customHeight="1">
      <c r="A1310" s="190"/>
      <c r="B1310" s="191"/>
      <c r="C1310" s="99"/>
      <c r="D1310" s="108" t="s">
        <v>54</v>
      </c>
      <c r="E1310" s="94" t="s">
        <v>461</v>
      </c>
      <c r="F1310" s="94"/>
      <c r="G1310" s="94"/>
      <c r="H1310" s="94"/>
      <c r="I1310" s="94"/>
      <c r="J1310" s="94"/>
      <c r="K1310" s="94"/>
      <c r="L1310" s="105"/>
      <c r="M1310" s="100" t="s">
        <v>170</v>
      </c>
      <c r="N1310" s="100" t="s">
        <v>100</v>
      </c>
      <c r="O1310" s="110"/>
      <c r="P1310" s="107"/>
      <c r="Q1310" s="107"/>
      <c r="R1310" s="107"/>
      <c r="S1310" s="107"/>
      <c r="T1310" s="74"/>
    </row>
    <row r="1311" spans="1:20" ht="18" customHeight="1">
      <c r="A1311" s="190"/>
      <c r="B1311" s="191"/>
      <c r="C1311" s="111"/>
      <c r="D1311" s="68" t="s">
        <v>59</v>
      </c>
      <c r="E1311" s="94" t="s">
        <v>462</v>
      </c>
      <c r="F1311" s="94"/>
      <c r="G1311" s="94"/>
      <c r="H1311" s="94"/>
      <c r="I1311" s="94"/>
      <c r="J1311" s="94"/>
      <c r="K1311" s="94"/>
      <c r="L1311" s="105"/>
      <c r="M1311" s="100" t="s">
        <v>100</v>
      </c>
      <c r="N1311" s="100" t="s">
        <v>100</v>
      </c>
      <c r="O1311" s="110"/>
      <c r="P1311" s="107"/>
      <c r="Q1311" s="107"/>
      <c r="R1311" s="107"/>
      <c r="S1311" s="107"/>
      <c r="T1311" s="74"/>
    </row>
    <row r="1312" spans="1:20" ht="18" customHeight="1">
      <c r="A1312" s="190"/>
      <c r="B1312" s="191"/>
      <c r="C1312" s="75"/>
      <c r="D1312" s="108" t="s">
        <v>64</v>
      </c>
      <c r="E1312" s="94" t="s">
        <v>463</v>
      </c>
      <c r="F1312" s="94"/>
      <c r="G1312" s="94"/>
      <c r="H1312" s="94"/>
      <c r="I1312" s="94"/>
      <c r="J1312" s="94"/>
      <c r="K1312" s="94"/>
      <c r="L1312" s="105"/>
      <c r="M1312" s="100" t="s">
        <v>100</v>
      </c>
      <c r="N1312" s="100" t="s">
        <v>100</v>
      </c>
      <c r="O1312" s="110"/>
      <c r="P1312" s="107"/>
      <c r="Q1312" s="107"/>
      <c r="R1312" s="107"/>
      <c r="S1312" s="107"/>
      <c r="T1312" s="74"/>
    </row>
    <row r="1313" spans="1:20" ht="18" customHeight="1">
      <c r="A1313" s="190"/>
      <c r="B1313" s="191"/>
      <c r="C1313" s="118"/>
      <c r="D1313" s="108" t="s">
        <v>67</v>
      </c>
      <c r="E1313" s="94" t="s">
        <v>173</v>
      </c>
      <c r="F1313" s="94"/>
      <c r="G1313" s="94"/>
      <c r="H1313" s="94"/>
      <c r="I1313" s="94"/>
      <c r="J1313" s="94"/>
      <c r="K1313" s="94"/>
      <c r="L1313" s="105"/>
      <c r="M1313" s="100" t="s">
        <v>100</v>
      </c>
      <c r="N1313" s="100" t="s">
        <v>100</v>
      </c>
      <c r="O1313" s="395" t="s">
        <v>511</v>
      </c>
      <c r="P1313" s="73" t="s">
        <v>688</v>
      </c>
      <c r="Q1313" s="107"/>
      <c r="R1313" s="107"/>
      <c r="S1313" s="107"/>
      <c r="T1313" s="74"/>
    </row>
    <row r="1314" spans="1:20" ht="18" customHeight="1">
      <c r="A1314" s="190"/>
      <c r="B1314" s="191"/>
      <c r="C1314" s="99"/>
      <c r="D1314" s="108" t="s">
        <v>69</v>
      </c>
      <c r="E1314" s="94" t="s">
        <v>464</v>
      </c>
      <c r="F1314" s="94"/>
      <c r="G1314" s="94"/>
      <c r="H1314" s="94"/>
      <c r="I1314" s="94"/>
      <c r="J1314" s="94"/>
      <c r="K1314" s="94"/>
      <c r="L1314" s="105"/>
      <c r="M1314" s="100" t="s">
        <v>100</v>
      </c>
      <c r="N1314" s="100" t="s">
        <v>100</v>
      </c>
      <c r="O1314" s="101"/>
      <c r="P1314" s="73"/>
      <c r="Q1314" s="107"/>
      <c r="R1314" s="107"/>
      <c r="S1314" s="107"/>
      <c r="T1314" s="74"/>
    </row>
    <row r="1315" spans="1:20" ht="18" customHeight="1">
      <c r="A1315" s="190"/>
      <c r="B1315" s="191"/>
      <c r="C1315" s="99"/>
      <c r="D1315" s="108" t="s">
        <v>859</v>
      </c>
      <c r="E1315" s="94" t="s">
        <v>398</v>
      </c>
      <c r="F1315" s="94"/>
      <c r="G1315" s="94"/>
      <c r="H1315" s="94"/>
      <c r="I1315" s="94"/>
      <c r="J1315" s="94"/>
      <c r="K1315" s="94"/>
      <c r="L1315" s="105"/>
      <c r="M1315" s="100">
        <v>83</v>
      </c>
      <c r="N1315" s="100" t="s">
        <v>465</v>
      </c>
      <c r="O1315" s="101"/>
      <c r="P1315" s="73"/>
      <c r="Q1315" s="107"/>
      <c r="R1315" s="107"/>
      <c r="S1315" s="107"/>
      <c r="T1315" s="74"/>
    </row>
    <row r="1316" spans="1:20" ht="18" customHeight="1">
      <c r="A1316" s="190"/>
      <c r="B1316" s="191"/>
      <c r="C1316" s="99"/>
      <c r="D1316" s="108" t="s">
        <v>866</v>
      </c>
      <c r="E1316" s="94" t="s">
        <v>178</v>
      </c>
      <c r="F1316" s="94"/>
      <c r="G1316" s="94"/>
      <c r="H1316" s="94"/>
      <c r="I1316" s="94"/>
      <c r="J1316" s="94"/>
      <c r="K1316" s="94"/>
      <c r="L1316" s="105"/>
      <c r="M1316" s="78" t="s">
        <v>100</v>
      </c>
      <c r="N1316" s="96" t="s">
        <v>100</v>
      </c>
      <c r="O1316" s="97"/>
      <c r="P1316" s="73"/>
      <c r="Q1316" s="107"/>
      <c r="R1316" s="107"/>
      <c r="S1316" s="107"/>
      <c r="T1316" s="74"/>
    </row>
    <row r="1317" spans="1:20" ht="18" customHeight="1">
      <c r="A1317" s="190"/>
      <c r="B1317" s="191"/>
      <c r="C1317" s="99"/>
      <c r="D1317" s="108" t="s">
        <v>868</v>
      </c>
      <c r="E1317" s="94" t="s">
        <v>179</v>
      </c>
      <c r="F1317" s="94"/>
      <c r="G1317" s="94"/>
      <c r="H1317" s="94"/>
      <c r="I1317" s="94"/>
      <c r="J1317" s="94"/>
      <c r="K1317" s="94"/>
      <c r="L1317" s="105"/>
      <c r="M1317" s="78" t="s">
        <v>100</v>
      </c>
      <c r="N1317" s="96" t="s">
        <v>100</v>
      </c>
      <c r="O1317" s="97"/>
      <c r="P1317" s="73"/>
      <c r="Q1317" s="107"/>
      <c r="R1317" s="107"/>
      <c r="S1317" s="107"/>
      <c r="T1317" s="74"/>
    </row>
    <row r="1318" spans="1:20" ht="18" customHeight="1">
      <c r="A1318" s="190"/>
      <c r="B1318" s="191"/>
      <c r="C1318" s="279" t="s">
        <v>185</v>
      </c>
      <c r="D1318" s="108" t="s">
        <v>872</v>
      </c>
      <c r="E1318" s="94" t="s">
        <v>570</v>
      </c>
      <c r="F1318" s="94"/>
      <c r="G1318" s="94"/>
      <c r="H1318" s="94"/>
      <c r="I1318" s="94"/>
      <c r="J1318" s="94"/>
      <c r="K1318" s="94"/>
      <c r="L1318" s="105"/>
      <c r="M1318" s="78">
        <v>84</v>
      </c>
      <c r="N1318" s="96" t="s">
        <v>177</v>
      </c>
      <c r="O1318" s="119"/>
      <c r="P1318" s="107"/>
      <c r="Q1318" s="107"/>
      <c r="R1318" s="107"/>
      <c r="S1318" s="107"/>
      <c r="T1318" s="74"/>
    </row>
    <row r="1319" spans="1:20" ht="18" customHeight="1" thickBot="1">
      <c r="A1319" s="233"/>
      <c r="B1319" s="234"/>
      <c r="C1319" s="120"/>
      <c r="D1319" s="121" t="s">
        <v>873</v>
      </c>
      <c r="E1319" s="235" t="s">
        <v>874</v>
      </c>
      <c r="F1319" s="122"/>
      <c r="G1319" s="122"/>
      <c r="H1319" s="122"/>
      <c r="I1319" s="122"/>
      <c r="J1319" s="122"/>
      <c r="K1319" s="122"/>
      <c r="L1319" s="123"/>
      <c r="M1319" s="124" t="s">
        <v>100</v>
      </c>
      <c r="N1319" s="125" t="s">
        <v>100</v>
      </c>
      <c r="O1319" s="126"/>
      <c r="P1319" s="127"/>
      <c r="Q1319" s="127"/>
      <c r="R1319" s="127"/>
      <c r="S1319" s="127"/>
      <c r="T1319" s="128"/>
    </row>
    <row r="1320" spans="1:20" ht="17.25" customHeight="1" thickBot="1">
      <c r="A1320" s="935" t="s">
        <v>101</v>
      </c>
      <c r="B1320" s="936"/>
      <c r="C1320" s="936"/>
      <c r="D1320" s="936"/>
      <c r="E1320" s="936"/>
      <c r="F1320" s="936"/>
      <c r="G1320" s="50" t="s">
        <v>102</v>
      </c>
      <c r="H1320" s="937"/>
      <c r="I1320" s="937"/>
      <c r="J1320" s="938"/>
      <c r="K1320" s="50" t="s">
        <v>103</v>
      </c>
      <c r="L1320" s="51"/>
      <c r="M1320" s="52"/>
      <c r="N1320" s="939" t="s">
        <v>104</v>
      </c>
      <c r="O1320" s="940"/>
      <c r="P1320" s="940"/>
      <c r="Q1320" s="941"/>
      <c r="R1320" s="53" t="s">
        <v>105</v>
      </c>
      <c r="S1320" s="54"/>
      <c r="T1320" s="55"/>
    </row>
    <row r="1321" spans="1:20" ht="18" customHeight="1">
      <c r="A1321" s="942" t="s">
        <v>106</v>
      </c>
      <c r="B1321" s="943"/>
      <c r="C1321" s="946" t="s">
        <v>107</v>
      </c>
      <c r="D1321" s="922" t="s">
        <v>108</v>
      </c>
      <c r="E1321" s="923"/>
      <c r="F1321" s="923"/>
      <c r="G1321" s="923"/>
      <c r="H1321" s="923"/>
      <c r="I1321" s="923"/>
      <c r="J1321" s="923"/>
      <c r="K1321" s="923"/>
      <c r="L1321" s="948"/>
      <c r="M1321" s="950" t="s">
        <v>109</v>
      </c>
      <c r="N1321" s="922" t="s">
        <v>110</v>
      </c>
      <c r="O1321" s="922" t="s">
        <v>111</v>
      </c>
      <c r="P1321" s="923"/>
      <c r="Q1321" s="923"/>
      <c r="R1321" s="923"/>
      <c r="S1321" s="923"/>
      <c r="T1321" s="924"/>
    </row>
    <row r="1322" spans="1:20" ht="18" customHeight="1" thickBot="1">
      <c r="A1322" s="944"/>
      <c r="B1322" s="945"/>
      <c r="C1322" s="947"/>
      <c r="D1322" s="925"/>
      <c r="E1322" s="926"/>
      <c r="F1322" s="926"/>
      <c r="G1322" s="926"/>
      <c r="H1322" s="926"/>
      <c r="I1322" s="926"/>
      <c r="J1322" s="926"/>
      <c r="K1322" s="926"/>
      <c r="L1322" s="949"/>
      <c r="M1322" s="951"/>
      <c r="N1322" s="925"/>
      <c r="O1322" s="925"/>
      <c r="P1322" s="926"/>
      <c r="Q1322" s="926"/>
      <c r="R1322" s="926"/>
      <c r="S1322" s="926"/>
      <c r="T1322" s="927"/>
    </row>
    <row r="1323" spans="1:20" ht="18" customHeight="1">
      <c r="A1323" s="989" t="s">
        <v>871</v>
      </c>
      <c r="B1323" s="990"/>
      <c r="C1323" s="411"/>
      <c r="D1323" s="58">
        <v>16</v>
      </c>
      <c r="E1323" s="59" t="s">
        <v>467</v>
      </c>
      <c r="F1323" s="60"/>
      <c r="G1323" s="60"/>
      <c r="H1323" s="293"/>
      <c r="I1323" s="293"/>
      <c r="J1323" s="293"/>
      <c r="K1323" s="293"/>
      <c r="L1323" s="61"/>
      <c r="M1323" s="62" t="s">
        <v>100</v>
      </c>
      <c r="N1323" s="63" t="s">
        <v>100</v>
      </c>
      <c r="O1323" s="64"/>
      <c r="P1323" s="65"/>
      <c r="Q1323" s="65"/>
      <c r="R1323" s="65"/>
      <c r="S1323" s="65"/>
      <c r="T1323" s="66"/>
    </row>
    <row r="1324" spans="1:20" ht="18" customHeight="1">
      <c r="A1324" s="985" t="s">
        <v>936</v>
      </c>
      <c r="B1324" s="986"/>
      <c r="C1324" s="67"/>
      <c r="D1324" s="68" t="s">
        <v>876</v>
      </c>
      <c r="E1324" s="69" t="s">
        <v>181</v>
      </c>
      <c r="F1324" s="69"/>
      <c r="G1324" s="69"/>
      <c r="H1324" s="69"/>
      <c r="I1324" s="69"/>
      <c r="J1324" s="69"/>
      <c r="K1324" s="69"/>
      <c r="L1324" s="70"/>
      <c r="M1324" s="71" t="s">
        <v>100</v>
      </c>
      <c r="N1324" s="71" t="s">
        <v>100</v>
      </c>
      <c r="O1324" s="72"/>
      <c r="P1324" s="73"/>
      <c r="Q1324" s="73"/>
      <c r="R1324" s="73"/>
      <c r="S1324" s="73"/>
      <c r="T1324" s="74"/>
    </row>
    <row r="1325" spans="1:20" ht="18" customHeight="1">
      <c r="A1325" s="985" t="s">
        <v>157</v>
      </c>
      <c r="B1325" s="986"/>
      <c r="C1325" s="75"/>
      <c r="D1325" s="68" t="s">
        <v>877</v>
      </c>
      <c r="E1325" s="69" t="s">
        <v>182</v>
      </c>
      <c r="F1325" s="76"/>
      <c r="G1325" s="76"/>
      <c r="H1325" s="76"/>
      <c r="I1325" s="76"/>
      <c r="J1325" s="76"/>
      <c r="K1325" s="76"/>
      <c r="L1325" s="77"/>
      <c r="M1325" s="71" t="s">
        <v>176</v>
      </c>
      <c r="N1325" s="71" t="s">
        <v>100</v>
      </c>
      <c r="O1325" s="72"/>
      <c r="P1325" s="73"/>
      <c r="Q1325" s="73"/>
      <c r="R1325" s="73"/>
      <c r="S1325" s="73"/>
      <c r="T1325" s="74"/>
    </row>
    <row r="1326" spans="1:20" ht="18" customHeight="1">
      <c r="A1326" s="190"/>
      <c r="B1326" s="191"/>
      <c r="C1326" s="75"/>
      <c r="D1326" s="68" t="s">
        <v>878</v>
      </c>
      <c r="E1326" s="69" t="s">
        <v>183</v>
      </c>
      <c r="F1326" s="76"/>
      <c r="G1326" s="76"/>
      <c r="H1326" s="76"/>
      <c r="I1326" s="76"/>
      <c r="J1326" s="76"/>
      <c r="K1326" s="76"/>
      <c r="L1326" s="77"/>
      <c r="M1326" s="78" t="s">
        <v>100</v>
      </c>
      <c r="N1326" s="71" t="s">
        <v>100</v>
      </c>
      <c r="O1326" s="72"/>
      <c r="P1326" s="73"/>
      <c r="Q1326" s="73"/>
      <c r="R1326" s="73"/>
      <c r="S1326" s="73"/>
      <c r="T1326" s="74"/>
    </row>
    <row r="1327" spans="1:20" ht="18" customHeight="1">
      <c r="A1327" s="190"/>
      <c r="B1327" s="191"/>
      <c r="C1327" s="79"/>
      <c r="D1327" s="68" t="s">
        <v>879</v>
      </c>
      <c r="E1327" s="69" t="s">
        <v>184</v>
      </c>
      <c r="F1327" s="76"/>
      <c r="G1327" s="76"/>
      <c r="H1327" s="76"/>
      <c r="I1327" s="76"/>
      <c r="J1327" s="76"/>
      <c r="K1327" s="76"/>
      <c r="L1327" s="77"/>
      <c r="M1327" s="78" t="s">
        <v>100</v>
      </c>
      <c r="N1327" s="71" t="s">
        <v>100</v>
      </c>
      <c r="O1327" s="72"/>
      <c r="P1327" s="73"/>
      <c r="Q1327" s="73"/>
      <c r="R1327" s="73"/>
      <c r="S1327" s="73"/>
      <c r="T1327" s="74"/>
    </row>
    <row r="1328" spans="1:20" ht="18" customHeight="1">
      <c r="A1328" s="190"/>
      <c r="B1328" s="191"/>
      <c r="C1328" s="80"/>
      <c r="D1328" s="81"/>
      <c r="E1328" s="82"/>
      <c r="F1328" s="82"/>
      <c r="G1328" s="82"/>
      <c r="H1328" s="82"/>
      <c r="I1328" s="82"/>
      <c r="J1328" s="82"/>
      <c r="K1328" s="82"/>
      <c r="L1328" s="83"/>
      <c r="M1328" s="84"/>
      <c r="N1328" s="85"/>
      <c r="O1328" s="288"/>
      <c r="P1328" s="388"/>
      <c r="Q1328" s="388"/>
      <c r="R1328" s="388"/>
      <c r="S1328" s="388"/>
      <c r="T1328" s="88"/>
    </row>
    <row r="1329" spans="1:20" ht="18" customHeight="1">
      <c r="A1329" s="983" t="s">
        <v>871</v>
      </c>
      <c r="B1329" s="984"/>
      <c r="C1329" s="462"/>
      <c r="D1329" s="309">
        <v>1</v>
      </c>
      <c r="E1329" s="402" t="s">
        <v>468</v>
      </c>
      <c r="F1329" s="402"/>
      <c r="G1329" s="402"/>
      <c r="H1329" s="402"/>
      <c r="I1329" s="402"/>
      <c r="J1329" s="402"/>
      <c r="K1329" s="402"/>
      <c r="L1329" s="389"/>
      <c r="M1329" s="363" t="s">
        <v>100</v>
      </c>
      <c r="N1329" s="312" t="s">
        <v>100</v>
      </c>
      <c r="O1329" s="217"/>
      <c r="P1329" s="391"/>
      <c r="Q1329" s="391"/>
      <c r="R1329" s="391"/>
      <c r="S1329" s="391"/>
      <c r="T1329" s="392"/>
    </row>
    <row r="1330" spans="1:20" ht="18" customHeight="1">
      <c r="A1330" s="985" t="s">
        <v>936</v>
      </c>
      <c r="B1330" s="986"/>
      <c r="C1330" s="75"/>
      <c r="D1330" s="68" t="s">
        <v>47</v>
      </c>
      <c r="E1330" s="94" t="s">
        <v>937</v>
      </c>
      <c r="F1330" s="94"/>
      <c r="G1330" s="94"/>
      <c r="H1330" s="94"/>
      <c r="I1330" s="94"/>
      <c r="J1330" s="94"/>
      <c r="K1330" s="94"/>
      <c r="L1330" s="95"/>
      <c r="M1330" s="78" t="s">
        <v>100</v>
      </c>
      <c r="N1330" s="96" t="s">
        <v>100</v>
      </c>
      <c r="O1330" s="98" t="s">
        <v>511</v>
      </c>
      <c r="P1330" s="73" t="s">
        <v>535</v>
      </c>
      <c r="Q1330" s="107"/>
      <c r="R1330" s="107"/>
      <c r="S1330" s="107"/>
      <c r="T1330" s="74"/>
    </row>
    <row r="1331" spans="1:20" ht="18" customHeight="1">
      <c r="A1331" s="190"/>
      <c r="B1331" s="191"/>
      <c r="C1331" s="75"/>
      <c r="D1331" s="68" t="s">
        <v>48</v>
      </c>
      <c r="E1331" s="89" t="s">
        <v>471</v>
      </c>
      <c r="F1331" s="89"/>
      <c r="G1331" s="89"/>
      <c r="H1331" s="89"/>
      <c r="I1331" s="89"/>
      <c r="J1331" s="89"/>
      <c r="K1331" s="89"/>
      <c r="L1331" s="95"/>
      <c r="M1331" s="78" t="s">
        <v>321</v>
      </c>
      <c r="N1331" s="96" t="s">
        <v>100</v>
      </c>
      <c r="O1331" s="98" t="s">
        <v>511</v>
      </c>
      <c r="P1331" s="73" t="s">
        <v>536</v>
      </c>
      <c r="Q1331" s="107"/>
      <c r="R1331" s="107"/>
      <c r="S1331" s="107"/>
      <c r="T1331" s="74"/>
    </row>
    <row r="1332" spans="1:20" ht="18" customHeight="1">
      <c r="A1332" s="190"/>
      <c r="B1332" s="191"/>
      <c r="C1332" s="99"/>
      <c r="D1332" s="68" t="s">
        <v>49</v>
      </c>
      <c r="E1332" s="94" t="s">
        <v>472</v>
      </c>
      <c r="F1332" s="94"/>
      <c r="G1332" s="94"/>
      <c r="H1332" s="94"/>
      <c r="I1332" s="94"/>
      <c r="J1332" s="94"/>
      <c r="K1332" s="94"/>
      <c r="L1332" s="95"/>
      <c r="M1332" s="100" t="s">
        <v>100</v>
      </c>
      <c r="N1332" s="100" t="s">
        <v>100</v>
      </c>
      <c r="O1332" s="101" t="s">
        <v>511</v>
      </c>
      <c r="P1332" s="73" t="s">
        <v>251</v>
      </c>
      <c r="Q1332" s="107"/>
      <c r="R1332" s="107"/>
      <c r="S1332" s="107"/>
      <c r="T1332" s="74"/>
    </row>
    <row r="1333" spans="1:20" ht="18" customHeight="1">
      <c r="A1333" s="190"/>
      <c r="B1333" s="191"/>
      <c r="C1333" s="102"/>
      <c r="D1333" s="68" t="s">
        <v>50</v>
      </c>
      <c r="E1333" s="94" t="s">
        <v>473</v>
      </c>
      <c r="F1333" s="94"/>
      <c r="G1333" s="94"/>
      <c r="H1333" s="94"/>
      <c r="I1333" s="94"/>
      <c r="J1333" s="94"/>
      <c r="K1333" s="94"/>
      <c r="L1333" s="95"/>
      <c r="M1333" s="78" t="s">
        <v>235</v>
      </c>
      <c r="N1333" s="96" t="s">
        <v>474</v>
      </c>
      <c r="O1333" s="98"/>
      <c r="P1333" s="107"/>
      <c r="Q1333" s="107"/>
      <c r="R1333" s="107"/>
      <c r="S1333" s="107"/>
      <c r="T1333" s="74"/>
    </row>
    <row r="1334" spans="1:20" ht="18" customHeight="1">
      <c r="A1334" s="190"/>
      <c r="B1334" s="191"/>
      <c r="C1334" s="75"/>
      <c r="D1334" s="68" t="s">
        <v>54</v>
      </c>
      <c r="E1334" s="94" t="s">
        <v>238</v>
      </c>
      <c r="F1334" s="94"/>
      <c r="G1334" s="94"/>
      <c r="H1334" s="94"/>
      <c r="I1334" s="94"/>
      <c r="J1334" s="94"/>
      <c r="K1334" s="94"/>
      <c r="L1334" s="95"/>
      <c r="M1334" s="100" t="s">
        <v>239</v>
      </c>
      <c r="N1334" s="71" t="s">
        <v>474</v>
      </c>
      <c r="O1334" s="398"/>
      <c r="P1334" s="107"/>
      <c r="Q1334" s="107"/>
      <c r="R1334" s="107"/>
      <c r="S1334" s="107"/>
      <c r="T1334" s="74"/>
    </row>
    <row r="1335" spans="1:20" ht="18" customHeight="1">
      <c r="A1335" s="190"/>
      <c r="B1335" s="191"/>
      <c r="C1335" s="102"/>
      <c r="D1335" s="68" t="s">
        <v>59</v>
      </c>
      <c r="E1335" s="94" t="s">
        <v>325</v>
      </c>
      <c r="F1335" s="94"/>
      <c r="G1335" s="94"/>
      <c r="H1335" s="94"/>
      <c r="I1335" s="94"/>
      <c r="J1335" s="94"/>
      <c r="K1335" s="94"/>
      <c r="L1335" s="95"/>
      <c r="M1335" s="100" t="s">
        <v>938</v>
      </c>
      <c r="N1335" s="71" t="s">
        <v>474</v>
      </c>
      <c r="O1335" s="398"/>
      <c r="P1335" s="107"/>
      <c r="Q1335" s="107"/>
      <c r="R1335" s="107"/>
      <c r="S1335" s="107"/>
      <c r="T1335" s="74"/>
    </row>
    <row r="1336" spans="1:20" ht="18" customHeight="1">
      <c r="A1336" s="190"/>
      <c r="B1336" s="191"/>
      <c r="C1336" s="99"/>
      <c r="D1336" s="68"/>
      <c r="E1336" s="94" t="s">
        <v>326</v>
      </c>
      <c r="F1336" s="94"/>
      <c r="G1336" s="94"/>
      <c r="H1336" s="94"/>
      <c r="I1336" s="94"/>
      <c r="J1336" s="94"/>
      <c r="K1336" s="94"/>
      <c r="L1336" s="105"/>
      <c r="M1336" s="100"/>
      <c r="N1336" s="71"/>
      <c r="O1336" s="398"/>
      <c r="P1336" s="107"/>
      <c r="Q1336" s="107"/>
      <c r="R1336" s="107"/>
      <c r="S1336" s="107"/>
      <c r="T1336" s="74"/>
    </row>
    <row r="1337" spans="1:20" ht="18" customHeight="1">
      <c r="A1337" s="190"/>
      <c r="B1337" s="191"/>
      <c r="C1337" s="75"/>
      <c r="D1337" s="108" t="s">
        <v>64</v>
      </c>
      <c r="E1337" s="94" t="s">
        <v>519</v>
      </c>
      <c r="F1337" s="94"/>
      <c r="G1337" s="94"/>
      <c r="H1337" s="94"/>
      <c r="I1337" s="94"/>
      <c r="J1337" s="94"/>
      <c r="K1337" s="94"/>
      <c r="L1337" s="95"/>
      <c r="M1337" s="100" t="s">
        <v>100</v>
      </c>
      <c r="N1337" s="71" t="s">
        <v>100</v>
      </c>
      <c r="O1337" s="398"/>
      <c r="P1337" s="107"/>
      <c r="Q1337" s="107"/>
      <c r="R1337" s="107"/>
      <c r="S1337" s="107"/>
      <c r="T1337" s="74"/>
    </row>
    <row r="1338" spans="1:20" ht="18" customHeight="1">
      <c r="A1338" s="190"/>
      <c r="B1338" s="191"/>
      <c r="C1338" s="75"/>
      <c r="D1338" s="108" t="s">
        <v>67</v>
      </c>
      <c r="E1338" s="94" t="s">
        <v>475</v>
      </c>
      <c r="F1338" s="94"/>
      <c r="G1338" s="94"/>
      <c r="H1338" s="94"/>
      <c r="I1338" s="94"/>
      <c r="J1338" s="94"/>
      <c r="K1338" s="94"/>
      <c r="L1338" s="95"/>
      <c r="M1338" s="100" t="s">
        <v>100</v>
      </c>
      <c r="N1338" s="71" t="s">
        <v>100</v>
      </c>
      <c r="O1338" s="398"/>
      <c r="P1338" s="107"/>
      <c r="Q1338" s="107"/>
      <c r="R1338" s="107"/>
      <c r="S1338" s="107"/>
      <c r="T1338" s="74"/>
    </row>
    <row r="1339" spans="1:20" ht="18" customHeight="1">
      <c r="A1339" s="190"/>
      <c r="B1339" s="191"/>
      <c r="C1339" s="102"/>
      <c r="D1339" s="68" t="s">
        <v>69</v>
      </c>
      <c r="E1339" s="94" t="s">
        <v>244</v>
      </c>
      <c r="F1339" s="94"/>
      <c r="G1339" s="94"/>
      <c r="H1339" s="94"/>
      <c r="I1339" s="94"/>
      <c r="J1339" s="94"/>
      <c r="K1339" s="94"/>
      <c r="L1339" s="95"/>
      <c r="M1339" s="100" t="s">
        <v>100</v>
      </c>
      <c r="N1339" s="92" t="s">
        <v>100</v>
      </c>
      <c r="O1339" s="429" t="s">
        <v>511</v>
      </c>
      <c r="P1339" s="73" t="s">
        <v>889</v>
      </c>
      <c r="Q1339" s="107"/>
      <c r="R1339" s="107"/>
      <c r="S1339" s="107"/>
      <c r="T1339" s="74"/>
    </row>
    <row r="1340" spans="1:20" ht="18" customHeight="1">
      <c r="A1340" s="190"/>
      <c r="B1340" s="191"/>
      <c r="C1340" s="99"/>
      <c r="D1340" s="108" t="s">
        <v>859</v>
      </c>
      <c r="E1340" s="94" t="s">
        <v>476</v>
      </c>
      <c r="F1340" s="94"/>
      <c r="G1340" s="94"/>
      <c r="H1340" s="94"/>
      <c r="I1340" s="94"/>
      <c r="J1340" s="94"/>
      <c r="K1340" s="94"/>
      <c r="L1340" s="95"/>
      <c r="M1340" s="100" t="s">
        <v>477</v>
      </c>
      <c r="N1340" s="100" t="s">
        <v>478</v>
      </c>
      <c r="O1340" s="101" t="s">
        <v>511</v>
      </c>
      <c r="P1340" s="73" t="s">
        <v>890</v>
      </c>
      <c r="Q1340" s="107"/>
      <c r="R1340" s="107" t="s">
        <v>891</v>
      </c>
      <c r="S1340" s="107" t="s">
        <v>594</v>
      </c>
      <c r="T1340" s="74"/>
    </row>
    <row r="1341" spans="1:20" ht="18" customHeight="1">
      <c r="A1341" s="190"/>
      <c r="B1341" s="191"/>
      <c r="C1341" s="102"/>
      <c r="D1341" s="108" t="s">
        <v>866</v>
      </c>
      <c r="E1341" s="94" t="s">
        <v>247</v>
      </c>
      <c r="F1341" s="94"/>
      <c r="G1341" s="94"/>
      <c r="H1341" s="94"/>
      <c r="I1341" s="94"/>
      <c r="J1341" s="94"/>
      <c r="K1341" s="94"/>
      <c r="L1341" s="95"/>
      <c r="M1341" s="78" t="s">
        <v>100</v>
      </c>
      <c r="N1341" s="100" t="s">
        <v>100</v>
      </c>
      <c r="O1341" s="101" t="s">
        <v>511</v>
      </c>
      <c r="P1341" s="73" t="s">
        <v>479</v>
      </c>
      <c r="Q1341" s="107"/>
      <c r="R1341" s="107"/>
      <c r="S1341" s="107"/>
      <c r="T1341" s="74"/>
    </row>
    <row r="1342" spans="1:20" ht="18" customHeight="1">
      <c r="A1342" s="190"/>
      <c r="B1342" s="191"/>
      <c r="C1342" s="99"/>
      <c r="D1342" s="108" t="s">
        <v>868</v>
      </c>
      <c r="E1342" s="94" t="s">
        <v>521</v>
      </c>
      <c r="F1342" s="94"/>
      <c r="G1342" s="94"/>
      <c r="H1342" s="94"/>
      <c r="I1342" s="94"/>
      <c r="J1342" s="94"/>
      <c r="K1342" s="94"/>
      <c r="L1342" s="95"/>
      <c r="M1342" s="100" t="s">
        <v>100</v>
      </c>
      <c r="N1342" s="100" t="s">
        <v>100</v>
      </c>
      <c r="O1342" s="101"/>
      <c r="P1342" s="107"/>
      <c r="Q1342" s="107"/>
      <c r="R1342" s="107"/>
      <c r="S1342" s="107"/>
      <c r="T1342" s="74"/>
    </row>
    <row r="1343" spans="1:20" ht="18" customHeight="1">
      <c r="A1343" s="190"/>
      <c r="B1343" s="191"/>
      <c r="C1343" s="111"/>
      <c r="D1343" s="108" t="s">
        <v>872</v>
      </c>
      <c r="E1343" s="94" t="s">
        <v>481</v>
      </c>
      <c r="F1343" s="94"/>
      <c r="G1343" s="94"/>
      <c r="H1343" s="94"/>
      <c r="I1343" s="94"/>
      <c r="J1343" s="94"/>
      <c r="K1343" s="94"/>
      <c r="L1343" s="95"/>
      <c r="M1343" s="100" t="s">
        <v>100</v>
      </c>
      <c r="N1343" s="100" t="s">
        <v>100</v>
      </c>
      <c r="O1343" s="428"/>
      <c r="P1343" s="107"/>
      <c r="Q1343" s="107"/>
      <c r="R1343" s="107"/>
      <c r="S1343" s="107"/>
      <c r="T1343" s="74"/>
    </row>
    <row r="1344" spans="1:20" ht="18" customHeight="1">
      <c r="A1344" s="190"/>
      <c r="B1344" s="191"/>
      <c r="C1344" s="75"/>
      <c r="D1344" s="108" t="s">
        <v>873</v>
      </c>
      <c r="E1344" s="116" t="s">
        <v>482</v>
      </c>
      <c r="F1344" s="116"/>
      <c r="G1344" s="116"/>
      <c r="H1344" s="116"/>
      <c r="I1344" s="116"/>
      <c r="J1344" s="116"/>
      <c r="K1344" s="116"/>
      <c r="L1344" s="117"/>
      <c r="M1344" s="100" t="s">
        <v>100</v>
      </c>
      <c r="N1344" s="71" t="s">
        <v>100</v>
      </c>
      <c r="O1344" s="398"/>
      <c r="P1344" s="107"/>
      <c r="Q1344" s="107"/>
      <c r="R1344" s="107"/>
      <c r="S1344" s="107"/>
      <c r="T1344" s="74"/>
    </row>
    <row r="1345" spans="1:20" ht="18" customHeight="1">
      <c r="A1345" s="190"/>
      <c r="B1345" s="191"/>
      <c r="C1345" s="118"/>
      <c r="D1345" s="108" t="s">
        <v>875</v>
      </c>
      <c r="E1345" s="94" t="s">
        <v>483</v>
      </c>
      <c r="F1345" s="94"/>
      <c r="G1345" s="94"/>
      <c r="H1345" s="94"/>
      <c r="I1345" s="94"/>
      <c r="J1345" s="94"/>
      <c r="K1345" s="94"/>
      <c r="L1345" s="95"/>
      <c r="M1345" s="100" t="s">
        <v>100</v>
      </c>
      <c r="N1345" s="100" t="s">
        <v>100</v>
      </c>
      <c r="O1345" s="395" t="s">
        <v>511</v>
      </c>
      <c r="P1345" s="73" t="s">
        <v>822</v>
      </c>
      <c r="Q1345" s="107"/>
      <c r="R1345" s="107"/>
      <c r="S1345" s="107"/>
      <c r="T1345" s="74"/>
    </row>
    <row r="1346" spans="1:20" ht="18" customHeight="1">
      <c r="A1346" s="190"/>
      <c r="B1346" s="191"/>
      <c r="C1346" s="118"/>
      <c r="D1346" s="108" t="s">
        <v>876</v>
      </c>
      <c r="E1346" s="94" t="s">
        <v>484</v>
      </c>
      <c r="F1346" s="94"/>
      <c r="G1346" s="94"/>
      <c r="H1346" s="94"/>
      <c r="I1346" s="94"/>
      <c r="J1346" s="94"/>
      <c r="K1346" s="94"/>
      <c r="L1346" s="95"/>
      <c r="M1346" s="100">
        <v>34</v>
      </c>
      <c r="N1346" s="100" t="s">
        <v>100</v>
      </c>
      <c r="O1346" s="101"/>
      <c r="P1346" s="107"/>
      <c r="Q1346" s="107"/>
      <c r="R1346" s="107"/>
      <c r="S1346" s="107"/>
      <c r="T1346" s="74"/>
    </row>
    <row r="1347" spans="1:20" ht="18" customHeight="1">
      <c r="A1347" s="190"/>
      <c r="B1347" s="191"/>
      <c r="C1347" s="99"/>
      <c r="D1347" s="108" t="s">
        <v>877</v>
      </c>
      <c r="E1347" s="94" t="s">
        <v>372</v>
      </c>
      <c r="F1347" s="94"/>
      <c r="G1347" s="94"/>
      <c r="H1347" s="94"/>
      <c r="I1347" s="94"/>
      <c r="J1347" s="94"/>
      <c r="K1347" s="94"/>
      <c r="L1347" s="105"/>
      <c r="M1347" s="100">
        <v>34</v>
      </c>
      <c r="N1347" s="100" t="s">
        <v>100</v>
      </c>
      <c r="O1347" s="101"/>
      <c r="P1347" s="107"/>
      <c r="Q1347" s="107"/>
      <c r="R1347" s="107"/>
      <c r="S1347" s="107"/>
      <c r="T1347" s="74"/>
    </row>
    <row r="1348" spans="1:20" ht="18" customHeight="1">
      <c r="A1348" s="190"/>
      <c r="B1348" s="191"/>
      <c r="C1348" s="111"/>
      <c r="D1348" s="68" t="s">
        <v>878</v>
      </c>
      <c r="E1348" s="94" t="s">
        <v>485</v>
      </c>
      <c r="F1348" s="94"/>
      <c r="G1348" s="94"/>
      <c r="H1348" s="94"/>
      <c r="I1348" s="94"/>
      <c r="J1348" s="94"/>
      <c r="K1348" s="94"/>
      <c r="L1348" s="105"/>
      <c r="M1348" s="100" t="s">
        <v>100</v>
      </c>
      <c r="N1348" s="100" t="s">
        <v>100</v>
      </c>
      <c r="O1348" s="101"/>
      <c r="P1348" s="107"/>
      <c r="Q1348" s="107"/>
      <c r="R1348" s="107"/>
      <c r="S1348" s="107"/>
      <c r="T1348" s="74"/>
    </row>
    <row r="1349" spans="1:20" ht="18" customHeight="1">
      <c r="A1349" s="190"/>
      <c r="B1349" s="191"/>
      <c r="C1349" s="75"/>
      <c r="D1349" s="108" t="s">
        <v>879</v>
      </c>
      <c r="E1349" s="94" t="s">
        <v>486</v>
      </c>
      <c r="F1349" s="94"/>
      <c r="G1349" s="94"/>
      <c r="H1349" s="94"/>
      <c r="I1349" s="94"/>
      <c r="J1349" s="94"/>
      <c r="K1349" s="94"/>
      <c r="L1349" s="105"/>
      <c r="M1349" s="100" t="s">
        <v>100</v>
      </c>
      <c r="N1349" s="100" t="s">
        <v>100</v>
      </c>
      <c r="O1349" s="101"/>
      <c r="P1349" s="107"/>
      <c r="Q1349" s="107"/>
      <c r="R1349" s="107"/>
      <c r="S1349" s="107"/>
      <c r="T1349" s="74"/>
    </row>
    <row r="1350" spans="1:20" ht="18" customHeight="1">
      <c r="A1350" s="190"/>
      <c r="B1350" s="191"/>
      <c r="C1350" s="118"/>
      <c r="D1350" s="108">
        <v>21</v>
      </c>
      <c r="E1350" s="94" t="s">
        <v>939</v>
      </c>
      <c r="F1350" s="94"/>
      <c r="G1350" s="94"/>
      <c r="H1350" s="94"/>
      <c r="I1350" s="94"/>
      <c r="J1350" s="94"/>
      <c r="K1350" s="94"/>
      <c r="L1350" s="105"/>
      <c r="M1350" s="100" t="s">
        <v>100</v>
      </c>
      <c r="N1350" s="100" t="s">
        <v>100</v>
      </c>
      <c r="O1350" s="101"/>
      <c r="P1350" s="107"/>
      <c r="Q1350" s="107"/>
      <c r="R1350" s="107"/>
      <c r="S1350" s="107"/>
      <c r="T1350" s="74"/>
    </row>
    <row r="1351" spans="1:20" ht="18" customHeight="1">
      <c r="A1351" s="190"/>
      <c r="B1351" s="191"/>
      <c r="C1351" s="279" t="s">
        <v>256</v>
      </c>
      <c r="D1351" s="108" t="s">
        <v>899</v>
      </c>
      <c r="E1351" s="94" t="s">
        <v>488</v>
      </c>
      <c r="F1351" s="94"/>
      <c r="G1351" s="94"/>
      <c r="H1351" s="94"/>
      <c r="I1351" s="94"/>
      <c r="J1351" s="94"/>
      <c r="K1351" s="94"/>
      <c r="L1351" s="105"/>
      <c r="M1351" s="100" t="s">
        <v>100</v>
      </c>
      <c r="N1351" s="100" t="s">
        <v>100</v>
      </c>
      <c r="O1351" s="395" t="s">
        <v>511</v>
      </c>
      <c r="P1351" s="73" t="s">
        <v>688</v>
      </c>
      <c r="Q1351" s="107"/>
      <c r="R1351" s="107"/>
      <c r="S1351" s="107"/>
      <c r="T1351" s="74"/>
    </row>
    <row r="1352" spans="1:20" ht="18" customHeight="1">
      <c r="A1352" s="190"/>
      <c r="B1352" s="191"/>
      <c r="C1352" s="99"/>
      <c r="D1352" s="108" t="s">
        <v>933</v>
      </c>
      <c r="E1352" s="94" t="s">
        <v>258</v>
      </c>
      <c r="F1352" s="94"/>
      <c r="G1352" s="94"/>
      <c r="H1352" s="94"/>
      <c r="I1352" s="94"/>
      <c r="J1352" s="94"/>
      <c r="K1352" s="94"/>
      <c r="L1352" s="105"/>
      <c r="M1352" s="100" t="s">
        <v>100</v>
      </c>
      <c r="N1352" s="100" t="s">
        <v>100</v>
      </c>
      <c r="O1352" s="101"/>
      <c r="P1352" s="107"/>
      <c r="Q1352" s="107"/>
      <c r="R1352" s="107"/>
      <c r="S1352" s="107"/>
      <c r="T1352" s="74"/>
    </row>
    <row r="1353" spans="1:20" ht="18" customHeight="1">
      <c r="A1353" s="190"/>
      <c r="B1353" s="191"/>
      <c r="C1353" s="99"/>
      <c r="D1353" s="108" t="s">
        <v>901</v>
      </c>
      <c r="E1353" s="94" t="s">
        <v>489</v>
      </c>
      <c r="F1353" s="94"/>
      <c r="G1353" s="94"/>
      <c r="H1353" s="94"/>
      <c r="I1353" s="94"/>
      <c r="J1353" s="94"/>
      <c r="K1353" s="94"/>
      <c r="L1353" s="105"/>
      <c r="M1353" s="78" t="s">
        <v>100</v>
      </c>
      <c r="N1353" s="96" t="s">
        <v>100</v>
      </c>
      <c r="O1353" s="98"/>
      <c r="P1353" s="107"/>
      <c r="Q1353" s="107"/>
      <c r="R1353" s="107"/>
      <c r="S1353" s="107"/>
      <c r="T1353" s="74"/>
    </row>
    <row r="1354" spans="1:20" ht="18" customHeight="1">
      <c r="A1354" s="190"/>
      <c r="B1354" s="191"/>
      <c r="C1354" s="279" t="s">
        <v>256</v>
      </c>
      <c r="D1354" s="108" t="s">
        <v>903</v>
      </c>
      <c r="E1354" s="94" t="s">
        <v>491</v>
      </c>
      <c r="F1354" s="94"/>
      <c r="G1354" s="94"/>
      <c r="H1354" s="94"/>
      <c r="I1354" s="94"/>
      <c r="J1354" s="94"/>
      <c r="K1354" s="94"/>
      <c r="L1354" s="105"/>
      <c r="M1354" s="78" t="s">
        <v>100</v>
      </c>
      <c r="N1354" s="96" t="s">
        <v>490</v>
      </c>
      <c r="O1354" s="119"/>
      <c r="P1354" s="107"/>
      <c r="Q1354" s="107"/>
      <c r="R1354" s="107"/>
      <c r="S1354" s="107"/>
      <c r="T1354" s="74"/>
    </row>
    <row r="1355" spans="1:20" ht="18" customHeight="1">
      <c r="A1355" s="190"/>
      <c r="B1355" s="191"/>
      <c r="C1355" s="99"/>
      <c r="D1355" s="108"/>
      <c r="E1355" s="94"/>
      <c r="F1355" s="94"/>
      <c r="G1355" s="94"/>
      <c r="H1355" s="94"/>
      <c r="I1355" s="94"/>
      <c r="J1355" s="94"/>
      <c r="K1355" s="94"/>
      <c r="L1355" s="105"/>
      <c r="M1355" s="78"/>
      <c r="N1355" s="96"/>
      <c r="O1355" s="119"/>
      <c r="P1355" s="107"/>
      <c r="Q1355" s="107"/>
      <c r="R1355" s="107"/>
      <c r="S1355" s="107"/>
      <c r="T1355" s="74"/>
    </row>
    <row r="1356" spans="1:20" ht="18" customHeight="1" thickBot="1">
      <c r="A1356" s="233"/>
      <c r="B1356" s="234"/>
      <c r="C1356" s="120"/>
      <c r="D1356" s="121"/>
      <c r="E1356" s="122"/>
      <c r="F1356" s="122"/>
      <c r="G1356" s="122"/>
      <c r="H1356" s="122"/>
      <c r="I1356" s="122"/>
      <c r="J1356" s="122"/>
      <c r="K1356" s="122"/>
      <c r="L1356" s="123"/>
      <c r="M1356" s="124"/>
      <c r="N1356" s="125"/>
      <c r="O1356" s="126"/>
      <c r="P1356" s="127"/>
      <c r="Q1356" s="127"/>
      <c r="R1356" s="127"/>
      <c r="S1356" s="127"/>
      <c r="T1356" s="128"/>
    </row>
    <row r="1357" spans="1:20" ht="17.25" customHeight="1" thickBot="1">
      <c r="A1357" s="935" t="s">
        <v>101</v>
      </c>
      <c r="B1357" s="936"/>
      <c r="C1357" s="936"/>
      <c r="D1357" s="936"/>
      <c r="E1357" s="936"/>
      <c r="F1357" s="936"/>
      <c r="G1357" s="50" t="s">
        <v>102</v>
      </c>
      <c r="H1357" s="937"/>
      <c r="I1357" s="937"/>
      <c r="J1357" s="938"/>
      <c r="K1357" s="50" t="s">
        <v>103</v>
      </c>
      <c r="L1357" s="51"/>
      <c r="M1357" s="52"/>
      <c r="N1357" s="939" t="s">
        <v>104</v>
      </c>
      <c r="O1357" s="940"/>
      <c r="P1357" s="940"/>
      <c r="Q1357" s="941"/>
      <c r="R1357" s="53" t="s">
        <v>105</v>
      </c>
      <c r="S1357" s="54"/>
      <c r="T1357" s="55"/>
    </row>
    <row r="1358" spans="1:20" ht="18" customHeight="1">
      <c r="A1358" s="942" t="s">
        <v>106</v>
      </c>
      <c r="B1358" s="943"/>
      <c r="C1358" s="946" t="s">
        <v>107</v>
      </c>
      <c r="D1358" s="922" t="s">
        <v>108</v>
      </c>
      <c r="E1358" s="923"/>
      <c r="F1358" s="923"/>
      <c r="G1358" s="923"/>
      <c r="H1358" s="923"/>
      <c r="I1358" s="923"/>
      <c r="J1358" s="923"/>
      <c r="K1358" s="923"/>
      <c r="L1358" s="948"/>
      <c r="M1358" s="950" t="s">
        <v>109</v>
      </c>
      <c r="N1358" s="922" t="s">
        <v>110</v>
      </c>
      <c r="O1358" s="922" t="s">
        <v>111</v>
      </c>
      <c r="P1358" s="923"/>
      <c r="Q1358" s="923"/>
      <c r="R1358" s="923"/>
      <c r="S1358" s="923"/>
      <c r="T1358" s="924"/>
    </row>
    <row r="1359" spans="1:20" ht="18" customHeight="1" thickBot="1">
      <c r="A1359" s="944"/>
      <c r="B1359" s="945"/>
      <c r="C1359" s="947"/>
      <c r="D1359" s="925"/>
      <c r="E1359" s="926"/>
      <c r="F1359" s="926"/>
      <c r="G1359" s="926"/>
      <c r="H1359" s="926"/>
      <c r="I1359" s="926"/>
      <c r="J1359" s="926"/>
      <c r="K1359" s="926"/>
      <c r="L1359" s="949"/>
      <c r="M1359" s="951"/>
      <c r="N1359" s="925"/>
      <c r="O1359" s="925"/>
      <c r="P1359" s="926"/>
      <c r="Q1359" s="926"/>
      <c r="R1359" s="926"/>
      <c r="S1359" s="926"/>
      <c r="T1359" s="927"/>
    </row>
    <row r="1360" spans="1:20" ht="18" customHeight="1">
      <c r="A1360" s="989" t="s">
        <v>871</v>
      </c>
      <c r="B1360" s="990"/>
      <c r="C1360" s="57"/>
      <c r="D1360" s="58">
        <v>26</v>
      </c>
      <c r="E1360" s="59" t="s">
        <v>492</v>
      </c>
      <c r="F1360" s="60"/>
      <c r="G1360" s="60"/>
      <c r="H1360" s="934"/>
      <c r="I1360" s="934"/>
      <c r="J1360" s="934"/>
      <c r="K1360" s="934"/>
      <c r="L1360" s="61"/>
      <c r="M1360" s="62" t="s">
        <v>100</v>
      </c>
      <c r="N1360" s="63" t="s">
        <v>490</v>
      </c>
      <c r="O1360" s="64" t="s">
        <v>511</v>
      </c>
      <c r="P1360" s="65" t="s">
        <v>688</v>
      </c>
      <c r="Q1360" s="65"/>
      <c r="R1360" s="65"/>
      <c r="S1360" s="65"/>
      <c r="T1360" s="66"/>
    </row>
    <row r="1361" spans="1:20" ht="18" customHeight="1">
      <c r="A1361" s="985" t="s">
        <v>936</v>
      </c>
      <c r="B1361" s="986"/>
      <c r="C1361" s="67"/>
      <c r="D1361" s="68" t="s">
        <v>905</v>
      </c>
      <c r="E1361" s="69" t="s">
        <v>493</v>
      </c>
      <c r="F1361" s="69"/>
      <c r="G1361" s="69"/>
      <c r="H1361" s="69"/>
      <c r="I1361" s="69"/>
      <c r="J1361" s="69"/>
      <c r="K1361" s="69"/>
      <c r="L1361" s="70"/>
      <c r="M1361" s="71" t="s">
        <v>100</v>
      </c>
      <c r="N1361" s="71" t="s">
        <v>100</v>
      </c>
      <c r="O1361" s="398"/>
      <c r="P1361" s="73"/>
      <c r="Q1361" s="73"/>
      <c r="R1361" s="73"/>
      <c r="S1361" s="73"/>
      <c r="T1361" s="74"/>
    </row>
    <row r="1362" spans="1:20" ht="18" customHeight="1">
      <c r="A1362" s="190"/>
      <c r="B1362" s="191"/>
      <c r="C1362" s="75"/>
      <c r="D1362" s="68" t="s">
        <v>906</v>
      </c>
      <c r="E1362" s="69" t="s">
        <v>494</v>
      </c>
      <c r="F1362" s="76"/>
      <c r="G1362" s="76"/>
      <c r="H1362" s="76"/>
      <c r="I1362" s="76"/>
      <c r="J1362" s="76"/>
      <c r="K1362" s="76"/>
      <c r="L1362" s="77"/>
      <c r="M1362" s="78">
        <v>65</v>
      </c>
      <c r="N1362" s="71" t="s">
        <v>100</v>
      </c>
      <c r="O1362" s="398"/>
      <c r="P1362" s="73"/>
      <c r="Q1362" s="73"/>
      <c r="R1362" s="73"/>
      <c r="S1362" s="73"/>
      <c r="T1362" s="74"/>
    </row>
    <row r="1363" spans="1:20" ht="18" customHeight="1">
      <c r="A1363" s="190"/>
      <c r="B1363" s="191"/>
      <c r="C1363" s="75"/>
      <c r="D1363" s="68" t="s">
        <v>909</v>
      </c>
      <c r="E1363" s="69" t="s">
        <v>496</v>
      </c>
      <c r="F1363" s="76"/>
      <c r="G1363" s="76"/>
      <c r="H1363" s="76"/>
      <c r="I1363" s="76"/>
      <c r="J1363" s="76"/>
      <c r="K1363" s="76"/>
      <c r="L1363" s="77"/>
      <c r="M1363" s="78">
        <v>34</v>
      </c>
      <c r="N1363" s="71" t="s">
        <v>495</v>
      </c>
      <c r="O1363" s="398"/>
      <c r="P1363" s="73"/>
      <c r="Q1363" s="73"/>
      <c r="R1363" s="73"/>
      <c r="S1363" s="73"/>
      <c r="T1363" s="74"/>
    </row>
    <row r="1364" spans="1:20" ht="18" customHeight="1">
      <c r="A1364" s="190"/>
      <c r="B1364" s="191"/>
      <c r="C1364" s="79"/>
      <c r="D1364" s="68" t="s">
        <v>911</v>
      </c>
      <c r="E1364" s="69" t="s">
        <v>498</v>
      </c>
      <c r="F1364" s="76"/>
      <c r="G1364" s="76"/>
      <c r="H1364" s="76"/>
      <c r="I1364" s="76"/>
      <c r="J1364" s="76"/>
      <c r="K1364" s="76"/>
      <c r="L1364" s="77"/>
      <c r="M1364" s="78">
        <v>34</v>
      </c>
      <c r="N1364" s="71" t="s">
        <v>497</v>
      </c>
      <c r="O1364" s="72" t="s">
        <v>511</v>
      </c>
      <c r="P1364" s="73" t="s">
        <v>940</v>
      </c>
      <c r="Q1364" s="73"/>
      <c r="R1364" s="73"/>
      <c r="S1364" s="73"/>
      <c r="T1364" s="74"/>
    </row>
    <row r="1365" spans="1:20" ht="18" customHeight="1">
      <c r="A1365" s="190"/>
      <c r="B1365" s="191"/>
      <c r="C1365" s="464" t="s">
        <v>299</v>
      </c>
      <c r="D1365" s="81" t="s">
        <v>913</v>
      </c>
      <c r="E1365" s="82" t="s">
        <v>422</v>
      </c>
      <c r="F1365" s="82"/>
      <c r="G1365" s="82"/>
      <c r="H1365" s="82"/>
      <c r="I1365" s="82"/>
      <c r="J1365" s="82"/>
      <c r="K1365" s="82"/>
      <c r="L1365" s="83"/>
      <c r="M1365" s="84">
        <v>34</v>
      </c>
      <c r="N1365" s="85" t="s">
        <v>100</v>
      </c>
      <c r="O1365" s="86" t="s">
        <v>511</v>
      </c>
      <c r="P1365" s="87" t="s">
        <v>541</v>
      </c>
      <c r="Q1365" s="388"/>
      <c r="R1365" s="388"/>
      <c r="S1365" s="388"/>
      <c r="T1365" s="88"/>
    </row>
    <row r="1366" spans="1:20" ht="18" customHeight="1">
      <c r="A1366" s="190"/>
      <c r="B1366" s="191"/>
      <c r="C1366" s="75"/>
      <c r="D1366" s="68" t="s">
        <v>915</v>
      </c>
      <c r="E1366" s="89" t="s">
        <v>542</v>
      </c>
      <c r="F1366" s="89"/>
      <c r="G1366" s="89"/>
      <c r="H1366" s="89"/>
      <c r="I1366" s="89"/>
      <c r="J1366" s="89"/>
      <c r="K1366" s="89"/>
      <c r="L1366" s="90"/>
      <c r="M1366" s="91" t="s">
        <v>100</v>
      </c>
      <c r="N1366" s="92" t="s">
        <v>100</v>
      </c>
      <c r="O1366" s="109"/>
      <c r="P1366" s="73"/>
      <c r="Q1366" s="107"/>
      <c r="R1366" s="107"/>
      <c r="S1366" s="107"/>
      <c r="T1366" s="74"/>
    </row>
    <row r="1367" spans="1:20" ht="18" customHeight="1">
      <c r="A1367" s="190"/>
      <c r="B1367" s="191"/>
      <c r="C1367" s="75"/>
      <c r="D1367" s="68" t="s">
        <v>916</v>
      </c>
      <c r="E1367" s="94" t="s">
        <v>337</v>
      </c>
      <c r="F1367" s="94"/>
      <c r="G1367" s="94"/>
      <c r="H1367" s="94"/>
      <c r="I1367" s="94"/>
      <c r="J1367" s="94"/>
      <c r="K1367" s="94"/>
      <c r="L1367" s="95"/>
      <c r="M1367" s="78" t="s">
        <v>100</v>
      </c>
      <c r="N1367" s="96" t="s">
        <v>100</v>
      </c>
      <c r="O1367" s="97" t="s">
        <v>511</v>
      </c>
      <c r="P1367" s="73" t="s">
        <v>941</v>
      </c>
      <c r="Q1367" s="107"/>
      <c r="R1367" s="107"/>
      <c r="S1367" s="107"/>
      <c r="T1367" s="74"/>
    </row>
    <row r="1368" spans="1:20" ht="18" customHeight="1">
      <c r="A1368" s="190"/>
      <c r="B1368" s="191"/>
      <c r="C1368" s="75"/>
      <c r="D1368" s="68">
        <v>34</v>
      </c>
      <c r="E1368" s="89" t="s">
        <v>500</v>
      </c>
      <c r="F1368" s="89"/>
      <c r="G1368" s="89"/>
      <c r="H1368" s="89"/>
      <c r="I1368" s="89"/>
      <c r="J1368" s="89"/>
      <c r="K1368" s="89"/>
      <c r="L1368" s="95"/>
      <c r="M1368" s="78" t="s">
        <v>100</v>
      </c>
      <c r="N1368" s="96" t="s">
        <v>100</v>
      </c>
      <c r="O1368" s="97" t="s">
        <v>511</v>
      </c>
      <c r="P1368" s="73" t="s">
        <v>251</v>
      </c>
      <c r="Q1368" s="107"/>
      <c r="R1368" s="107"/>
      <c r="S1368" s="107"/>
      <c r="T1368" s="74"/>
    </row>
    <row r="1369" spans="1:20" ht="18" customHeight="1">
      <c r="A1369" s="190"/>
      <c r="B1369" s="191"/>
      <c r="C1369" s="99"/>
      <c r="D1369" s="68" t="s">
        <v>918</v>
      </c>
      <c r="E1369" s="94" t="s">
        <v>543</v>
      </c>
      <c r="F1369" s="94"/>
      <c r="G1369" s="94"/>
      <c r="H1369" s="94"/>
      <c r="I1369" s="94"/>
      <c r="J1369" s="94"/>
      <c r="K1369" s="94"/>
      <c r="L1369" s="95"/>
      <c r="M1369" s="100" t="s">
        <v>100</v>
      </c>
      <c r="N1369" s="100" t="s">
        <v>100</v>
      </c>
      <c r="O1369" s="395" t="s">
        <v>511</v>
      </c>
      <c r="P1369" s="73" t="s">
        <v>504</v>
      </c>
      <c r="Q1369" s="107"/>
      <c r="R1369" s="107"/>
      <c r="S1369" s="107"/>
      <c r="T1369" s="74"/>
    </row>
    <row r="1370" spans="1:20" ht="18" customHeight="1">
      <c r="A1370" s="190"/>
      <c r="B1370" s="191"/>
      <c r="C1370" s="102"/>
      <c r="D1370" s="68" t="s">
        <v>919</v>
      </c>
      <c r="E1370" s="94" t="s">
        <v>544</v>
      </c>
      <c r="F1370" s="94"/>
      <c r="G1370" s="94"/>
      <c r="H1370" s="94"/>
      <c r="I1370" s="94"/>
      <c r="J1370" s="94"/>
      <c r="K1370" s="94"/>
      <c r="L1370" s="95"/>
      <c r="M1370" s="78" t="s">
        <v>433</v>
      </c>
      <c r="N1370" s="96" t="s">
        <v>503</v>
      </c>
      <c r="O1370" s="97" t="s">
        <v>511</v>
      </c>
      <c r="P1370" s="73" t="s">
        <v>447</v>
      </c>
      <c r="Q1370" s="107"/>
      <c r="R1370" s="107"/>
      <c r="S1370" s="107"/>
      <c r="T1370" s="74"/>
    </row>
    <row r="1371" spans="1:20" ht="18" customHeight="1">
      <c r="A1371" s="190"/>
      <c r="B1371" s="191"/>
      <c r="C1371" s="75"/>
      <c r="D1371" s="68" t="s">
        <v>920</v>
      </c>
      <c r="E1371" s="94" t="s">
        <v>505</v>
      </c>
      <c r="F1371" s="94"/>
      <c r="G1371" s="94"/>
      <c r="H1371" s="94"/>
      <c r="I1371" s="94"/>
      <c r="J1371" s="94"/>
      <c r="K1371" s="94"/>
      <c r="L1371" s="95"/>
      <c r="M1371" s="100" t="s">
        <v>100</v>
      </c>
      <c r="N1371" s="71" t="s">
        <v>100</v>
      </c>
      <c r="O1371" s="398"/>
      <c r="P1371" s="73" t="s">
        <v>507</v>
      </c>
      <c r="Q1371" s="107"/>
      <c r="R1371" s="107"/>
      <c r="S1371" s="107"/>
      <c r="T1371" s="74"/>
    </row>
    <row r="1372" spans="1:20" ht="18" customHeight="1">
      <c r="A1372" s="190"/>
      <c r="B1372" s="191"/>
      <c r="C1372" s="102"/>
      <c r="D1372" s="68" t="s">
        <v>921</v>
      </c>
      <c r="E1372" s="94" t="s">
        <v>506</v>
      </c>
      <c r="F1372" s="94"/>
      <c r="G1372" s="94"/>
      <c r="H1372" s="94"/>
      <c r="I1372" s="94"/>
      <c r="J1372" s="94"/>
      <c r="K1372" s="94"/>
      <c r="L1372" s="95"/>
      <c r="M1372" s="100" t="s">
        <v>100</v>
      </c>
      <c r="N1372" s="71" t="s">
        <v>100</v>
      </c>
      <c r="O1372" s="398"/>
      <c r="P1372" s="73" t="s">
        <v>508</v>
      </c>
      <c r="Q1372" s="107"/>
      <c r="R1372" s="107"/>
      <c r="S1372" s="107"/>
      <c r="T1372" s="74"/>
    </row>
    <row r="1373" spans="1:20" ht="18" customHeight="1">
      <c r="A1373" s="190"/>
      <c r="B1373" s="191"/>
      <c r="C1373" s="99"/>
      <c r="D1373" s="68" t="s">
        <v>942</v>
      </c>
      <c r="E1373" s="94" t="s">
        <v>484</v>
      </c>
      <c r="F1373" s="94"/>
      <c r="G1373" s="94"/>
      <c r="H1373" s="94"/>
      <c r="I1373" s="94"/>
      <c r="J1373" s="94"/>
      <c r="K1373" s="94"/>
      <c r="L1373" s="105"/>
      <c r="M1373" s="100">
        <v>34</v>
      </c>
      <c r="N1373" s="71" t="s">
        <v>100</v>
      </c>
      <c r="O1373" s="398"/>
      <c r="P1373" s="73" t="s">
        <v>509</v>
      </c>
      <c r="Q1373" s="107"/>
      <c r="R1373" s="107"/>
      <c r="S1373" s="107"/>
      <c r="T1373" s="74"/>
    </row>
    <row r="1374" spans="1:20" ht="18" customHeight="1">
      <c r="A1374" s="190"/>
      <c r="B1374" s="191"/>
      <c r="C1374" s="80"/>
      <c r="D1374" s="270"/>
      <c r="E1374" s="82"/>
      <c r="F1374" s="82"/>
      <c r="G1374" s="82"/>
      <c r="H1374" s="82"/>
      <c r="I1374" s="82"/>
      <c r="J1374" s="82"/>
      <c r="K1374" s="82"/>
      <c r="L1374" s="83"/>
      <c r="M1374" s="318"/>
      <c r="N1374" s="85"/>
      <c r="O1374" s="288"/>
      <c r="P1374" s="388"/>
      <c r="Q1374" s="388"/>
      <c r="R1374" s="388"/>
      <c r="S1374" s="388"/>
      <c r="T1374" s="88"/>
    </row>
    <row r="1375" spans="1:20" ht="18" customHeight="1">
      <c r="A1375" s="983" t="s">
        <v>871</v>
      </c>
      <c r="B1375" s="984"/>
      <c r="C1375" s="462" t="s">
        <v>943</v>
      </c>
      <c r="D1375" s="309">
        <v>1</v>
      </c>
      <c r="E1375" s="310" t="s">
        <v>944</v>
      </c>
      <c r="F1375" s="310"/>
      <c r="G1375" s="310"/>
      <c r="H1375" s="310"/>
      <c r="I1375" s="310"/>
      <c r="J1375" s="310"/>
      <c r="K1375" s="310"/>
      <c r="L1375" s="389"/>
      <c r="M1375" s="343" t="s">
        <v>945</v>
      </c>
      <c r="N1375" s="312" t="s">
        <v>945</v>
      </c>
      <c r="O1375" s="217"/>
      <c r="P1375" s="391"/>
      <c r="Q1375" s="391"/>
      <c r="R1375" s="391"/>
      <c r="S1375" s="391"/>
      <c r="T1375" s="392"/>
    </row>
    <row r="1376" spans="1:20" ht="18" customHeight="1">
      <c r="A1376" s="985" t="s">
        <v>946</v>
      </c>
      <c r="B1376" s="986"/>
      <c r="C1376" s="102"/>
      <c r="D1376" s="68" t="s">
        <v>47</v>
      </c>
      <c r="E1376" s="94" t="s">
        <v>947</v>
      </c>
      <c r="F1376" s="94"/>
      <c r="G1376" s="94"/>
      <c r="H1376" s="94"/>
      <c r="I1376" s="94"/>
      <c r="J1376" s="94"/>
      <c r="K1376" s="94"/>
      <c r="L1376" s="95"/>
      <c r="M1376" s="100" t="s">
        <v>945</v>
      </c>
      <c r="N1376" s="92" t="s">
        <v>945</v>
      </c>
      <c r="O1376" s="93" t="s">
        <v>948</v>
      </c>
      <c r="P1376" s="73" t="s">
        <v>949</v>
      </c>
      <c r="Q1376" s="107"/>
      <c r="R1376" s="107"/>
      <c r="S1376" s="107"/>
      <c r="T1376" s="74"/>
    </row>
    <row r="1377" spans="1:20" ht="18" customHeight="1">
      <c r="A1377" s="985" t="s">
        <v>157</v>
      </c>
      <c r="B1377" s="986"/>
      <c r="C1377" s="99"/>
      <c r="D1377" s="108" t="s">
        <v>48</v>
      </c>
      <c r="E1377" s="94" t="s">
        <v>950</v>
      </c>
      <c r="F1377" s="94"/>
      <c r="G1377" s="94"/>
      <c r="H1377" s="94"/>
      <c r="I1377" s="94"/>
      <c r="J1377" s="94"/>
      <c r="K1377" s="94"/>
      <c r="L1377" s="95"/>
      <c r="M1377" s="100" t="s">
        <v>945</v>
      </c>
      <c r="N1377" s="100" t="s">
        <v>945</v>
      </c>
      <c r="O1377" s="110"/>
      <c r="P1377" s="107"/>
      <c r="Q1377" s="107"/>
      <c r="R1377" s="107"/>
      <c r="S1377" s="107"/>
      <c r="T1377" s="74"/>
    </row>
    <row r="1378" spans="1:20" ht="18" customHeight="1">
      <c r="A1378" s="190"/>
      <c r="B1378" s="191"/>
      <c r="C1378" s="102"/>
      <c r="D1378" s="108" t="s">
        <v>49</v>
      </c>
      <c r="E1378" s="94" t="s">
        <v>951</v>
      </c>
      <c r="F1378" s="94"/>
      <c r="G1378" s="94"/>
      <c r="H1378" s="94"/>
      <c r="I1378" s="94"/>
      <c r="J1378" s="94"/>
      <c r="K1378" s="94"/>
      <c r="L1378" s="95"/>
      <c r="M1378" s="78" t="s">
        <v>945</v>
      </c>
      <c r="N1378" s="100" t="s">
        <v>945</v>
      </c>
      <c r="O1378" s="110"/>
      <c r="P1378" s="107"/>
      <c r="Q1378" s="107"/>
      <c r="R1378" s="107"/>
      <c r="S1378" s="107"/>
      <c r="T1378" s="74"/>
    </row>
    <row r="1379" spans="1:20" ht="18" customHeight="1">
      <c r="A1379" s="190"/>
      <c r="B1379" s="191"/>
      <c r="C1379" s="99"/>
      <c r="D1379" s="108" t="s">
        <v>50</v>
      </c>
      <c r="E1379" s="94" t="s">
        <v>952</v>
      </c>
      <c r="F1379" s="94"/>
      <c r="G1379" s="94"/>
      <c r="H1379" s="94"/>
      <c r="I1379" s="94"/>
      <c r="J1379" s="94"/>
      <c r="K1379" s="94"/>
      <c r="L1379" s="95"/>
      <c r="M1379" s="100">
        <v>50</v>
      </c>
      <c r="N1379" s="100" t="s">
        <v>945</v>
      </c>
      <c r="O1379" s="110" t="s">
        <v>948</v>
      </c>
      <c r="P1379" s="866" t="s">
        <v>699</v>
      </c>
      <c r="Q1379" s="866"/>
      <c r="R1379" s="866"/>
      <c r="S1379" s="866"/>
      <c r="T1379" s="867"/>
    </row>
    <row r="1380" spans="1:20" ht="18" customHeight="1">
      <c r="A1380" s="190"/>
      <c r="B1380" s="191"/>
      <c r="C1380" s="111"/>
      <c r="D1380" s="108" t="s">
        <v>54</v>
      </c>
      <c r="E1380" s="94" t="s">
        <v>953</v>
      </c>
      <c r="F1380" s="94"/>
      <c r="G1380" s="94"/>
      <c r="H1380" s="94"/>
      <c r="I1380" s="94"/>
      <c r="J1380" s="94"/>
      <c r="K1380" s="94"/>
      <c r="L1380" s="95"/>
      <c r="M1380" s="100" t="s">
        <v>170</v>
      </c>
      <c r="N1380" s="100" t="s">
        <v>945</v>
      </c>
      <c r="O1380" s="114"/>
      <c r="P1380" s="107"/>
      <c r="Q1380" s="107"/>
      <c r="R1380" s="107"/>
      <c r="S1380" s="107"/>
      <c r="T1380" s="74"/>
    </row>
    <row r="1381" spans="1:20" ht="18" customHeight="1">
      <c r="A1381" s="190"/>
      <c r="B1381" s="191"/>
      <c r="C1381" s="75"/>
      <c r="D1381" s="108" t="s">
        <v>59</v>
      </c>
      <c r="E1381" s="116" t="s">
        <v>954</v>
      </c>
      <c r="F1381" s="116"/>
      <c r="G1381" s="116"/>
      <c r="H1381" s="116"/>
      <c r="I1381" s="116"/>
      <c r="J1381" s="116"/>
      <c r="K1381" s="116"/>
      <c r="L1381" s="117"/>
      <c r="M1381" s="100" t="s">
        <v>945</v>
      </c>
      <c r="N1381" s="71" t="s">
        <v>945</v>
      </c>
      <c r="O1381" s="106"/>
      <c r="P1381" s="107"/>
      <c r="Q1381" s="107"/>
      <c r="R1381" s="107"/>
      <c r="S1381" s="107"/>
      <c r="T1381" s="74"/>
    </row>
    <row r="1382" spans="1:20" ht="18" customHeight="1">
      <c r="A1382" s="190"/>
      <c r="B1382" s="191"/>
      <c r="C1382" s="118"/>
      <c r="D1382" s="108" t="s">
        <v>64</v>
      </c>
      <c r="E1382" s="94" t="s">
        <v>955</v>
      </c>
      <c r="F1382" s="94"/>
      <c r="G1382" s="94"/>
      <c r="H1382" s="94"/>
      <c r="I1382" s="94"/>
      <c r="J1382" s="94"/>
      <c r="K1382" s="94"/>
      <c r="L1382" s="95"/>
      <c r="M1382" s="100" t="s">
        <v>945</v>
      </c>
      <c r="N1382" s="100" t="s">
        <v>945</v>
      </c>
      <c r="O1382" s="110"/>
      <c r="P1382" s="107"/>
      <c r="Q1382" s="107"/>
      <c r="R1382" s="107"/>
      <c r="S1382" s="107"/>
      <c r="T1382" s="74"/>
    </row>
    <row r="1383" spans="1:20" ht="18" customHeight="1">
      <c r="A1383" s="190"/>
      <c r="B1383" s="191"/>
      <c r="C1383" s="412" t="s">
        <v>215</v>
      </c>
      <c r="D1383" s="108" t="s">
        <v>67</v>
      </c>
      <c r="E1383" s="94" t="s">
        <v>956</v>
      </c>
      <c r="F1383" s="94"/>
      <c r="G1383" s="94"/>
      <c r="H1383" s="94"/>
      <c r="I1383" s="94"/>
      <c r="J1383" s="94"/>
      <c r="K1383" s="94"/>
      <c r="L1383" s="95"/>
      <c r="M1383" s="100" t="s">
        <v>945</v>
      </c>
      <c r="N1383" s="100" t="s">
        <v>945</v>
      </c>
      <c r="O1383" s="110"/>
      <c r="P1383" s="107"/>
      <c r="Q1383" s="107"/>
      <c r="R1383" s="107"/>
      <c r="S1383" s="107"/>
      <c r="T1383" s="74"/>
    </row>
    <row r="1384" spans="1:20" ht="18" customHeight="1">
      <c r="A1384" s="190"/>
      <c r="B1384" s="191"/>
      <c r="C1384" s="99"/>
      <c r="D1384" s="108" t="s">
        <v>69</v>
      </c>
      <c r="E1384" s="94" t="s">
        <v>957</v>
      </c>
      <c r="F1384" s="94"/>
      <c r="G1384" s="94"/>
      <c r="H1384" s="94"/>
      <c r="I1384" s="94"/>
      <c r="J1384" s="94"/>
      <c r="K1384" s="94"/>
      <c r="L1384" s="105"/>
      <c r="M1384" s="100" t="s">
        <v>945</v>
      </c>
      <c r="N1384" s="100" t="s">
        <v>945</v>
      </c>
      <c r="O1384" s="110"/>
      <c r="P1384" s="107"/>
      <c r="Q1384" s="107"/>
      <c r="R1384" s="107"/>
      <c r="S1384" s="107"/>
      <c r="T1384" s="74"/>
    </row>
    <row r="1385" spans="1:20" ht="18" customHeight="1">
      <c r="A1385" s="190"/>
      <c r="B1385" s="191"/>
      <c r="C1385" s="111"/>
      <c r="D1385" s="68" t="s">
        <v>859</v>
      </c>
      <c r="E1385" s="94" t="s">
        <v>958</v>
      </c>
      <c r="F1385" s="94"/>
      <c r="G1385" s="94"/>
      <c r="H1385" s="94"/>
      <c r="I1385" s="94"/>
      <c r="J1385" s="94"/>
      <c r="K1385" s="94"/>
      <c r="L1385" s="105"/>
      <c r="M1385" s="100" t="s">
        <v>945</v>
      </c>
      <c r="N1385" s="100" t="s">
        <v>945</v>
      </c>
      <c r="O1385" s="110"/>
      <c r="P1385" s="107"/>
      <c r="Q1385" s="107"/>
      <c r="R1385" s="107"/>
      <c r="S1385" s="107"/>
      <c r="T1385" s="74"/>
    </row>
    <row r="1386" spans="1:20" ht="18" customHeight="1">
      <c r="A1386" s="190"/>
      <c r="B1386" s="191"/>
      <c r="C1386" s="75"/>
      <c r="D1386" s="108" t="s">
        <v>866</v>
      </c>
      <c r="E1386" s="94" t="s">
        <v>959</v>
      </c>
      <c r="F1386" s="94"/>
      <c r="G1386" s="94"/>
      <c r="H1386" s="94"/>
      <c r="I1386" s="94"/>
      <c r="J1386" s="94"/>
      <c r="K1386" s="94"/>
      <c r="L1386" s="105"/>
      <c r="M1386" s="100" t="s">
        <v>945</v>
      </c>
      <c r="N1386" s="100" t="s">
        <v>945</v>
      </c>
      <c r="O1386" s="110"/>
      <c r="P1386" s="107"/>
      <c r="Q1386" s="107"/>
      <c r="R1386" s="107"/>
      <c r="S1386" s="107"/>
      <c r="T1386" s="74"/>
    </row>
    <row r="1387" spans="1:20" ht="18" customHeight="1">
      <c r="A1387" s="190"/>
      <c r="B1387" s="191"/>
      <c r="C1387" s="118"/>
      <c r="D1387" s="108" t="s">
        <v>868</v>
      </c>
      <c r="E1387" s="94" t="s">
        <v>960</v>
      </c>
      <c r="F1387" s="94"/>
      <c r="G1387" s="94"/>
      <c r="H1387" s="94"/>
      <c r="I1387" s="94"/>
      <c r="J1387" s="94"/>
      <c r="K1387" s="94"/>
      <c r="L1387" s="105"/>
      <c r="M1387" s="100" t="s">
        <v>945</v>
      </c>
      <c r="N1387" s="100" t="s">
        <v>945</v>
      </c>
      <c r="O1387" s="110"/>
      <c r="P1387" s="107"/>
      <c r="Q1387" s="107"/>
      <c r="R1387" s="107"/>
      <c r="S1387" s="107"/>
      <c r="T1387" s="74"/>
    </row>
    <row r="1388" spans="1:20" ht="18" customHeight="1">
      <c r="A1388" s="190"/>
      <c r="B1388" s="191"/>
      <c r="C1388" s="99"/>
      <c r="D1388" s="108" t="s">
        <v>872</v>
      </c>
      <c r="E1388" s="94" t="s">
        <v>961</v>
      </c>
      <c r="F1388" s="94"/>
      <c r="G1388" s="94"/>
      <c r="H1388" s="94"/>
      <c r="I1388" s="94"/>
      <c r="J1388" s="94"/>
      <c r="K1388" s="94"/>
      <c r="L1388" s="105"/>
      <c r="M1388" s="100" t="s">
        <v>176</v>
      </c>
      <c r="N1388" s="100" t="s">
        <v>962</v>
      </c>
      <c r="O1388" s="110"/>
      <c r="P1388" s="107"/>
      <c r="Q1388" s="107"/>
      <c r="R1388" s="107"/>
      <c r="S1388" s="107"/>
      <c r="T1388" s="74"/>
    </row>
    <row r="1389" spans="1:20" ht="18" customHeight="1">
      <c r="A1389" s="190"/>
      <c r="B1389" s="191"/>
      <c r="C1389" s="99"/>
      <c r="D1389" s="108" t="s">
        <v>873</v>
      </c>
      <c r="E1389" s="94" t="s">
        <v>963</v>
      </c>
      <c r="F1389" s="94"/>
      <c r="G1389" s="94"/>
      <c r="H1389" s="94"/>
      <c r="I1389" s="94"/>
      <c r="J1389" s="94"/>
      <c r="K1389" s="94"/>
      <c r="L1389" s="105"/>
      <c r="M1389" s="100" t="s">
        <v>945</v>
      </c>
      <c r="N1389" s="100" t="s">
        <v>945</v>
      </c>
      <c r="O1389" s="110"/>
      <c r="P1389" s="107"/>
      <c r="Q1389" s="107"/>
      <c r="R1389" s="107"/>
      <c r="S1389" s="107"/>
      <c r="T1389" s="74"/>
    </row>
    <row r="1390" spans="1:20" ht="18" customHeight="1">
      <c r="A1390" s="190"/>
      <c r="B1390" s="191"/>
      <c r="C1390" s="99"/>
      <c r="D1390" s="108">
        <v>16</v>
      </c>
      <c r="E1390" s="94" t="s">
        <v>964</v>
      </c>
      <c r="F1390" s="94"/>
      <c r="G1390" s="94"/>
      <c r="H1390" s="94"/>
      <c r="I1390" s="94"/>
      <c r="J1390" s="94"/>
      <c r="K1390" s="94"/>
      <c r="L1390" s="105"/>
      <c r="M1390" s="78">
        <v>83</v>
      </c>
      <c r="N1390" s="96" t="s">
        <v>965</v>
      </c>
      <c r="O1390" s="119"/>
      <c r="P1390" s="107"/>
      <c r="Q1390" s="107"/>
      <c r="R1390" s="107"/>
      <c r="S1390" s="107"/>
      <c r="T1390" s="74"/>
    </row>
    <row r="1391" spans="1:20" ht="18" customHeight="1">
      <c r="A1391" s="190"/>
      <c r="B1391" s="191"/>
      <c r="C1391" s="412" t="s">
        <v>215</v>
      </c>
      <c r="D1391" s="108" t="s">
        <v>876</v>
      </c>
      <c r="E1391" s="94" t="s">
        <v>966</v>
      </c>
      <c r="F1391" s="94"/>
      <c r="G1391" s="94"/>
      <c r="H1391" s="94"/>
      <c r="I1391" s="94"/>
      <c r="J1391" s="94"/>
      <c r="K1391" s="94"/>
      <c r="L1391" s="105"/>
      <c r="M1391" s="78" t="s">
        <v>945</v>
      </c>
      <c r="N1391" s="96" t="s">
        <v>945</v>
      </c>
      <c r="O1391" s="119"/>
      <c r="P1391" s="107"/>
      <c r="Q1391" s="107"/>
      <c r="R1391" s="107"/>
      <c r="S1391" s="107"/>
      <c r="T1391" s="74"/>
    </row>
    <row r="1392" spans="1:20" ht="18" customHeight="1">
      <c r="A1392" s="190"/>
      <c r="B1392" s="191"/>
      <c r="C1392" s="99"/>
      <c r="D1392" s="108" t="s">
        <v>877</v>
      </c>
      <c r="E1392" s="94" t="s">
        <v>967</v>
      </c>
      <c r="F1392" s="94"/>
      <c r="G1392" s="94"/>
      <c r="H1392" s="94"/>
      <c r="I1392" s="94"/>
      <c r="J1392" s="94"/>
      <c r="K1392" s="94"/>
      <c r="L1392" s="105"/>
      <c r="M1392" s="78" t="s">
        <v>945</v>
      </c>
      <c r="N1392" s="96" t="s">
        <v>945</v>
      </c>
      <c r="O1392" s="119"/>
      <c r="P1392" s="107"/>
      <c r="Q1392" s="107"/>
      <c r="R1392" s="107"/>
      <c r="S1392" s="107"/>
      <c r="T1392" s="74"/>
    </row>
    <row r="1393" spans="1:20" ht="18" customHeight="1" thickBot="1">
      <c r="A1393" s="233"/>
      <c r="B1393" s="234"/>
      <c r="C1393" s="120"/>
      <c r="D1393" s="121"/>
      <c r="E1393" s="122"/>
      <c r="F1393" s="122"/>
      <c r="G1393" s="122"/>
      <c r="H1393" s="122"/>
      <c r="I1393" s="122"/>
      <c r="J1393" s="122"/>
      <c r="K1393" s="122"/>
      <c r="L1393" s="123"/>
      <c r="M1393" s="124"/>
      <c r="N1393" s="125"/>
      <c r="O1393" s="126"/>
      <c r="P1393" s="127"/>
      <c r="Q1393" s="127"/>
      <c r="R1393" s="127"/>
      <c r="S1393" s="127"/>
      <c r="T1393" s="128"/>
    </row>
    <row r="1394" spans="1:20" ht="17.25" customHeight="1" thickBot="1">
      <c r="A1394" s="935" t="s">
        <v>101</v>
      </c>
      <c r="B1394" s="936"/>
      <c r="C1394" s="936"/>
      <c r="D1394" s="936"/>
      <c r="E1394" s="936"/>
      <c r="F1394" s="936"/>
      <c r="G1394" s="50" t="s">
        <v>102</v>
      </c>
      <c r="H1394" s="937"/>
      <c r="I1394" s="937"/>
      <c r="J1394" s="938"/>
      <c r="K1394" s="50" t="s">
        <v>103</v>
      </c>
      <c r="L1394" s="51"/>
      <c r="M1394" s="52"/>
      <c r="N1394" s="939" t="s">
        <v>104</v>
      </c>
      <c r="O1394" s="940"/>
      <c r="P1394" s="940"/>
      <c r="Q1394" s="941"/>
      <c r="R1394" s="53" t="s">
        <v>105</v>
      </c>
      <c r="S1394" s="54"/>
      <c r="T1394" s="55"/>
    </row>
    <row r="1395" spans="1:20" ht="18" customHeight="1">
      <c r="A1395" s="942" t="s">
        <v>106</v>
      </c>
      <c r="B1395" s="943"/>
      <c r="C1395" s="946" t="s">
        <v>107</v>
      </c>
      <c r="D1395" s="922" t="s">
        <v>108</v>
      </c>
      <c r="E1395" s="923"/>
      <c r="F1395" s="923"/>
      <c r="G1395" s="923"/>
      <c r="H1395" s="923"/>
      <c r="I1395" s="923"/>
      <c r="J1395" s="923"/>
      <c r="K1395" s="923"/>
      <c r="L1395" s="948"/>
      <c r="M1395" s="950" t="s">
        <v>109</v>
      </c>
      <c r="N1395" s="922" t="s">
        <v>110</v>
      </c>
      <c r="O1395" s="922" t="s">
        <v>111</v>
      </c>
      <c r="P1395" s="923"/>
      <c r="Q1395" s="923"/>
      <c r="R1395" s="923"/>
      <c r="S1395" s="923"/>
      <c r="T1395" s="924"/>
    </row>
    <row r="1396" spans="1:20" ht="18" customHeight="1" thickBot="1">
      <c r="A1396" s="944"/>
      <c r="B1396" s="945"/>
      <c r="C1396" s="947"/>
      <c r="D1396" s="925"/>
      <c r="E1396" s="926"/>
      <c r="F1396" s="926"/>
      <c r="G1396" s="926"/>
      <c r="H1396" s="926"/>
      <c r="I1396" s="926"/>
      <c r="J1396" s="926"/>
      <c r="K1396" s="926"/>
      <c r="L1396" s="949"/>
      <c r="M1396" s="951"/>
      <c r="N1396" s="925"/>
      <c r="O1396" s="925"/>
      <c r="P1396" s="926"/>
      <c r="Q1396" s="926"/>
      <c r="R1396" s="926"/>
      <c r="S1396" s="926"/>
      <c r="T1396" s="927"/>
    </row>
    <row r="1397" spans="1:20" ht="18" customHeight="1">
      <c r="A1397" s="983" t="s">
        <v>871</v>
      </c>
      <c r="B1397" s="984"/>
      <c r="C1397" s="411"/>
      <c r="D1397" s="58">
        <v>19</v>
      </c>
      <c r="E1397" s="240" t="s">
        <v>955</v>
      </c>
      <c r="F1397" s="60"/>
      <c r="G1397" s="60"/>
      <c r="H1397" s="293"/>
      <c r="I1397" s="293"/>
      <c r="J1397" s="293"/>
      <c r="K1397" s="293"/>
      <c r="L1397" s="61"/>
      <c r="M1397" s="62" t="s">
        <v>945</v>
      </c>
      <c r="N1397" s="63" t="s">
        <v>945</v>
      </c>
      <c r="O1397" s="465"/>
      <c r="P1397" s="65"/>
      <c r="Q1397" s="65"/>
      <c r="R1397" s="65"/>
      <c r="S1397" s="65"/>
      <c r="T1397" s="66"/>
    </row>
    <row r="1398" spans="1:20" ht="18" customHeight="1">
      <c r="A1398" s="985" t="s">
        <v>946</v>
      </c>
      <c r="B1398" s="986"/>
      <c r="C1398" s="67"/>
      <c r="D1398" s="68" t="s">
        <v>879</v>
      </c>
      <c r="E1398" s="69" t="s">
        <v>968</v>
      </c>
      <c r="F1398" s="69"/>
      <c r="G1398" s="69"/>
      <c r="H1398" s="69"/>
      <c r="I1398" s="69"/>
      <c r="J1398" s="69"/>
      <c r="K1398" s="69"/>
      <c r="L1398" s="70"/>
      <c r="M1398" s="71" t="s">
        <v>276</v>
      </c>
      <c r="N1398" s="71" t="s">
        <v>965</v>
      </c>
      <c r="O1398" s="72"/>
      <c r="P1398" s="73"/>
      <c r="Q1398" s="73"/>
      <c r="R1398" s="73"/>
      <c r="S1398" s="73"/>
      <c r="T1398" s="74"/>
    </row>
    <row r="1399" spans="1:20" ht="18" customHeight="1">
      <c r="A1399" s="985" t="s">
        <v>157</v>
      </c>
      <c r="B1399" s="986"/>
      <c r="C1399" s="75"/>
      <c r="D1399" s="68" t="s">
        <v>896</v>
      </c>
      <c r="E1399" s="69" t="s">
        <v>969</v>
      </c>
      <c r="F1399" s="76"/>
      <c r="G1399" s="76"/>
      <c r="H1399" s="76"/>
      <c r="I1399" s="76"/>
      <c r="J1399" s="76"/>
      <c r="K1399" s="76"/>
      <c r="L1399" s="77"/>
      <c r="M1399" s="71" t="s">
        <v>945</v>
      </c>
      <c r="N1399" s="71" t="s">
        <v>945</v>
      </c>
      <c r="O1399" s="72"/>
      <c r="P1399" s="73"/>
      <c r="Q1399" s="73"/>
      <c r="R1399" s="73"/>
      <c r="S1399" s="73"/>
      <c r="T1399" s="74"/>
    </row>
    <row r="1400" spans="1:20" ht="18" customHeight="1">
      <c r="A1400" s="190"/>
      <c r="B1400" s="191"/>
      <c r="C1400" s="80"/>
      <c r="D1400" s="81"/>
      <c r="E1400" s="245"/>
      <c r="F1400" s="246"/>
      <c r="G1400" s="246"/>
      <c r="H1400" s="246"/>
      <c r="I1400" s="246"/>
      <c r="J1400" s="246"/>
      <c r="K1400" s="246"/>
      <c r="L1400" s="247"/>
      <c r="M1400" s="84"/>
      <c r="N1400" s="85"/>
      <c r="O1400" s="86"/>
      <c r="P1400" s="87"/>
      <c r="Q1400" s="87"/>
      <c r="R1400" s="87"/>
      <c r="S1400" s="87"/>
      <c r="T1400" s="88"/>
    </row>
    <row r="1401" spans="1:20" ht="18" customHeight="1">
      <c r="A1401" s="983" t="s">
        <v>871</v>
      </c>
      <c r="B1401" s="984"/>
      <c r="C1401" s="462"/>
      <c r="D1401" s="309">
        <v>1</v>
      </c>
      <c r="E1401" s="341" t="s">
        <v>970</v>
      </c>
      <c r="F1401" s="361"/>
      <c r="G1401" s="361"/>
      <c r="H1401" s="361"/>
      <c r="I1401" s="361"/>
      <c r="J1401" s="361"/>
      <c r="K1401" s="361"/>
      <c r="L1401" s="362"/>
      <c r="M1401" s="363" t="s">
        <v>945</v>
      </c>
      <c r="N1401" s="312" t="s">
        <v>945</v>
      </c>
      <c r="O1401" s="426"/>
      <c r="P1401" s="427"/>
      <c r="Q1401" s="427"/>
      <c r="R1401" s="427"/>
      <c r="S1401" s="427"/>
      <c r="T1401" s="392"/>
    </row>
    <row r="1402" spans="1:20" ht="18" customHeight="1">
      <c r="A1402" s="985" t="s">
        <v>946</v>
      </c>
      <c r="B1402" s="986"/>
      <c r="C1402" s="75"/>
      <c r="D1402" s="68" t="s">
        <v>47</v>
      </c>
      <c r="E1402" s="94" t="s">
        <v>971</v>
      </c>
      <c r="F1402" s="94"/>
      <c r="G1402" s="94"/>
      <c r="H1402" s="94"/>
      <c r="I1402" s="94"/>
      <c r="J1402" s="94"/>
      <c r="K1402" s="94"/>
      <c r="L1402" s="95"/>
      <c r="M1402" s="78" t="s">
        <v>945</v>
      </c>
      <c r="N1402" s="71" t="s">
        <v>945</v>
      </c>
      <c r="O1402" s="106"/>
      <c r="P1402" s="107"/>
      <c r="Q1402" s="107"/>
      <c r="R1402" s="107"/>
      <c r="S1402" s="107"/>
      <c r="T1402" s="74"/>
    </row>
    <row r="1403" spans="1:20" ht="18" customHeight="1">
      <c r="A1403" s="190"/>
      <c r="B1403" s="191"/>
      <c r="C1403" s="75"/>
      <c r="D1403" s="68" t="s">
        <v>48</v>
      </c>
      <c r="E1403" s="89" t="s">
        <v>972</v>
      </c>
      <c r="F1403" s="89"/>
      <c r="G1403" s="89"/>
      <c r="H1403" s="89"/>
      <c r="I1403" s="89"/>
      <c r="J1403" s="89"/>
      <c r="K1403" s="89"/>
      <c r="L1403" s="90"/>
      <c r="M1403" s="91" t="s">
        <v>321</v>
      </c>
      <c r="N1403" s="92" t="s">
        <v>945</v>
      </c>
      <c r="O1403" s="93" t="s">
        <v>948</v>
      </c>
      <c r="P1403" s="73" t="s">
        <v>973</v>
      </c>
      <c r="Q1403" s="107"/>
      <c r="R1403" s="107"/>
      <c r="S1403" s="107"/>
      <c r="T1403" s="74"/>
    </row>
    <row r="1404" spans="1:20" ht="18" customHeight="1">
      <c r="A1404" s="190"/>
      <c r="B1404" s="191"/>
      <c r="C1404" s="75"/>
      <c r="D1404" s="68" t="s">
        <v>49</v>
      </c>
      <c r="E1404" s="94" t="s">
        <v>974</v>
      </c>
      <c r="F1404" s="94"/>
      <c r="G1404" s="94"/>
      <c r="H1404" s="94"/>
      <c r="I1404" s="94"/>
      <c r="J1404" s="94"/>
      <c r="K1404" s="94"/>
      <c r="L1404" s="95"/>
      <c r="M1404" s="78" t="s">
        <v>945</v>
      </c>
      <c r="N1404" s="96" t="s">
        <v>945</v>
      </c>
      <c r="O1404" s="97" t="s">
        <v>948</v>
      </c>
      <c r="P1404" s="73" t="s">
        <v>975</v>
      </c>
      <c r="Q1404" s="107"/>
      <c r="R1404" s="107"/>
      <c r="S1404" s="107"/>
      <c r="T1404" s="74"/>
    </row>
    <row r="1405" spans="1:20" ht="18" customHeight="1">
      <c r="A1405" s="190"/>
      <c r="B1405" s="191"/>
      <c r="C1405" s="75"/>
      <c r="D1405" s="68" t="s">
        <v>50</v>
      </c>
      <c r="E1405" s="89" t="s">
        <v>976</v>
      </c>
      <c r="F1405" s="89"/>
      <c r="G1405" s="89"/>
      <c r="H1405" s="89"/>
      <c r="I1405" s="89"/>
      <c r="J1405" s="89"/>
      <c r="K1405" s="89"/>
      <c r="L1405" s="95"/>
      <c r="M1405" s="78" t="s">
        <v>235</v>
      </c>
      <c r="N1405" s="96" t="s">
        <v>977</v>
      </c>
      <c r="O1405" s="97" t="s">
        <v>948</v>
      </c>
      <c r="P1405" s="73" t="s">
        <v>978</v>
      </c>
      <c r="Q1405" s="107"/>
      <c r="R1405" s="107"/>
      <c r="S1405" s="107"/>
      <c r="T1405" s="74"/>
    </row>
    <row r="1406" spans="1:20" ht="18" customHeight="1">
      <c r="A1406" s="190"/>
      <c r="B1406" s="191"/>
      <c r="C1406" s="99"/>
      <c r="D1406" s="68" t="s">
        <v>54</v>
      </c>
      <c r="E1406" s="94" t="s">
        <v>979</v>
      </c>
      <c r="F1406" s="94"/>
      <c r="G1406" s="94"/>
      <c r="H1406" s="94"/>
      <c r="I1406" s="94"/>
      <c r="J1406" s="94"/>
      <c r="K1406" s="94"/>
      <c r="L1406" s="95"/>
      <c r="M1406" s="100" t="s">
        <v>239</v>
      </c>
      <c r="N1406" s="100" t="s">
        <v>977</v>
      </c>
      <c r="O1406" s="101"/>
      <c r="P1406" s="73"/>
      <c r="Q1406" s="107"/>
      <c r="R1406" s="107"/>
      <c r="S1406" s="107"/>
      <c r="T1406" s="74"/>
    </row>
    <row r="1407" spans="1:20" ht="18" customHeight="1">
      <c r="A1407" s="190"/>
      <c r="B1407" s="191"/>
      <c r="C1407" s="102"/>
      <c r="D1407" s="68" t="s">
        <v>59</v>
      </c>
      <c r="E1407" s="94" t="s">
        <v>980</v>
      </c>
      <c r="F1407" s="94"/>
      <c r="G1407" s="94"/>
      <c r="H1407" s="94"/>
      <c r="I1407" s="94"/>
      <c r="J1407" s="94"/>
      <c r="K1407" s="94"/>
      <c r="L1407" s="95"/>
      <c r="M1407" s="78">
        <v>32</v>
      </c>
      <c r="N1407" s="96" t="s">
        <v>977</v>
      </c>
      <c r="O1407" s="98"/>
      <c r="P1407" s="73"/>
      <c r="Q1407" s="107"/>
      <c r="R1407" s="107"/>
      <c r="S1407" s="107"/>
      <c r="T1407" s="74"/>
    </row>
    <row r="1408" spans="1:20" ht="18" customHeight="1">
      <c r="A1408" s="190"/>
      <c r="B1408" s="191"/>
      <c r="C1408" s="75"/>
      <c r="D1408" s="68"/>
      <c r="E1408" s="94" t="s">
        <v>981</v>
      </c>
      <c r="F1408" s="94"/>
      <c r="G1408" s="94"/>
      <c r="H1408" s="94"/>
      <c r="I1408" s="94"/>
      <c r="J1408" s="94"/>
      <c r="K1408" s="94"/>
      <c r="L1408" s="95"/>
      <c r="M1408" s="100"/>
      <c r="N1408" s="71"/>
      <c r="O1408" s="398"/>
      <c r="P1408" s="73"/>
      <c r="Q1408" s="107"/>
      <c r="R1408" s="107"/>
      <c r="S1408" s="107"/>
      <c r="T1408" s="74"/>
    </row>
    <row r="1409" spans="1:20" ht="18" customHeight="1">
      <c r="A1409" s="190"/>
      <c r="B1409" s="191"/>
      <c r="C1409" s="102"/>
      <c r="D1409" s="68" t="s">
        <v>64</v>
      </c>
      <c r="E1409" s="94" t="s">
        <v>982</v>
      </c>
      <c r="F1409" s="94"/>
      <c r="G1409" s="94"/>
      <c r="H1409" s="94"/>
      <c r="I1409" s="94"/>
      <c r="J1409" s="94"/>
      <c r="K1409" s="94"/>
      <c r="L1409" s="95"/>
      <c r="M1409" s="100" t="s">
        <v>945</v>
      </c>
      <c r="N1409" s="71" t="s">
        <v>945</v>
      </c>
      <c r="O1409" s="398"/>
      <c r="P1409" s="73"/>
      <c r="Q1409" s="107"/>
      <c r="R1409" s="107"/>
      <c r="S1409" s="107"/>
      <c r="T1409" s="74"/>
    </row>
    <row r="1410" spans="1:20" ht="18" customHeight="1">
      <c r="A1410" s="190"/>
      <c r="B1410" s="191"/>
      <c r="C1410" s="99"/>
      <c r="D1410" s="68">
        <v>9</v>
      </c>
      <c r="E1410" s="94" t="s">
        <v>983</v>
      </c>
      <c r="F1410" s="94"/>
      <c r="G1410" s="94"/>
      <c r="H1410" s="94"/>
      <c r="I1410" s="94"/>
      <c r="J1410" s="94"/>
      <c r="K1410" s="94"/>
      <c r="L1410" s="105"/>
      <c r="M1410" s="100" t="s">
        <v>945</v>
      </c>
      <c r="N1410" s="71" t="s">
        <v>945</v>
      </c>
      <c r="O1410" s="398"/>
      <c r="P1410" s="73"/>
      <c r="Q1410" s="107"/>
      <c r="R1410" s="107"/>
      <c r="S1410" s="107"/>
      <c r="T1410" s="74"/>
    </row>
    <row r="1411" spans="1:20" ht="18" customHeight="1">
      <c r="A1411" s="190"/>
      <c r="B1411" s="191"/>
      <c r="C1411" s="75"/>
      <c r="D1411" s="108" t="s">
        <v>69</v>
      </c>
      <c r="E1411" s="94" t="s">
        <v>984</v>
      </c>
      <c r="F1411" s="94"/>
      <c r="G1411" s="94"/>
      <c r="H1411" s="94"/>
      <c r="I1411" s="94"/>
      <c r="J1411" s="94"/>
      <c r="K1411" s="94"/>
      <c r="L1411" s="95"/>
      <c r="M1411" s="100" t="s">
        <v>945</v>
      </c>
      <c r="N1411" s="71" t="s">
        <v>945</v>
      </c>
      <c r="O1411" s="398"/>
      <c r="P1411" s="73"/>
      <c r="Q1411" s="107"/>
      <c r="R1411" s="107"/>
      <c r="S1411" s="107"/>
      <c r="T1411" s="74"/>
    </row>
    <row r="1412" spans="1:20" ht="18" customHeight="1">
      <c r="A1412" s="190"/>
      <c r="B1412" s="191"/>
      <c r="C1412" s="75"/>
      <c r="D1412" s="108" t="s">
        <v>859</v>
      </c>
      <c r="E1412" s="94" t="s">
        <v>985</v>
      </c>
      <c r="F1412" s="94"/>
      <c r="G1412" s="94"/>
      <c r="H1412" s="94"/>
      <c r="I1412" s="94"/>
      <c r="J1412" s="94"/>
      <c r="K1412" s="94"/>
      <c r="L1412" s="95"/>
      <c r="M1412" s="100" t="s">
        <v>477</v>
      </c>
      <c r="N1412" s="71" t="s">
        <v>986</v>
      </c>
      <c r="O1412" s="398"/>
      <c r="P1412" s="73"/>
      <c r="Q1412" s="107"/>
      <c r="R1412" s="107"/>
      <c r="S1412" s="107"/>
      <c r="T1412" s="74"/>
    </row>
    <row r="1413" spans="1:20" ht="18" customHeight="1">
      <c r="A1413" s="190"/>
      <c r="B1413" s="191"/>
      <c r="C1413" s="102"/>
      <c r="D1413" s="68" t="s">
        <v>866</v>
      </c>
      <c r="E1413" s="94" t="s">
        <v>987</v>
      </c>
      <c r="F1413" s="94"/>
      <c r="G1413" s="94"/>
      <c r="H1413" s="94"/>
      <c r="I1413" s="94"/>
      <c r="J1413" s="94"/>
      <c r="K1413" s="94"/>
      <c r="L1413" s="95"/>
      <c r="M1413" s="100" t="s">
        <v>945</v>
      </c>
      <c r="N1413" s="92" t="s">
        <v>945</v>
      </c>
      <c r="O1413" s="93" t="s">
        <v>948</v>
      </c>
      <c r="P1413" s="73" t="s">
        <v>988</v>
      </c>
      <c r="Q1413" s="107"/>
      <c r="R1413" s="107"/>
      <c r="S1413" s="107"/>
      <c r="T1413" s="74"/>
    </row>
    <row r="1414" spans="1:20" ht="18" customHeight="1">
      <c r="A1414" s="190"/>
      <c r="B1414" s="191"/>
      <c r="C1414" s="99"/>
      <c r="D1414" s="108" t="s">
        <v>868</v>
      </c>
      <c r="E1414" s="94" t="s">
        <v>989</v>
      </c>
      <c r="F1414" s="94"/>
      <c r="G1414" s="94"/>
      <c r="H1414" s="94"/>
      <c r="I1414" s="94"/>
      <c r="J1414" s="94"/>
      <c r="K1414" s="94"/>
      <c r="L1414" s="95"/>
      <c r="M1414" s="100" t="s">
        <v>945</v>
      </c>
      <c r="N1414" s="100" t="s">
        <v>945</v>
      </c>
      <c r="O1414" s="395" t="s">
        <v>948</v>
      </c>
      <c r="P1414" s="73" t="s">
        <v>890</v>
      </c>
      <c r="Q1414" s="107"/>
      <c r="R1414" s="107" t="s">
        <v>891</v>
      </c>
      <c r="S1414" s="107" t="s">
        <v>990</v>
      </c>
      <c r="T1414" s="74"/>
    </row>
    <row r="1415" spans="1:20" ht="18" customHeight="1">
      <c r="A1415" s="190"/>
      <c r="B1415" s="191"/>
      <c r="C1415" s="102"/>
      <c r="D1415" s="108" t="s">
        <v>872</v>
      </c>
      <c r="E1415" s="94" t="s">
        <v>991</v>
      </c>
      <c r="F1415" s="94"/>
      <c r="G1415" s="94"/>
      <c r="H1415" s="94"/>
      <c r="I1415" s="94"/>
      <c r="J1415" s="94"/>
      <c r="K1415" s="94"/>
      <c r="L1415" s="95"/>
      <c r="M1415" s="78" t="s">
        <v>945</v>
      </c>
      <c r="N1415" s="100" t="s">
        <v>945</v>
      </c>
      <c r="O1415" s="395" t="s">
        <v>948</v>
      </c>
      <c r="P1415" s="73" t="s">
        <v>992</v>
      </c>
      <c r="Q1415" s="107"/>
      <c r="R1415" s="107"/>
      <c r="S1415" s="107"/>
      <c r="T1415" s="74"/>
    </row>
    <row r="1416" spans="1:20" ht="18" customHeight="1">
      <c r="A1416" s="190"/>
      <c r="B1416" s="191"/>
      <c r="C1416" s="99"/>
      <c r="D1416" s="108" t="s">
        <v>873</v>
      </c>
      <c r="E1416" s="94" t="s">
        <v>993</v>
      </c>
      <c r="F1416" s="94"/>
      <c r="G1416" s="94"/>
      <c r="H1416" s="94"/>
      <c r="I1416" s="94"/>
      <c r="J1416" s="94"/>
      <c r="K1416" s="94"/>
      <c r="L1416" s="95"/>
      <c r="M1416" s="100">
        <v>34</v>
      </c>
      <c r="N1416" s="100" t="s">
        <v>945</v>
      </c>
      <c r="O1416" s="101"/>
      <c r="P1416" s="73"/>
      <c r="Q1416" s="107"/>
      <c r="R1416" s="107"/>
      <c r="S1416" s="107"/>
      <c r="T1416" s="74"/>
    </row>
    <row r="1417" spans="1:20" ht="18" customHeight="1">
      <c r="A1417" s="190"/>
      <c r="B1417" s="191"/>
      <c r="C1417" s="111"/>
      <c r="D1417" s="108" t="s">
        <v>875</v>
      </c>
      <c r="E1417" s="94" t="s">
        <v>994</v>
      </c>
      <c r="F1417" s="94"/>
      <c r="G1417" s="94"/>
      <c r="H1417" s="94"/>
      <c r="I1417" s="94"/>
      <c r="J1417" s="94"/>
      <c r="K1417" s="94"/>
      <c r="L1417" s="95"/>
      <c r="M1417" s="100">
        <v>34</v>
      </c>
      <c r="N1417" s="100" t="s">
        <v>945</v>
      </c>
      <c r="O1417" s="428"/>
      <c r="P1417" s="73"/>
      <c r="Q1417" s="107"/>
      <c r="R1417" s="107"/>
      <c r="S1417" s="107"/>
      <c r="T1417" s="74"/>
    </row>
    <row r="1418" spans="1:20" ht="18" customHeight="1">
      <c r="A1418" s="190"/>
      <c r="B1418" s="191"/>
      <c r="C1418" s="75"/>
      <c r="D1418" s="108" t="s">
        <v>876</v>
      </c>
      <c r="E1418" s="116" t="s">
        <v>995</v>
      </c>
      <c r="F1418" s="116"/>
      <c r="G1418" s="116"/>
      <c r="H1418" s="116"/>
      <c r="I1418" s="116"/>
      <c r="J1418" s="116"/>
      <c r="K1418" s="116"/>
      <c r="L1418" s="117"/>
      <c r="M1418" s="100" t="s">
        <v>945</v>
      </c>
      <c r="N1418" s="71" t="s">
        <v>945</v>
      </c>
      <c r="O1418" s="106"/>
      <c r="P1418" s="107"/>
      <c r="Q1418" s="107"/>
      <c r="R1418" s="107"/>
      <c r="S1418" s="107"/>
      <c r="T1418" s="74"/>
    </row>
    <row r="1419" spans="1:20" ht="18" customHeight="1">
      <c r="A1419" s="190"/>
      <c r="B1419" s="191"/>
      <c r="C1419" s="118"/>
      <c r="D1419" s="108" t="s">
        <v>877</v>
      </c>
      <c r="E1419" s="94" t="s">
        <v>996</v>
      </c>
      <c r="F1419" s="94"/>
      <c r="G1419" s="94"/>
      <c r="H1419" s="94"/>
      <c r="I1419" s="94"/>
      <c r="J1419" s="94"/>
      <c r="K1419" s="94"/>
      <c r="L1419" s="95"/>
      <c r="M1419" s="100" t="s">
        <v>945</v>
      </c>
      <c r="N1419" s="100" t="s">
        <v>945</v>
      </c>
      <c r="O1419" s="110"/>
      <c r="P1419" s="107"/>
      <c r="Q1419" s="107"/>
      <c r="R1419" s="107"/>
      <c r="S1419" s="107"/>
      <c r="T1419" s="74"/>
    </row>
    <row r="1420" spans="1:20" ht="18" customHeight="1">
      <c r="A1420" s="190"/>
      <c r="B1420" s="191"/>
      <c r="C1420" s="118"/>
      <c r="D1420" s="108" t="s">
        <v>878</v>
      </c>
      <c r="E1420" s="94" t="s">
        <v>997</v>
      </c>
      <c r="F1420" s="94"/>
      <c r="G1420" s="94"/>
      <c r="H1420" s="94"/>
      <c r="I1420" s="94"/>
      <c r="J1420" s="94"/>
      <c r="K1420" s="94"/>
      <c r="L1420" s="95"/>
      <c r="M1420" s="100" t="s">
        <v>945</v>
      </c>
      <c r="N1420" s="100" t="s">
        <v>945</v>
      </c>
      <c r="O1420" s="110"/>
      <c r="P1420" s="107"/>
      <c r="Q1420" s="107"/>
      <c r="R1420" s="107"/>
      <c r="S1420" s="107"/>
      <c r="T1420" s="74"/>
    </row>
    <row r="1421" spans="1:20" ht="18" customHeight="1">
      <c r="A1421" s="190"/>
      <c r="B1421" s="191"/>
      <c r="C1421" s="99"/>
      <c r="D1421" s="108" t="s">
        <v>879</v>
      </c>
      <c r="E1421" s="94" t="s">
        <v>998</v>
      </c>
      <c r="F1421" s="94"/>
      <c r="G1421" s="94"/>
      <c r="H1421" s="94"/>
      <c r="I1421" s="94"/>
      <c r="J1421" s="94"/>
      <c r="K1421" s="94"/>
      <c r="L1421" s="105"/>
      <c r="M1421" s="100" t="s">
        <v>945</v>
      </c>
      <c r="N1421" s="100" t="s">
        <v>945</v>
      </c>
      <c r="O1421" s="395" t="s">
        <v>948</v>
      </c>
      <c r="P1421" s="73" t="s">
        <v>999</v>
      </c>
      <c r="Q1421" s="107"/>
      <c r="R1421" s="107"/>
      <c r="S1421" s="107"/>
      <c r="T1421" s="74"/>
    </row>
    <row r="1422" spans="1:20" ht="18" customHeight="1">
      <c r="A1422" s="190"/>
      <c r="B1422" s="191"/>
      <c r="C1422" s="111"/>
      <c r="D1422" s="68">
        <v>21</v>
      </c>
      <c r="E1422" s="94" t="s">
        <v>1000</v>
      </c>
      <c r="F1422" s="94"/>
      <c r="G1422" s="94"/>
      <c r="H1422" s="94"/>
      <c r="I1422" s="94"/>
      <c r="J1422" s="94"/>
      <c r="K1422" s="94"/>
      <c r="L1422" s="105"/>
      <c r="M1422" s="100" t="s">
        <v>945</v>
      </c>
      <c r="N1422" s="100" t="s">
        <v>945</v>
      </c>
      <c r="O1422" s="110"/>
      <c r="P1422" s="73"/>
      <c r="Q1422" s="107"/>
      <c r="R1422" s="107"/>
      <c r="S1422" s="107"/>
      <c r="T1422" s="74"/>
    </row>
    <row r="1423" spans="1:20" ht="18" customHeight="1">
      <c r="A1423" s="190"/>
      <c r="B1423" s="191"/>
      <c r="C1423" s="75"/>
      <c r="D1423" s="108" t="s">
        <v>899</v>
      </c>
      <c r="E1423" s="94" t="s">
        <v>939</v>
      </c>
      <c r="F1423" s="94"/>
      <c r="G1423" s="94"/>
      <c r="H1423" s="94"/>
      <c r="I1423" s="94"/>
      <c r="J1423" s="94"/>
      <c r="K1423" s="94"/>
      <c r="L1423" s="105"/>
      <c r="M1423" s="100" t="s">
        <v>945</v>
      </c>
      <c r="N1423" s="100" t="s">
        <v>945</v>
      </c>
      <c r="O1423" s="101"/>
      <c r="P1423" s="73"/>
      <c r="Q1423" s="107"/>
      <c r="R1423" s="107"/>
      <c r="S1423" s="107"/>
      <c r="T1423" s="74"/>
    </row>
    <row r="1424" spans="1:20" ht="18" customHeight="1">
      <c r="A1424" s="190"/>
      <c r="B1424" s="191"/>
      <c r="C1424" s="412" t="s">
        <v>256</v>
      </c>
      <c r="D1424" s="108" t="s">
        <v>933</v>
      </c>
      <c r="E1424" s="94" t="s">
        <v>1001</v>
      </c>
      <c r="F1424" s="94"/>
      <c r="G1424" s="94"/>
      <c r="H1424" s="94"/>
      <c r="I1424" s="94"/>
      <c r="J1424" s="94"/>
      <c r="K1424" s="94"/>
      <c r="L1424" s="105"/>
      <c r="M1424" s="100" t="s">
        <v>945</v>
      </c>
      <c r="N1424" s="100" t="s">
        <v>945</v>
      </c>
      <c r="O1424" s="395" t="s">
        <v>948</v>
      </c>
      <c r="P1424" s="73" t="s">
        <v>999</v>
      </c>
      <c r="Q1424" s="107"/>
      <c r="R1424" s="107"/>
      <c r="S1424" s="107"/>
      <c r="T1424" s="74"/>
    </row>
    <row r="1425" spans="1:20" ht="18" customHeight="1">
      <c r="A1425" s="190"/>
      <c r="B1425" s="191"/>
      <c r="C1425" s="99"/>
      <c r="D1425" s="108" t="s">
        <v>901</v>
      </c>
      <c r="E1425" s="94" t="s">
        <v>1002</v>
      </c>
      <c r="F1425" s="94"/>
      <c r="G1425" s="94"/>
      <c r="H1425" s="94"/>
      <c r="I1425" s="94"/>
      <c r="J1425" s="94"/>
      <c r="K1425" s="94"/>
      <c r="L1425" s="105"/>
      <c r="M1425" s="100" t="s">
        <v>945</v>
      </c>
      <c r="N1425" s="100" t="s">
        <v>945</v>
      </c>
      <c r="O1425" s="101"/>
      <c r="P1425" s="73"/>
      <c r="Q1425" s="107"/>
      <c r="R1425" s="107"/>
      <c r="S1425" s="107"/>
      <c r="T1425" s="74"/>
    </row>
    <row r="1426" spans="1:20" ht="18" customHeight="1">
      <c r="A1426" s="190"/>
      <c r="B1426" s="191"/>
      <c r="C1426" s="99"/>
      <c r="D1426" s="108" t="s">
        <v>903</v>
      </c>
      <c r="E1426" s="94" t="s">
        <v>1003</v>
      </c>
      <c r="F1426" s="94"/>
      <c r="G1426" s="94"/>
      <c r="H1426" s="94"/>
      <c r="I1426" s="94"/>
      <c r="J1426" s="94"/>
      <c r="K1426" s="94"/>
      <c r="L1426" s="105"/>
      <c r="M1426" s="100" t="s">
        <v>945</v>
      </c>
      <c r="N1426" s="100" t="s">
        <v>1004</v>
      </c>
      <c r="O1426" s="395" t="s">
        <v>948</v>
      </c>
      <c r="P1426" s="73" t="s">
        <v>949</v>
      </c>
      <c r="Q1426" s="107"/>
      <c r="R1426" s="107"/>
      <c r="S1426" s="107"/>
      <c r="T1426" s="74"/>
    </row>
    <row r="1427" spans="1:20" ht="18" customHeight="1">
      <c r="A1427" s="190"/>
      <c r="B1427" s="191"/>
      <c r="C1427" s="412" t="s">
        <v>256</v>
      </c>
      <c r="D1427" s="108">
        <v>26</v>
      </c>
      <c r="E1427" s="94" t="s">
        <v>1005</v>
      </c>
      <c r="F1427" s="94"/>
      <c r="G1427" s="94"/>
      <c r="H1427" s="94"/>
      <c r="I1427" s="94"/>
      <c r="J1427" s="94"/>
      <c r="K1427" s="94"/>
      <c r="L1427" s="105"/>
      <c r="M1427" s="78" t="s">
        <v>945</v>
      </c>
      <c r="N1427" s="96" t="s">
        <v>1004</v>
      </c>
      <c r="O1427" s="97" t="s">
        <v>948</v>
      </c>
      <c r="P1427" s="73" t="s">
        <v>999</v>
      </c>
      <c r="Q1427" s="107"/>
      <c r="R1427" s="107"/>
      <c r="S1427" s="107"/>
      <c r="T1427" s="74"/>
    </row>
    <row r="1428" spans="1:20" ht="18" customHeight="1">
      <c r="A1428" s="190"/>
      <c r="B1428" s="191"/>
      <c r="C1428" s="99"/>
      <c r="D1428" s="108" t="s">
        <v>905</v>
      </c>
      <c r="E1428" s="94" t="s">
        <v>1006</v>
      </c>
      <c r="F1428" s="94"/>
      <c r="G1428" s="94"/>
      <c r="H1428" s="94"/>
      <c r="I1428" s="94"/>
      <c r="J1428" s="94"/>
      <c r="K1428" s="94"/>
      <c r="L1428" s="105"/>
      <c r="M1428" s="78" t="s">
        <v>945</v>
      </c>
      <c r="N1428" s="96" t="s">
        <v>945</v>
      </c>
      <c r="O1428" s="98"/>
      <c r="P1428" s="73"/>
      <c r="Q1428" s="107"/>
      <c r="R1428" s="107"/>
      <c r="S1428" s="107"/>
      <c r="T1428" s="74"/>
    </row>
    <row r="1429" spans="1:20" ht="18" customHeight="1">
      <c r="A1429" s="190"/>
      <c r="B1429" s="191"/>
      <c r="C1429" s="99"/>
      <c r="D1429" s="108" t="s">
        <v>906</v>
      </c>
      <c r="E1429" s="94" t="s">
        <v>1007</v>
      </c>
      <c r="F1429" s="94"/>
      <c r="G1429" s="94"/>
      <c r="H1429" s="94"/>
      <c r="I1429" s="94"/>
      <c r="J1429" s="94"/>
      <c r="K1429" s="94"/>
      <c r="L1429" s="105"/>
      <c r="M1429" s="78">
        <v>65</v>
      </c>
      <c r="N1429" s="96" t="s">
        <v>945</v>
      </c>
      <c r="O1429" s="97" t="s">
        <v>948</v>
      </c>
      <c r="P1429" s="73" t="s">
        <v>1008</v>
      </c>
      <c r="Q1429" s="107"/>
      <c r="R1429" s="107"/>
      <c r="S1429" s="107"/>
      <c r="T1429" s="74"/>
    </row>
    <row r="1430" spans="1:20" ht="18" customHeight="1" thickBot="1">
      <c r="A1430" s="233"/>
      <c r="B1430" s="234"/>
      <c r="C1430" s="120"/>
      <c r="D1430" s="121"/>
      <c r="E1430" s="122"/>
      <c r="F1430" s="122"/>
      <c r="G1430" s="122"/>
      <c r="H1430" s="122"/>
      <c r="I1430" s="122"/>
      <c r="J1430" s="122"/>
      <c r="K1430" s="122"/>
      <c r="L1430" s="123"/>
      <c r="M1430" s="124"/>
      <c r="N1430" s="125"/>
      <c r="O1430" s="407" t="s">
        <v>948</v>
      </c>
      <c r="P1430" s="408" t="s">
        <v>1009</v>
      </c>
      <c r="Q1430" s="127"/>
      <c r="R1430" s="127"/>
      <c r="S1430" s="127"/>
      <c r="T1430" s="128"/>
    </row>
    <row r="1431" spans="1:20" ht="17.25" customHeight="1" thickBot="1">
      <c r="A1431" s="935" t="s">
        <v>101</v>
      </c>
      <c r="B1431" s="936"/>
      <c r="C1431" s="936"/>
      <c r="D1431" s="936"/>
      <c r="E1431" s="936"/>
      <c r="F1431" s="936"/>
      <c r="G1431" s="50" t="s">
        <v>102</v>
      </c>
      <c r="H1431" s="937"/>
      <c r="I1431" s="937"/>
      <c r="J1431" s="938"/>
      <c r="K1431" s="50" t="s">
        <v>103</v>
      </c>
      <c r="L1431" s="51"/>
      <c r="M1431" s="52"/>
      <c r="N1431" s="939" t="s">
        <v>104</v>
      </c>
      <c r="O1431" s="940"/>
      <c r="P1431" s="940"/>
      <c r="Q1431" s="941"/>
      <c r="R1431" s="53" t="s">
        <v>105</v>
      </c>
      <c r="S1431" s="54"/>
      <c r="T1431" s="55"/>
    </row>
    <row r="1432" spans="1:20" ht="18" customHeight="1">
      <c r="A1432" s="942" t="s">
        <v>106</v>
      </c>
      <c r="B1432" s="943"/>
      <c r="C1432" s="946" t="s">
        <v>107</v>
      </c>
      <c r="D1432" s="922" t="s">
        <v>108</v>
      </c>
      <c r="E1432" s="923"/>
      <c r="F1432" s="923"/>
      <c r="G1432" s="923"/>
      <c r="H1432" s="923"/>
      <c r="I1432" s="923"/>
      <c r="J1432" s="923"/>
      <c r="K1432" s="923"/>
      <c r="L1432" s="948"/>
      <c r="M1432" s="950" t="s">
        <v>109</v>
      </c>
      <c r="N1432" s="922" t="s">
        <v>110</v>
      </c>
      <c r="O1432" s="922" t="s">
        <v>111</v>
      </c>
      <c r="P1432" s="923"/>
      <c r="Q1432" s="923"/>
      <c r="R1432" s="923"/>
      <c r="S1432" s="923"/>
      <c r="T1432" s="924"/>
    </row>
    <row r="1433" spans="1:20" ht="18" customHeight="1" thickBot="1">
      <c r="A1433" s="944"/>
      <c r="B1433" s="945"/>
      <c r="C1433" s="947"/>
      <c r="D1433" s="925"/>
      <c r="E1433" s="926"/>
      <c r="F1433" s="926"/>
      <c r="G1433" s="926"/>
      <c r="H1433" s="926"/>
      <c r="I1433" s="926"/>
      <c r="J1433" s="926"/>
      <c r="K1433" s="926"/>
      <c r="L1433" s="949"/>
      <c r="M1433" s="951"/>
      <c r="N1433" s="925"/>
      <c r="O1433" s="925"/>
      <c r="P1433" s="926"/>
      <c r="Q1433" s="926"/>
      <c r="R1433" s="926"/>
      <c r="S1433" s="926"/>
      <c r="T1433" s="927"/>
    </row>
    <row r="1434" spans="1:20" ht="18" customHeight="1">
      <c r="A1434" s="983" t="s">
        <v>871</v>
      </c>
      <c r="B1434" s="984"/>
      <c r="C1434" s="57"/>
      <c r="D1434" s="58" t="s">
        <v>909</v>
      </c>
      <c r="E1434" s="59" t="s">
        <v>1010</v>
      </c>
      <c r="F1434" s="60"/>
      <c r="G1434" s="60"/>
      <c r="H1434" s="293"/>
      <c r="I1434" s="293"/>
      <c r="J1434" s="293"/>
      <c r="K1434" s="293"/>
      <c r="L1434" s="61"/>
      <c r="M1434" s="62">
        <v>34</v>
      </c>
      <c r="N1434" s="63" t="s">
        <v>1011</v>
      </c>
      <c r="O1434" s="64" t="s">
        <v>948</v>
      </c>
      <c r="P1434" s="65" t="s">
        <v>1012</v>
      </c>
      <c r="Q1434" s="65"/>
      <c r="R1434" s="65"/>
      <c r="S1434" s="65"/>
      <c r="T1434" s="66"/>
    </row>
    <row r="1435" spans="1:20" ht="18" customHeight="1">
      <c r="A1435" s="985" t="s">
        <v>946</v>
      </c>
      <c r="B1435" s="986"/>
      <c r="C1435" s="67"/>
      <c r="D1435" s="68" t="s">
        <v>911</v>
      </c>
      <c r="E1435" s="69" t="s">
        <v>1013</v>
      </c>
      <c r="F1435" s="69"/>
      <c r="G1435" s="69"/>
      <c r="H1435" s="69"/>
      <c r="I1435" s="69"/>
      <c r="J1435" s="69"/>
      <c r="K1435" s="69"/>
      <c r="L1435" s="70"/>
      <c r="M1435" s="91">
        <v>34</v>
      </c>
      <c r="N1435" s="71" t="s">
        <v>945</v>
      </c>
      <c r="O1435" s="72" t="s">
        <v>948</v>
      </c>
      <c r="P1435" s="73" t="s">
        <v>1014</v>
      </c>
      <c r="Q1435" s="73"/>
      <c r="R1435" s="73"/>
      <c r="S1435" s="73"/>
      <c r="T1435" s="74"/>
    </row>
    <row r="1436" spans="1:20" ht="18" customHeight="1">
      <c r="A1436" s="190"/>
      <c r="B1436" s="191"/>
      <c r="C1436" s="75"/>
      <c r="D1436" s="68" t="s">
        <v>913</v>
      </c>
      <c r="E1436" s="69" t="s">
        <v>1015</v>
      </c>
      <c r="F1436" s="76"/>
      <c r="G1436" s="76"/>
      <c r="H1436" s="76"/>
      <c r="I1436" s="76"/>
      <c r="J1436" s="76"/>
      <c r="K1436" s="76"/>
      <c r="L1436" s="77"/>
      <c r="M1436" s="91">
        <v>34</v>
      </c>
      <c r="N1436" s="71" t="s">
        <v>945</v>
      </c>
      <c r="O1436" s="72" t="s">
        <v>948</v>
      </c>
      <c r="P1436" s="73" t="s">
        <v>1016</v>
      </c>
      <c r="Q1436" s="73"/>
      <c r="R1436" s="73"/>
      <c r="S1436" s="73"/>
      <c r="T1436" s="74"/>
    </row>
    <row r="1437" spans="1:20" ht="18" customHeight="1">
      <c r="A1437" s="190"/>
      <c r="B1437" s="191"/>
      <c r="C1437" s="75"/>
      <c r="D1437" s="68" t="s">
        <v>915</v>
      </c>
      <c r="E1437" s="69" t="s">
        <v>1017</v>
      </c>
      <c r="F1437" s="76"/>
      <c r="G1437" s="76"/>
      <c r="H1437" s="76"/>
      <c r="I1437" s="76"/>
      <c r="J1437" s="76"/>
      <c r="K1437" s="76"/>
      <c r="L1437" s="77"/>
      <c r="M1437" s="78" t="s">
        <v>945</v>
      </c>
      <c r="N1437" s="71" t="s">
        <v>945</v>
      </c>
      <c r="O1437" s="398"/>
      <c r="P1437" s="73" t="s">
        <v>1018</v>
      </c>
      <c r="Q1437" s="73"/>
      <c r="R1437" s="73"/>
      <c r="S1437" s="73"/>
      <c r="T1437" s="74"/>
    </row>
    <row r="1438" spans="1:20" ht="18" customHeight="1">
      <c r="A1438" s="190"/>
      <c r="B1438" s="191"/>
      <c r="C1438" s="79"/>
      <c r="D1438" s="68" t="s">
        <v>916</v>
      </c>
      <c r="E1438" s="69" t="s">
        <v>1019</v>
      </c>
      <c r="F1438" s="76"/>
      <c r="G1438" s="76"/>
      <c r="H1438" s="76"/>
      <c r="I1438" s="76"/>
      <c r="J1438" s="76"/>
      <c r="K1438" s="76"/>
      <c r="L1438" s="77"/>
      <c r="M1438" s="78" t="s">
        <v>433</v>
      </c>
      <c r="N1438" s="71" t="s">
        <v>1020</v>
      </c>
      <c r="O1438" s="398"/>
      <c r="P1438" s="73" t="s">
        <v>1021</v>
      </c>
      <c r="Q1438" s="73"/>
      <c r="R1438" s="73"/>
      <c r="S1438" s="73"/>
      <c r="T1438" s="74"/>
    </row>
    <row r="1439" spans="1:20" ht="18" customHeight="1">
      <c r="A1439" s="190"/>
      <c r="B1439" s="191"/>
      <c r="C1439" s="80"/>
      <c r="D1439" s="81" t="s">
        <v>917</v>
      </c>
      <c r="E1439" s="82" t="s">
        <v>1022</v>
      </c>
      <c r="F1439" s="82"/>
      <c r="G1439" s="82"/>
      <c r="H1439" s="82"/>
      <c r="I1439" s="82"/>
      <c r="J1439" s="82"/>
      <c r="K1439" s="82"/>
      <c r="L1439" s="83"/>
      <c r="M1439" s="84" t="s">
        <v>945</v>
      </c>
      <c r="N1439" s="85" t="s">
        <v>945</v>
      </c>
      <c r="O1439" s="425"/>
      <c r="P1439" s="87" t="s">
        <v>1023</v>
      </c>
      <c r="Q1439" s="388"/>
      <c r="R1439" s="388"/>
      <c r="S1439" s="388"/>
      <c r="T1439" s="88"/>
    </row>
    <row r="1440" spans="1:20" ht="18" customHeight="1">
      <c r="A1440" s="190"/>
      <c r="B1440" s="191"/>
      <c r="C1440" s="75"/>
      <c r="D1440" s="68" t="s">
        <v>918</v>
      </c>
      <c r="E1440" s="89" t="s">
        <v>453</v>
      </c>
      <c r="F1440" s="89"/>
      <c r="G1440" s="89"/>
      <c r="H1440" s="89"/>
      <c r="I1440" s="89"/>
      <c r="J1440" s="89"/>
      <c r="K1440" s="89"/>
      <c r="L1440" s="90"/>
      <c r="M1440" s="91">
        <v>65</v>
      </c>
      <c r="N1440" s="92" t="s">
        <v>945</v>
      </c>
      <c r="O1440" s="109"/>
      <c r="P1440" s="107"/>
      <c r="Q1440" s="107"/>
      <c r="R1440" s="107"/>
      <c r="S1440" s="107"/>
      <c r="T1440" s="74"/>
    </row>
    <row r="1441" spans="1:20" ht="18" customHeight="1">
      <c r="A1441" s="190"/>
      <c r="B1441" s="191"/>
      <c r="C1441" s="75"/>
      <c r="D1441" s="68" t="s">
        <v>919</v>
      </c>
      <c r="E1441" s="94" t="s">
        <v>1024</v>
      </c>
      <c r="F1441" s="94"/>
      <c r="G1441" s="94"/>
      <c r="H1441" s="94"/>
      <c r="I1441" s="94"/>
      <c r="J1441" s="94"/>
      <c r="K1441" s="94"/>
      <c r="L1441" s="95"/>
      <c r="M1441" s="78" t="s">
        <v>945</v>
      </c>
      <c r="N1441" s="96" t="s">
        <v>945</v>
      </c>
      <c r="O1441" s="119"/>
      <c r="P1441" s="107"/>
      <c r="Q1441" s="107"/>
      <c r="R1441" s="107"/>
      <c r="S1441" s="107"/>
      <c r="T1441" s="74"/>
    </row>
    <row r="1442" spans="1:20" ht="18" customHeight="1">
      <c r="A1442" s="190"/>
      <c r="B1442" s="191"/>
      <c r="C1442" s="75"/>
      <c r="D1442" s="68" t="s">
        <v>920</v>
      </c>
      <c r="E1442" s="89" t="s">
        <v>1025</v>
      </c>
      <c r="F1442" s="89"/>
      <c r="G1442" s="89"/>
      <c r="H1442" s="89"/>
      <c r="I1442" s="89"/>
      <c r="J1442" s="89"/>
      <c r="K1442" s="89"/>
      <c r="L1442" s="95"/>
      <c r="M1442" s="78">
        <v>34</v>
      </c>
      <c r="N1442" s="96" t="s">
        <v>945</v>
      </c>
      <c r="O1442" s="119"/>
      <c r="P1442" s="107"/>
      <c r="Q1442" s="107"/>
      <c r="R1442" s="107"/>
      <c r="S1442" s="107"/>
      <c r="T1442" s="74"/>
    </row>
    <row r="1443" spans="1:20" ht="18" customHeight="1">
      <c r="A1443" s="190"/>
      <c r="B1443" s="191"/>
      <c r="C1443" s="99"/>
      <c r="D1443" s="68" t="s">
        <v>921</v>
      </c>
      <c r="E1443" s="94" t="s">
        <v>991</v>
      </c>
      <c r="F1443" s="94"/>
      <c r="G1443" s="94"/>
      <c r="H1443" s="94"/>
      <c r="I1443" s="94"/>
      <c r="J1443" s="94"/>
      <c r="K1443" s="94"/>
      <c r="L1443" s="95"/>
      <c r="M1443" s="100" t="s">
        <v>945</v>
      </c>
      <c r="N1443" s="100" t="s">
        <v>945</v>
      </c>
      <c r="O1443" s="110"/>
      <c r="P1443" s="107"/>
      <c r="Q1443" s="107"/>
      <c r="R1443" s="107"/>
      <c r="S1443" s="107"/>
      <c r="T1443" s="74"/>
    </row>
    <row r="1444" spans="1:20" ht="18" customHeight="1">
      <c r="A1444" s="190"/>
      <c r="B1444" s="191"/>
      <c r="C1444" s="102"/>
      <c r="D1444" s="68" t="s">
        <v>942</v>
      </c>
      <c r="E1444" s="94" t="s">
        <v>1026</v>
      </c>
      <c r="F1444" s="94"/>
      <c r="G1444" s="94"/>
      <c r="H1444" s="94"/>
      <c r="I1444" s="94"/>
      <c r="J1444" s="94"/>
      <c r="K1444" s="94"/>
      <c r="L1444" s="95"/>
      <c r="M1444" s="78" t="s">
        <v>945</v>
      </c>
      <c r="N1444" s="96" t="s">
        <v>945</v>
      </c>
      <c r="O1444" s="119"/>
      <c r="P1444" s="107"/>
      <c r="Q1444" s="107"/>
      <c r="R1444" s="107"/>
      <c r="S1444" s="107"/>
      <c r="T1444" s="74"/>
    </row>
    <row r="1445" spans="1:20" ht="18" customHeight="1">
      <c r="A1445" s="190"/>
      <c r="B1445" s="191"/>
      <c r="C1445" s="75"/>
      <c r="D1445" s="68" t="s">
        <v>1027</v>
      </c>
      <c r="E1445" s="94" t="s">
        <v>1028</v>
      </c>
      <c r="F1445" s="94"/>
      <c r="G1445" s="94"/>
      <c r="H1445" s="94"/>
      <c r="I1445" s="94"/>
      <c r="J1445" s="94"/>
      <c r="K1445" s="94"/>
      <c r="L1445" s="95"/>
      <c r="M1445" s="100">
        <v>34</v>
      </c>
      <c r="N1445" s="71" t="s">
        <v>1029</v>
      </c>
      <c r="O1445" s="106"/>
      <c r="P1445" s="107"/>
      <c r="Q1445" s="107"/>
      <c r="R1445" s="107"/>
      <c r="S1445" s="107"/>
      <c r="T1445" s="74"/>
    </row>
    <row r="1446" spans="1:20" ht="18" customHeight="1">
      <c r="A1446" s="190"/>
      <c r="B1446" s="191"/>
      <c r="C1446" s="102"/>
      <c r="D1446" s="68" t="s">
        <v>1030</v>
      </c>
      <c r="E1446" s="94" t="s">
        <v>1031</v>
      </c>
      <c r="F1446" s="94"/>
      <c r="G1446" s="94"/>
      <c r="H1446" s="94"/>
      <c r="I1446" s="94"/>
      <c r="J1446" s="94"/>
      <c r="K1446" s="94"/>
      <c r="L1446" s="95"/>
      <c r="M1446" s="100">
        <v>34</v>
      </c>
      <c r="N1446" s="71" t="s">
        <v>192</v>
      </c>
      <c r="O1446" s="106"/>
      <c r="P1446" s="107"/>
      <c r="Q1446" s="107"/>
      <c r="R1446" s="107"/>
      <c r="S1446" s="107"/>
      <c r="T1446" s="74"/>
    </row>
    <row r="1447" spans="1:20" ht="18" customHeight="1">
      <c r="A1447" s="190"/>
      <c r="B1447" s="191"/>
      <c r="C1447" s="279" t="s">
        <v>1032</v>
      </c>
      <c r="D1447" s="68" t="s">
        <v>1033</v>
      </c>
      <c r="E1447" s="94" t="s">
        <v>1034</v>
      </c>
      <c r="F1447" s="94"/>
      <c r="G1447" s="94"/>
      <c r="H1447" s="94"/>
      <c r="I1447" s="94"/>
      <c r="J1447" s="94"/>
      <c r="K1447" s="94"/>
      <c r="L1447" s="105"/>
      <c r="M1447" s="100" t="s">
        <v>192</v>
      </c>
      <c r="N1447" s="71" t="s">
        <v>192</v>
      </c>
      <c r="O1447" s="106"/>
      <c r="P1447" s="107"/>
      <c r="Q1447" s="107"/>
      <c r="R1447" s="107"/>
      <c r="S1447" s="107"/>
      <c r="T1447" s="74"/>
    </row>
    <row r="1448" spans="1:20" ht="18" customHeight="1">
      <c r="A1448" s="190"/>
      <c r="B1448" s="191"/>
      <c r="C1448" s="75"/>
      <c r="D1448" s="108" t="s">
        <v>1035</v>
      </c>
      <c r="E1448" s="94" t="s">
        <v>542</v>
      </c>
      <c r="F1448" s="94"/>
      <c r="G1448" s="94"/>
      <c r="H1448" s="94"/>
      <c r="I1448" s="94"/>
      <c r="J1448" s="94"/>
      <c r="K1448" s="94"/>
      <c r="L1448" s="95"/>
      <c r="M1448" s="100" t="s">
        <v>192</v>
      </c>
      <c r="N1448" s="71" t="s">
        <v>192</v>
      </c>
      <c r="O1448" s="106"/>
      <c r="P1448" s="107"/>
      <c r="Q1448" s="107"/>
      <c r="R1448" s="107"/>
      <c r="S1448" s="107"/>
      <c r="T1448" s="74"/>
    </row>
    <row r="1449" spans="1:20" ht="18" customHeight="1">
      <c r="A1449" s="190"/>
      <c r="B1449" s="191"/>
      <c r="C1449" s="75"/>
      <c r="D1449" s="108" t="s">
        <v>1036</v>
      </c>
      <c r="E1449" s="94" t="s">
        <v>1037</v>
      </c>
      <c r="F1449" s="94"/>
      <c r="G1449" s="94"/>
      <c r="H1449" s="94"/>
      <c r="I1449" s="94"/>
      <c r="J1449" s="94"/>
      <c r="K1449" s="94"/>
      <c r="L1449" s="95"/>
      <c r="M1449" s="100" t="s">
        <v>192</v>
      </c>
      <c r="N1449" s="71" t="s">
        <v>192</v>
      </c>
      <c r="O1449" s="106"/>
      <c r="P1449" s="107"/>
      <c r="Q1449" s="107"/>
      <c r="R1449" s="107"/>
      <c r="S1449" s="107"/>
      <c r="T1449" s="74"/>
    </row>
    <row r="1450" spans="1:20" ht="18" customHeight="1">
      <c r="A1450" s="190"/>
      <c r="B1450" s="191"/>
      <c r="C1450" s="102"/>
      <c r="D1450" s="68" t="s">
        <v>1038</v>
      </c>
      <c r="E1450" s="94" t="s">
        <v>984</v>
      </c>
      <c r="F1450" s="94"/>
      <c r="G1450" s="94"/>
      <c r="H1450" s="94"/>
      <c r="I1450" s="94"/>
      <c r="J1450" s="94"/>
      <c r="K1450" s="94"/>
      <c r="L1450" s="95"/>
      <c r="M1450" s="100" t="s">
        <v>192</v>
      </c>
      <c r="N1450" s="92" t="s">
        <v>192</v>
      </c>
      <c r="O1450" s="109"/>
      <c r="P1450" s="107"/>
      <c r="Q1450" s="107"/>
      <c r="R1450" s="107"/>
      <c r="S1450" s="107"/>
      <c r="T1450" s="74"/>
    </row>
    <row r="1451" spans="1:20" ht="18" customHeight="1">
      <c r="A1451" s="190"/>
      <c r="B1451" s="191"/>
      <c r="C1451" s="99"/>
      <c r="D1451" s="108" t="s">
        <v>1039</v>
      </c>
      <c r="E1451" s="94" t="s">
        <v>1040</v>
      </c>
      <c r="F1451" s="94"/>
      <c r="G1451" s="94"/>
      <c r="H1451" s="94"/>
      <c r="I1451" s="94"/>
      <c r="J1451" s="94"/>
      <c r="K1451" s="94"/>
      <c r="L1451" s="95"/>
      <c r="M1451" s="100" t="s">
        <v>433</v>
      </c>
      <c r="N1451" s="100" t="s">
        <v>1041</v>
      </c>
      <c r="O1451" s="110"/>
      <c r="P1451" s="107"/>
      <c r="Q1451" s="107"/>
      <c r="R1451" s="107"/>
      <c r="S1451" s="107"/>
      <c r="T1451" s="74"/>
    </row>
    <row r="1452" spans="1:20" ht="18" customHeight="1">
      <c r="A1452" s="190"/>
      <c r="B1452" s="191"/>
      <c r="C1452" s="102"/>
      <c r="D1452" s="108" t="s">
        <v>1042</v>
      </c>
      <c r="E1452" s="94" t="s">
        <v>1043</v>
      </c>
      <c r="F1452" s="94"/>
      <c r="G1452" s="94"/>
      <c r="H1452" s="94"/>
      <c r="I1452" s="94"/>
      <c r="J1452" s="94"/>
      <c r="K1452" s="94"/>
      <c r="L1452" s="95"/>
      <c r="M1452" s="78" t="s">
        <v>945</v>
      </c>
      <c r="N1452" s="100" t="s">
        <v>945</v>
      </c>
      <c r="O1452" s="110"/>
      <c r="P1452" s="107"/>
      <c r="Q1452" s="107"/>
      <c r="R1452" s="107"/>
      <c r="S1452" s="107"/>
      <c r="T1452" s="74"/>
    </row>
    <row r="1453" spans="1:20" ht="18" customHeight="1">
      <c r="A1453" s="190"/>
      <c r="B1453" s="191"/>
      <c r="C1453" s="99"/>
      <c r="D1453" s="108" t="s">
        <v>1044</v>
      </c>
      <c r="E1453" s="94" t="s">
        <v>991</v>
      </c>
      <c r="F1453" s="94"/>
      <c r="G1453" s="94"/>
      <c r="H1453" s="94"/>
      <c r="I1453" s="94"/>
      <c r="J1453" s="94"/>
      <c r="K1453" s="94"/>
      <c r="L1453" s="95"/>
      <c r="M1453" s="100" t="s">
        <v>945</v>
      </c>
      <c r="N1453" s="100" t="s">
        <v>945</v>
      </c>
      <c r="O1453" s="110"/>
      <c r="P1453" s="107"/>
      <c r="Q1453" s="107"/>
      <c r="R1453" s="107"/>
      <c r="S1453" s="107"/>
      <c r="T1453" s="74"/>
    </row>
    <row r="1454" spans="1:20" ht="18" customHeight="1">
      <c r="A1454" s="190"/>
      <c r="B1454" s="191"/>
      <c r="C1454" s="111"/>
      <c r="D1454" s="108" t="s">
        <v>1045</v>
      </c>
      <c r="E1454" s="94" t="s">
        <v>1046</v>
      </c>
      <c r="F1454" s="94"/>
      <c r="G1454" s="94"/>
      <c r="H1454" s="94"/>
      <c r="I1454" s="94"/>
      <c r="J1454" s="94"/>
      <c r="K1454" s="94"/>
      <c r="L1454" s="95"/>
      <c r="M1454" s="100" t="s">
        <v>945</v>
      </c>
      <c r="N1454" s="100" t="s">
        <v>945</v>
      </c>
      <c r="O1454" s="114"/>
      <c r="P1454" s="107"/>
      <c r="Q1454" s="107"/>
      <c r="R1454" s="107"/>
      <c r="S1454" s="107"/>
      <c r="T1454" s="74"/>
    </row>
    <row r="1455" spans="1:20" ht="18" customHeight="1">
      <c r="A1455" s="190"/>
      <c r="B1455" s="191"/>
      <c r="C1455" s="75"/>
      <c r="D1455" s="108" t="s">
        <v>1047</v>
      </c>
      <c r="E1455" s="116" t="s">
        <v>1048</v>
      </c>
      <c r="F1455" s="116"/>
      <c r="G1455" s="116"/>
      <c r="H1455" s="116"/>
      <c r="I1455" s="116"/>
      <c r="J1455" s="116"/>
      <c r="K1455" s="116"/>
      <c r="L1455" s="117"/>
      <c r="M1455" s="100">
        <v>34</v>
      </c>
      <c r="N1455" s="71" t="s">
        <v>945</v>
      </c>
      <c r="O1455" s="106"/>
      <c r="P1455" s="107"/>
      <c r="Q1455" s="107"/>
      <c r="R1455" s="107"/>
      <c r="S1455" s="107"/>
      <c r="T1455" s="74"/>
    </row>
    <row r="1456" spans="1:20" ht="18" customHeight="1">
      <c r="A1456" s="190"/>
      <c r="B1456" s="191"/>
      <c r="C1456" s="118"/>
      <c r="D1456" s="108" t="s">
        <v>1049</v>
      </c>
      <c r="E1456" s="94" t="s">
        <v>994</v>
      </c>
      <c r="F1456" s="94"/>
      <c r="G1456" s="94"/>
      <c r="H1456" s="94"/>
      <c r="I1456" s="94"/>
      <c r="J1456" s="94"/>
      <c r="K1456" s="94"/>
      <c r="L1456" s="95"/>
      <c r="M1456" s="100">
        <v>34</v>
      </c>
      <c r="N1456" s="100" t="s">
        <v>945</v>
      </c>
      <c r="O1456" s="110"/>
      <c r="P1456" s="107"/>
      <c r="Q1456" s="107"/>
      <c r="R1456" s="107"/>
      <c r="S1456" s="107"/>
      <c r="T1456" s="74"/>
    </row>
    <row r="1457" spans="1:20" ht="18" customHeight="1">
      <c r="A1457" s="190"/>
      <c r="B1457" s="191"/>
      <c r="C1457" s="118"/>
      <c r="D1457" s="108" t="s">
        <v>1050</v>
      </c>
      <c r="E1457" s="94" t="s">
        <v>1051</v>
      </c>
      <c r="F1457" s="94"/>
      <c r="G1457" s="94"/>
      <c r="H1457" s="94"/>
      <c r="I1457" s="94"/>
      <c r="J1457" s="94"/>
      <c r="K1457" s="94"/>
      <c r="L1457" s="95"/>
      <c r="M1457" s="100" t="s">
        <v>945</v>
      </c>
      <c r="N1457" s="100" t="s">
        <v>945</v>
      </c>
      <c r="O1457" s="110"/>
      <c r="P1457" s="107"/>
      <c r="Q1457" s="107"/>
      <c r="R1457" s="107"/>
      <c r="S1457" s="107"/>
      <c r="T1457" s="74"/>
    </row>
    <row r="1458" spans="1:20" ht="18" customHeight="1">
      <c r="A1458" s="190"/>
      <c r="B1458" s="191"/>
      <c r="C1458" s="287"/>
      <c r="D1458" s="270"/>
      <c r="E1458" s="82"/>
      <c r="F1458" s="82"/>
      <c r="G1458" s="82"/>
      <c r="H1458" s="82"/>
      <c r="I1458" s="82"/>
      <c r="J1458" s="82"/>
      <c r="K1458" s="82"/>
      <c r="L1458" s="282"/>
      <c r="M1458" s="318"/>
      <c r="N1458" s="318"/>
      <c r="O1458" s="387"/>
      <c r="P1458" s="388"/>
      <c r="Q1458" s="388"/>
      <c r="R1458" s="388"/>
      <c r="S1458" s="388"/>
      <c r="T1458" s="88"/>
    </row>
    <row r="1459" spans="1:20" ht="18" customHeight="1">
      <c r="A1459" s="994" t="s">
        <v>871</v>
      </c>
      <c r="B1459" s="995"/>
      <c r="C1459" s="466"/>
      <c r="D1459" s="309" t="s">
        <v>45</v>
      </c>
      <c r="E1459" s="310" t="s">
        <v>1052</v>
      </c>
      <c r="F1459" s="310"/>
      <c r="G1459" s="310"/>
      <c r="H1459" s="310"/>
      <c r="I1459" s="310"/>
      <c r="J1459" s="310"/>
      <c r="K1459" s="310"/>
      <c r="L1459" s="311"/>
      <c r="M1459" s="343" t="s">
        <v>155</v>
      </c>
      <c r="N1459" s="343" t="s">
        <v>155</v>
      </c>
      <c r="O1459" s="390"/>
      <c r="P1459" s="391"/>
      <c r="Q1459" s="391"/>
      <c r="R1459" s="391"/>
      <c r="S1459" s="391"/>
      <c r="T1459" s="392"/>
    </row>
    <row r="1460" spans="1:20" ht="18" customHeight="1">
      <c r="A1460" s="985" t="s">
        <v>510</v>
      </c>
      <c r="B1460" s="986"/>
      <c r="C1460" s="409"/>
      <c r="D1460" s="108" t="s">
        <v>47</v>
      </c>
      <c r="E1460" s="94" t="s">
        <v>1053</v>
      </c>
      <c r="F1460" s="94"/>
      <c r="G1460" s="94"/>
      <c r="H1460" s="94"/>
      <c r="I1460" s="94"/>
      <c r="J1460" s="94"/>
      <c r="K1460" s="94"/>
      <c r="L1460" s="105"/>
      <c r="M1460" s="100" t="s">
        <v>155</v>
      </c>
      <c r="N1460" s="100" t="s">
        <v>155</v>
      </c>
      <c r="O1460" s="110"/>
      <c r="P1460" s="107"/>
      <c r="Q1460" s="107"/>
      <c r="R1460" s="107"/>
      <c r="S1460" s="107"/>
      <c r="T1460" s="74"/>
    </row>
    <row r="1461" spans="1:20" ht="18" customHeight="1">
      <c r="A1461" s="190"/>
      <c r="B1461" s="191"/>
      <c r="C1461" s="410"/>
      <c r="D1461" s="108" t="s">
        <v>48</v>
      </c>
      <c r="E1461" s="94" t="s">
        <v>1054</v>
      </c>
      <c r="F1461" s="94"/>
      <c r="G1461" s="94"/>
      <c r="H1461" s="94"/>
      <c r="I1461" s="94"/>
      <c r="J1461" s="94"/>
      <c r="K1461" s="94"/>
      <c r="L1461" s="105"/>
      <c r="M1461" s="100" t="s">
        <v>155</v>
      </c>
      <c r="N1461" s="100" t="s">
        <v>155</v>
      </c>
      <c r="O1461" s="110"/>
      <c r="P1461" s="107"/>
      <c r="Q1461" s="107"/>
      <c r="R1461" s="107"/>
      <c r="S1461" s="107"/>
      <c r="T1461" s="74"/>
    </row>
    <row r="1462" spans="1:20" ht="18" customHeight="1">
      <c r="A1462" s="190"/>
      <c r="B1462" s="191"/>
      <c r="C1462" s="99"/>
      <c r="D1462" s="108" t="s">
        <v>49</v>
      </c>
      <c r="E1462" s="94" t="s">
        <v>1055</v>
      </c>
      <c r="F1462" s="94"/>
      <c r="G1462" s="94"/>
      <c r="H1462" s="94"/>
      <c r="I1462" s="94"/>
      <c r="J1462" s="94"/>
      <c r="K1462" s="94"/>
      <c r="L1462" s="105"/>
      <c r="M1462" s="100" t="s">
        <v>155</v>
      </c>
      <c r="N1462" s="100" t="s">
        <v>155</v>
      </c>
      <c r="O1462" s="110"/>
      <c r="P1462" s="107"/>
      <c r="Q1462" s="107"/>
      <c r="R1462" s="107"/>
      <c r="S1462" s="107"/>
      <c r="T1462" s="74"/>
    </row>
    <row r="1463" spans="1:20" ht="18" customHeight="1">
      <c r="A1463" s="190"/>
      <c r="B1463" s="191"/>
      <c r="C1463" s="99"/>
      <c r="D1463" s="108" t="s">
        <v>50</v>
      </c>
      <c r="E1463" s="94" t="s">
        <v>1056</v>
      </c>
      <c r="F1463" s="94"/>
      <c r="G1463" s="94"/>
      <c r="H1463" s="94"/>
      <c r="I1463" s="94"/>
      <c r="J1463" s="94"/>
      <c r="K1463" s="94"/>
      <c r="L1463" s="105"/>
      <c r="M1463" s="100" t="s">
        <v>155</v>
      </c>
      <c r="N1463" s="100" t="s">
        <v>155</v>
      </c>
      <c r="O1463" s="110"/>
      <c r="P1463" s="107"/>
      <c r="Q1463" s="107"/>
      <c r="R1463" s="107"/>
      <c r="S1463" s="107"/>
      <c r="T1463" s="74"/>
    </row>
    <row r="1464" spans="1:20" ht="18" customHeight="1">
      <c r="A1464" s="190"/>
      <c r="B1464" s="191"/>
      <c r="C1464" s="99"/>
      <c r="D1464" s="108" t="s">
        <v>54</v>
      </c>
      <c r="E1464" s="94" t="s">
        <v>1057</v>
      </c>
      <c r="F1464" s="94"/>
      <c r="G1464" s="94"/>
      <c r="H1464" s="94"/>
      <c r="I1464" s="94"/>
      <c r="J1464" s="94"/>
      <c r="K1464" s="94"/>
      <c r="L1464" s="105"/>
      <c r="M1464" s="78" t="s">
        <v>155</v>
      </c>
      <c r="N1464" s="96" t="s">
        <v>155</v>
      </c>
      <c r="O1464" s="119"/>
      <c r="P1464" s="107"/>
      <c r="Q1464" s="107"/>
      <c r="R1464" s="107"/>
      <c r="S1464" s="107"/>
      <c r="T1464" s="74"/>
    </row>
    <row r="1465" spans="1:20" ht="18" customHeight="1">
      <c r="A1465" s="190"/>
      <c r="B1465" s="191"/>
      <c r="C1465" s="99"/>
      <c r="D1465" s="108" t="s">
        <v>59</v>
      </c>
      <c r="E1465" s="94" t="s">
        <v>1058</v>
      </c>
      <c r="F1465" s="94"/>
      <c r="G1465" s="94"/>
      <c r="H1465" s="94"/>
      <c r="I1465" s="94"/>
      <c r="J1465" s="94"/>
      <c r="K1465" s="94"/>
      <c r="L1465" s="105"/>
      <c r="M1465" s="78" t="s">
        <v>155</v>
      </c>
      <c r="N1465" s="96" t="s">
        <v>155</v>
      </c>
      <c r="O1465" s="119"/>
      <c r="P1465" s="107"/>
      <c r="Q1465" s="107"/>
      <c r="R1465" s="107"/>
      <c r="S1465" s="107"/>
      <c r="T1465" s="74"/>
    </row>
    <row r="1466" spans="1:20" ht="18" customHeight="1">
      <c r="A1466" s="190"/>
      <c r="B1466" s="191"/>
      <c r="C1466" s="99"/>
      <c r="D1466" s="108" t="s">
        <v>64</v>
      </c>
      <c r="E1466" s="94" t="s">
        <v>1059</v>
      </c>
      <c r="F1466" s="94"/>
      <c r="G1466" s="94"/>
      <c r="H1466" s="94"/>
      <c r="I1466" s="94"/>
      <c r="J1466" s="94"/>
      <c r="K1466" s="94"/>
      <c r="L1466" s="105"/>
      <c r="M1466" s="78" t="s">
        <v>155</v>
      </c>
      <c r="N1466" s="96" t="s">
        <v>155</v>
      </c>
      <c r="O1466" s="97" t="s">
        <v>948</v>
      </c>
      <c r="P1466" s="73" t="s">
        <v>1060</v>
      </c>
      <c r="Q1466" s="107"/>
      <c r="R1466" s="107"/>
      <c r="S1466" s="107"/>
      <c r="T1466" s="74"/>
    </row>
    <row r="1467" spans="1:20" ht="18" customHeight="1" thickBot="1">
      <c r="A1467" s="233"/>
      <c r="B1467" s="234"/>
      <c r="C1467" s="120"/>
      <c r="D1467" s="121"/>
      <c r="E1467" s="122"/>
      <c r="F1467" s="122"/>
      <c r="G1467" s="122"/>
      <c r="H1467" s="122"/>
      <c r="I1467" s="122"/>
      <c r="J1467" s="122"/>
      <c r="K1467" s="122"/>
      <c r="L1467" s="123"/>
      <c r="M1467" s="124"/>
      <c r="N1467" s="125"/>
      <c r="O1467" s="126"/>
      <c r="P1467" s="127"/>
      <c r="Q1467" s="127"/>
      <c r="R1467" s="127"/>
      <c r="S1467" s="127"/>
      <c r="T1467" s="128"/>
    </row>
    <row r="1468" spans="1:20" ht="17.25" customHeight="1" thickBot="1">
      <c r="A1468" s="935" t="s">
        <v>101</v>
      </c>
      <c r="B1468" s="936"/>
      <c r="C1468" s="936"/>
      <c r="D1468" s="936"/>
      <c r="E1468" s="936"/>
      <c r="F1468" s="936"/>
      <c r="G1468" s="50" t="s">
        <v>102</v>
      </c>
      <c r="H1468" s="937"/>
      <c r="I1468" s="937"/>
      <c r="J1468" s="938"/>
      <c r="K1468" s="50" t="s">
        <v>103</v>
      </c>
      <c r="L1468" s="51"/>
      <c r="M1468" s="52"/>
      <c r="N1468" s="939" t="s">
        <v>104</v>
      </c>
      <c r="O1468" s="940"/>
      <c r="P1468" s="940"/>
      <c r="Q1468" s="941"/>
      <c r="R1468" s="53" t="s">
        <v>105</v>
      </c>
      <c r="S1468" s="54"/>
      <c r="T1468" s="55"/>
    </row>
    <row r="1469" spans="1:20" ht="18" customHeight="1">
      <c r="A1469" s="942" t="s">
        <v>106</v>
      </c>
      <c r="B1469" s="943"/>
      <c r="C1469" s="946" t="s">
        <v>107</v>
      </c>
      <c r="D1469" s="922" t="s">
        <v>108</v>
      </c>
      <c r="E1469" s="923"/>
      <c r="F1469" s="923"/>
      <c r="G1469" s="923"/>
      <c r="H1469" s="923"/>
      <c r="I1469" s="923"/>
      <c r="J1469" s="923"/>
      <c r="K1469" s="923"/>
      <c r="L1469" s="948"/>
      <c r="M1469" s="950" t="s">
        <v>109</v>
      </c>
      <c r="N1469" s="922" t="s">
        <v>110</v>
      </c>
      <c r="O1469" s="922" t="s">
        <v>111</v>
      </c>
      <c r="P1469" s="923"/>
      <c r="Q1469" s="923"/>
      <c r="R1469" s="923"/>
      <c r="S1469" s="923"/>
      <c r="T1469" s="924"/>
    </row>
    <row r="1470" spans="1:20" ht="18" customHeight="1" thickBot="1">
      <c r="A1470" s="944"/>
      <c r="B1470" s="945"/>
      <c r="C1470" s="947"/>
      <c r="D1470" s="925"/>
      <c r="E1470" s="926"/>
      <c r="F1470" s="926"/>
      <c r="G1470" s="926"/>
      <c r="H1470" s="926"/>
      <c r="I1470" s="926"/>
      <c r="J1470" s="926"/>
      <c r="K1470" s="926"/>
      <c r="L1470" s="949"/>
      <c r="M1470" s="951"/>
      <c r="N1470" s="925"/>
      <c r="O1470" s="925"/>
      <c r="P1470" s="926"/>
      <c r="Q1470" s="926"/>
      <c r="R1470" s="926"/>
      <c r="S1470" s="926"/>
      <c r="T1470" s="927"/>
    </row>
    <row r="1471" spans="1:20" ht="18" customHeight="1">
      <c r="A1471" s="989" t="s">
        <v>871</v>
      </c>
      <c r="B1471" s="990"/>
      <c r="C1471" s="57" t="s">
        <v>164</v>
      </c>
      <c r="D1471" s="58" t="s">
        <v>67</v>
      </c>
      <c r="E1471" s="59" t="s">
        <v>1061</v>
      </c>
      <c r="F1471" s="60"/>
      <c r="G1471" s="60"/>
      <c r="H1471" s="293"/>
      <c r="I1471" s="293"/>
      <c r="J1471" s="293"/>
      <c r="K1471" s="293"/>
      <c r="L1471" s="61"/>
      <c r="M1471" s="62">
        <v>50</v>
      </c>
      <c r="N1471" s="63" t="s">
        <v>945</v>
      </c>
      <c r="O1471" s="64" t="s">
        <v>115</v>
      </c>
      <c r="P1471" s="866" t="s">
        <v>699</v>
      </c>
      <c r="Q1471" s="866"/>
      <c r="R1471" s="866"/>
      <c r="S1471" s="866"/>
      <c r="T1471" s="867"/>
    </row>
    <row r="1472" spans="1:20" ht="18" customHeight="1">
      <c r="A1472" s="985" t="s">
        <v>510</v>
      </c>
      <c r="B1472" s="986"/>
      <c r="C1472" s="67"/>
      <c r="D1472" s="68" t="s">
        <v>69</v>
      </c>
      <c r="E1472" s="69" t="s">
        <v>1062</v>
      </c>
      <c r="F1472" s="69"/>
      <c r="G1472" s="69"/>
      <c r="H1472" s="69"/>
      <c r="I1472" s="69"/>
      <c r="J1472" s="69"/>
      <c r="K1472" s="69"/>
      <c r="L1472" s="70"/>
      <c r="M1472" s="71" t="s">
        <v>945</v>
      </c>
      <c r="N1472" s="71" t="s">
        <v>945</v>
      </c>
      <c r="O1472" s="72"/>
      <c r="P1472" s="73"/>
      <c r="Q1472" s="73"/>
      <c r="R1472" s="73"/>
      <c r="S1472" s="73"/>
      <c r="T1472" s="74"/>
    </row>
    <row r="1473" spans="1:20" ht="18" customHeight="1">
      <c r="A1473" s="190"/>
      <c r="B1473" s="191"/>
      <c r="C1473" s="75"/>
      <c r="D1473" s="68" t="s">
        <v>859</v>
      </c>
      <c r="E1473" s="69" t="s">
        <v>953</v>
      </c>
      <c r="F1473" s="76"/>
      <c r="G1473" s="76"/>
      <c r="H1473" s="76"/>
      <c r="I1473" s="76"/>
      <c r="J1473" s="76"/>
      <c r="K1473" s="76"/>
      <c r="L1473" s="77"/>
      <c r="M1473" s="71" t="s">
        <v>170</v>
      </c>
      <c r="N1473" s="71" t="s">
        <v>945</v>
      </c>
      <c r="O1473" s="72"/>
      <c r="P1473" s="73"/>
      <c r="Q1473" s="73"/>
      <c r="R1473" s="73"/>
      <c r="S1473" s="73"/>
      <c r="T1473" s="74"/>
    </row>
    <row r="1474" spans="1:20" ht="18" customHeight="1">
      <c r="A1474" s="190"/>
      <c r="B1474" s="191"/>
      <c r="C1474" s="75"/>
      <c r="D1474" s="68" t="s">
        <v>866</v>
      </c>
      <c r="E1474" s="69" t="s">
        <v>1063</v>
      </c>
      <c r="F1474" s="76"/>
      <c r="G1474" s="76"/>
      <c r="H1474" s="76"/>
      <c r="I1474" s="76"/>
      <c r="J1474" s="76"/>
      <c r="K1474" s="76"/>
      <c r="L1474" s="77"/>
      <c r="M1474" s="78" t="s">
        <v>945</v>
      </c>
      <c r="N1474" s="71" t="s">
        <v>945</v>
      </c>
      <c r="O1474" s="72"/>
      <c r="P1474" s="73"/>
      <c r="Q1474" s="73"/>
      <c r="R1474" s="73"/>
      <c r="S1474" s="73"/>
      <c r="T1474" s="74"/>
    </row>
    <row r="1475" spans="1:20" ht="18" customHeight="1">
      <c r="A1475" s="190"/>
      <c r="B1475" s="191"/>
      <c r="C1475" s="79"/>
      <c r="D1475" s="68" t="s">
        <v>868</v>
      </c>
      <c r="E1475" s="69" t="s">
        <v>955</v>
      </c>
      <c r="F1475" s="76"/>
      <c r="G1475" s="76"/>
      <c r="H1475" s="76"/>
      <c r="I1475" s="76"/>
      <c r="J1475" s="76"/>
      <c r="K1475" s="76"/>
      <c r="L1475" s="77"/>
      <c r="M1475" s="78" t="s">
        <v>945</v>
      </c>
      <c r="N1475" s="71" t="s">
        <v>945</v>
      </c>
      <c r="O1475" s="72"/>
      <c r="P1475" s="73"/>
      <c r="Q1475" s="73"/>
      <c r="R1475" s="73"/>
      <c r="S1475" s="73"/>
      <c r="T1475" s="74"/>
    </row>
    <row r="1476" spans="1:20" ht="18" customHeight="1">
      <c r="A1476" s="190"/>
      <c r="B1476" s="191"/>
      <c r="C1476" s="467" t="s">
        <v>1064</v>
      </c>
      <c r="D1476" s="81" t="s">
        <v>872</v>
      </c>
      <c r="E1476" s="82" t="s">
        <v>1065</v>
      </c>
      <c r="F1476" s="82"/>
      <c r="G1476" s="82"/>
      <c r="H1476" s="82"/>
      <c r="I1476" s="82"/>
      <c r="J1476" s="82"/>
      <c r="K1476" s="82"/>
      <c r="L1476" s="83"/>
      <c r="M1476" s="84" t="s">
        <v>945</v>
      </c>
      <c r="N1476" s="85" t="s">
        <v>945</v>
      </c>
      <c r="O1476" s="288"/>
      <c r="P1476" s="388"/>
      <c r="Q1476" s="388"/>
      <c r="R1476" s="388"/>
      <c r="S1476" s="388"/>
      <c r="T1476" s="88"/>
    </row>
    <row r="1477" spans="1:20" ht="18" customHeight="1">
      <c r="A1477" s="190"/>
      <c r="B1477" s="191"/>
      <c r="C1477" s="75"/>
      <c r="D1477" s="68" t="s">
        <v>873</v>
      </c>
      <c r="E1477" s="89" t="s">
        <v>1066</v>
      </c>
      <c r="F1477" s="89"/>
      <c r="G1477" s="89"/>
      <c r="H1477" s="89"/>
      <c r="I1477" s="89"/>
      <c r="J1477" s="89"/>
      <c r="K1477" s="89"/>
      <c r="L1477" s="90"/>
      <c r="M1477" s="91" t="s">
        <v>945</v>
      </c>
      <c r="N1477" s="92" t="s">
        <v>945</v>
      </c>
      <c r="O1477" s="109"/>
      <c r="P1477" s="107"/>
      <c r="Q1477" s="107"/>
      <c r="R1477" s="107"/>
      <c r="S1477" s="107"/>
      <c r="T1477" s="74"/>
    </row>
    <row r="1478" spans="1:20" ht="18" customHeight="1">
      <c r="A1478" s="190"/>
      <c r="B1478" s="191"/>
      <c r="C1478" s="75"/>
      <c r="D1478" s="68" t="s">
        <v>875</v>
      </c>
      <c r="E1478" s="94" t="s">
        <v>1067</v>
      </c>
      <c r="F1478" s="94"/>
      <c r="G1478" s="94"/>
      <c r="H1478" s="94"/>
      <c r="I1478" s="94"/>
      <c r="J1478" s="94"/>
      <c r="K1478" s="94"/>
      <c r="L1478" s="95"/>
      <c r="M1478" s="78" t="s">
        <v>945</v>
      </c>
      <c r="N1478" s="96" t="s">
        <v>945</v>
      </c>
      <c r="O1478" s="119"/>
      <c r="P1478" s="107"/>
      <c r="Q1478" s="107"/>
      <c r="R1478" s="107"/>
      <c r="S1478" s="107"/>
      <c r="T1478" s="74"/>
    </row>
    <row r="1479" spans="1:20" ht="18" customHeight="1">
      <c r="A1479" s="190"/>
      <c r="B1479" s="191"/>
      <c r="C1479" s="75"/>
      <c r="D1479" s="68" t="s">
        <v>876</v>
      </c>
      <c r="E1479" s="89" t="s">
        <v>957</v>
      </c>
      <c r="F1479" s="89"/>
      <c r="G1479" s="89"/>
      <c r="H1479" s="89"/>
      <c r="I1479" s="89"/>
      <c r="J1479" s="89"/>
      <c r="K1479" s="89"/>
      <c r="L1479" s="95"/>
      <c r="M1479" s="78" t="s">
        <v>945</v>
      </c>
      <c r="N1479" s="96" t="s">
        <v>945</v>
      </c>
      <c r="O1479" s="119"/>
      <c r="P1479" s="107"/>
      <c r="Q1479" s="107"/>
      <c r="R1479" s="107"/>
      <c r="S1479" s="107"/>
      <c r="T1479" s="74"/>
    </row>
    <row r="1480" spans="1:20" ht="18" customHeight="1">
      <c r="A1480" s="190"/>
      <c r="B1480" s="191"/>
      <c r="C1480" s="99"/>
      <c r="D1480" s="68" t="s">
        <v>877</v>
      </c>
      <c r="E1480" s="94" t="s">
        <v>1068</v>
      </c>
      <c r="F1480" s="94"/>
      <c r="G1480" s="94"/>
      <c r="H1480" s="94"/>
      <c r="I1480" s="94"/>
      <c r="J1480" s="94"/>
      <c r="K1480" s="94"/>
      <c r="L1480" s="95"/>
      <c r="M1480" s="100" t="s">
        <v>945</v>
      </c>
      <c r="N1480" s="100" t="s">
        <v>945</v>
      </c>
      <c r="O1480" s="110"/>
      <c r="P1480" s="107"/>
      <c r="Q1480" s="107"/>
      <c r="R1480" s="107"/>
      <c r="S1480" s="107"/>
      <c r="T1480" s="74"/>
    </row>
    <row r="1481" spans="1:20" ht="18" customHeight="1">
      <c r="A1481" s="190"/>
      <c r="B1481" s="191"/>
      <c r="C1481" s="102"/>
      <c r="D1481" s="68" t="s">
        <v>878</v>
      </c>
      <c r="E1481" s="94" t="s">
        <v>959</v>
      </c>
      <c r="F1481" s="94"/>
      <c r="G1481" s="94"/>
      <c r="H1481" s="94"/>
      <c r="I1481" s="94"/>
      <c r="J1481" s="94"/>
      <c r="K1481" s="94"/>
      <c r="L1481" s="95"/>
      <c r="M1481" s="78" t="s">
        <v>945</v>
      </c>
      <c r="N1481" s="96" t="s">
        <v>945</v>
      </c>
      <c r="O1481" s="119"/>
      <c r="P1481" s="107"/>
      <c r="Q1481" s="107"/>
      <c r="R1481" s="107"/>
      <c r="S1481" s="107"/>
      <c r="T1481" s="74"/>
    </row>
    <row r="1482" spans="1:20" ht="18" customHeight="1">
      <c r="A1482" s="190"/>
      <c r="B1482" s="191"/>
      <c r="C1482" s="75"/>
      <c r="D1482" s="68" t="s">
        <v>879</v>
      </c>
      <c r="E1482" s="94" t="s">
        <v>960</v>
      </c>
      <c r="F1482" s="94"/>
      <c r="G1482" s="94"/>
      <c r="H1482" s="94"/>
      <c r="I1482" s="94"/>
      <c r="J1482" s="94"/>
      <c r="K1482" s="94"/>
      <c r="L1482" s="95"/>
      <c r="M1482" s="100" t="s">
        <v>945</v>
      </c>
      <c r="N1482" s="71" t="s">
        <v>945</v>
      </c>
      <c r="O1482" s="106"/>
      <c r="P1482" s="107"/>
      <c r="Q1482" s="107"/>
      <c r="R1482" s="107"/>
      <c r="S1482" s="107"/>
      <c r="T1482" s="74"/>
    </row>
    <row r="1483" spans="1:20" ht="18" customHeight="1">
      <c r="A1483" s="190"/>
      <c r="B1483" s="191"/>
      <c r="C1483" s="102"/>
      <c r="D1483" s="68" t="s">
        <v>896</v>
      </c>
      <c r="E1483" s="94" t="s">
        <v>961</v>
      </c>
      <c r="F1483" s="94"/>
      <c r="G1483" s="94"/>
      <c r="H1483" s="94"/>
      <c r="I1483" s="94"/>
      <c r="J1483" s="94"/>
      <c r="K1483" s="94"/>
      <c r="L1483" s="95"/>
      <c r="M1483" s="100">
        <v>83</v>
      </c>
      <c r="N1483" s="71" t="s">
        <v>945</v>
      </c>
      <c r="O1483" s="106"/>
      <c r="P1483" s="107"/>
      <c r="Q1483" s="107"/>
      <c r="R1483" s="107"/>
      <c r="S1483" s="107"/>
      <c r="T1483" s="74"/>
    </row>
    <row r="1484" spans="1:20" ht="18" customHeight="1">
      <c r="A1484" s="190"/>
      <c r="B1484" s="191"/>
      <c r="C1484" s="99"/>
      <c r="D1484" s="68" t="s">
        <v>899</v>
      </c>
      <c r="E1484" s="94" t="s">
        <v>1069</v>
      </c>
      <c r="F1484" s="94"/>
      <c r="G1484" s="94"/>
      <c r="H1484" s="94"/>
      <c r="I1484" s="94"/>
      <c r="J1484" s="94"/>
      <c r="K1484" s="94"/>
      <c r="L1484" s="105"/>
      <c r="M1484" s="100" t="s">
        <v>945</v>
      </c>
      <c r="N1484" s="71" t="s">
        <v>155</v>
      </c>
      <c r="O1484" s="106"/>
      <c r="P1484" s="107"/>
      <c r="Q1484" s="107"/>
      <c r="R1484" s="107"/>
      <c r="S1484" s="107"/>
      <c r="T1484" s="74"/>
    </row>
    <row r="1485" spans="1:20" ht="18" customHeight="1">
      <c r="A1485" s="190"/>
      <c r="B1485" s="191"/>
      <c r="C1485" s="75"/>
      <c r="D1485" s="108" t="s">
        <v>933</v>
      </c>
      <c r="E1485" s="94" t="s">
        <v>1070</v>
      </c>
      <c r="F1485" s="94"/>
      <c r="G1485" s="94"/>
      <c r="H1485" s="94"/>
      <c r="I1485" s="94"/>
      <c r="J1485" s="94"/>
      <c r="K1485" s="94"/>
      <c r="L1485" s="95"/>
      <c r="M1485" s="100">
        <v>83</v>
      </c>
      <c r="N1485" s="71" t="s">
        <v>155</v>
      </c>
      <c r="O1485" s="106"/>
      <c r="P1485" s="107"/>
      <c r="Q1485" s="107"/>
      <c r="R1485" s="107"/>
      <c r="S1485" s="107"/>
      <c r="T1485" s="74"/>
    </row>
    <row r="1486" spans="1:20" ht="18" customHeight="1">
      <c r="A1486" s="190"/>
      <c r="B1486" s="191"/>
      <c r="C1486" s="467" t="s">
        <v>1064</v>
      </c>
      <c r="D1486" s="108" t="s">
        <v>901</v>
      </c>
      <c r="E1486" s="94" t="s">
        <v>1071</v>
      </c>
      <c r="F1486" s="94"/>
      <c r="G1486" s="94"/>
      <c r="H1486" s="94"/>
      <c r="I1486" s="94"/>
      <c r="J1486" s="94"/>
      <c r="K1486" s="94"/>
      <c r="L1486" s="95"/>
      <c r="M1486" s="100" t="s">
        <v>945</v>
      </c>
      <c r="N1486" s="71" t="s">
        <v>155</v>
      </c>
      <c r="O1486" s="106"/>
      <c r="P1486" s="107"/>
      <c r="Q1486" s="107"/>
      <c r="R1486" s="107"/>
      <c r="S1486" s="107"/>
      <c r="T1486" s="74"/>
    </row>
    <row r="1487" spans="1:20" ht="18" customHeight="1">
      <c r="A1487" s="190"/>
      <c r="B1487" s="191"/>
      <c r="C1487" s="354"/>
      <c r="D1487" s="68" t="s">
        <v>903</v>
      </c>
      <c r="E1487" s="94" t="s">
        <v>1072</v>
      </c>
      <c r="F1487" s="94"/>
      <c r="G1487" s="94"/>
      <c r="H1487" s="94"/>
      <c r="I1487" s="94"/>
      <c r="J1487" s="94"/>
      <c r="K1487" s="94"/>
      <c r="L1487" s="95"/>
      <c r="M1487" s="100" t="s">
        <v>945</v>
      </c>
      <c r="N1487" s="92" t="s">
        <v>155</v>
      </c>
      <c r="O1487" s="109"/>
      <c r="P1487" s="107"/>
      <c r="Q1487" s="107"/>
      <c r="R1487" s="107"/>
      <c r="S1487" s="107"/>
      <c r="T1487" s="74"/>
    </row>
    <row r="1488" spans="1:20" ht="18" customHeight="1">
      <c r="A1488" s="190"/>
      <c r="B1488" s="191"/>
      <c r="C1488" s="99"/>
      <c r="D1488" s="108" t="s">
        <v>904</v>
      </c>
      <c r="E1488" s="94" t="s">
        <v>1073</v>
      </c>
      <c r="F1488" s="94"/>
      <c r="G1488" s="94"/>
      <c r="H1488" s="94"/>
      <c r="I1488" s="94"/>
      <c r="J1488" s="94"/>
      <c r="K1488" s="94"/>
      <c r="L1488" s="95"/>
      <c r="M1488" s="100">
        <v>84</v>
      </c>
      <c r="N1488" s="100" t="s">
        <v>155</v>
      </c>
      <c r="O1488" s="110"/>
      <c r="P1488" s="107"/>
      <c r="Q1488" s="107"/>
      <c r="R1488" s="107"/>
      <c r="S1488" s="107"/>
      <c r="T1488" s="74"/>
    </row>
    <row r="1489" spans="1:20" ht="18" customHeight="1">
      <c r="A1489" s="190"/>
      <c r="B1489" s="191"/>
      <c r="C1489" s="278" t="s">
        <v>185</v>
      </c>
      <c r="D1489" s="108" t="s">
        <v>905</v>
      </c>
      <c r="E1489" s="94" t="s">
        <v>1074</v>
      </c>
      <c r="F1489" s="94"/>
      <c r="G1489" s="94"/>
      <c r="H1489" s="94"/>
      <c r="I1489" s="94"/>
      <c r="J1489" s="94"/>
      <c r="K1489" s="94"/>
      <c r="L1489" s="95"/>
      <c r="M1489" s="78">
        <v>84</v>
      </c>
      <c r="N1489" s="100" t="s">
        <v>155</v>
      </c>
      <c r="O1489" s="110"/>
      <c r="P1489" s="107"/>
      <c r="Q1489" s="107"/>
      <c r="R1489" s="107"/>
      <c r="S1489" s="107"/>
      <c r="T1489" s="74"/>
    </row>
    <row r="1490" spans="1:20" ht="18" customHeight="1">
      <c r="A1490" s="190"/>
      <c r="B1490" s="191"/>
      <c r="C1490" s="99"/>
      <c r="D1490" s="108" t="s">
        <v>906</v>
      </c>
      <c r="E1490" s="94" t="s">
        <v>969</v>
      </c>
      <c r="F1490" s="94"/>
      <c r="G1490" s="94"/>
      <c r="H1490" s="94"/>
      <c r="I1490" s="94"/>
      <c r="J1490" s="94"/>
      <c r="K1490" s="94"/>
      <c r="L1490" s="95"/>
      <c r="M1490" s="100" t="s">
        <v>945</v>
      </c>
      <c r="N1490" s="100" t="s">
        <v>155</v>
      </c>
      <c r="O1490" s="110"/>
      <c r="P1490" s="107"/>
      <c r="Q1490" s="107"/>
      <c r="R1490" s="107"/>
      <c r="S1490" s="107"/>
      <c r="T1490" s="74"/>
    </row>
    <row r="1491" spans="1:20" ht="18" customHeight="1">
      <c r="A1491" s="190"/>
      <c r="B1491" s="191"/>
      <c r="C1491" s="111"/>
      <c r="D1491" s="108" t="s">
        <v>909</v>
      </c>
      <c r="E1491" s="94" t="s">
        <v>1075</v>
      </c>
      <c r="F1491" s="94"/>
      <c r="G1491" s="94"/>
      <c r="H1491" s="94"/>
      <c r="I1491" s="94"/>
      <c r="J1491" s="94"/>
      <c r="K1491" s="94"/>
      <c r="L1491" s="95"/>
      <c r="M1491" s="100">
        <v>84</v>
      </c>
      <c r="N1491" s="100" t="s">
        <v>155</v>
      </c>
      <c r="O1491" s="114"/>
      <c r="P1491" s="107"/>
      <c r="Q1491" s="107"/>
      <c r="R1491" s="107"/>
      <c r="S1491" s="107"/>
      <c r="T1491" s="74"/>
    </row>
    <row r="1492" spans="1:20" ht="18" customHeight="1">
      <c r="A1492" s="190"/>
      <c r="B1492" s="191"/>
      <c r="C1492" s="367" t="s">
        <v>225</v>
      </c>
      <c r="D1492" s="108" t="s">
        <v>911</v>
      </c>
      <c r="E1492" s="116" t="s">
        <v>1076</v>
      </c>
      <c r="F1492" s="116"/>
      <c r="G1492" s="116"/>
      <c r="H1492" s="116"/>
      <c r="I1492" s="116"/>
      <c r="J1492" s="116"/>
      <c r="K1492" s="116"/>
      <c r="L1492" s="117"/>
      <c r="M1492" s="100">
        <v>84</v>
      </c>
      <c r="N1492" s="71" t="s">
        <v>155</v>
      </c>
      <c r="O1492" s="106"/>
      <c r="P1492" s="107"/>
      <c r="Q1492" s="107"/>
      <c r="R1492" s="107"/>
      <c r="S1492" s="107"/>
      <c r="T1492" s="74"/>
    </row>
    <row r="1493" spans="1:20" ht="18" customHeight="1">
      <c r="A1493" s="190"/>
      <c r="B1493" s="191"/>
      <c r="C1493" s="118"/>
      <c r="D1493" s="108" t="s">
        <v>913</v>
      </c>
      <c r="E1493" s="94" t="s">
        <v>969</v>
      </c>
      <c r="F1493" s="94"/>
      <c r="G1493" s="94"/>
      <c r="H1493" s="94"/>
      <c r="I1493" s="94"/>
      <c r="J1493" s="94"/>
      <c r="K1493" s="94"/>
      <c r="L1493" s="95"/>
      <c r="M1493" s="100" t="s">
        <v>945</v>
      </c>
      <c r="N1493" s="100" t="s">
        <v>155</v>
      </c>
      <c r="O1493" s="110"/>
      <c r="P1493" s="107"/>
      <c r="Q1493" s="107"/>
      <c r="R1493" s="107"/>
      <c r="S1493" s="107"/>
      <c r="T1493" s="74"/>
    </row>
    <row r="1494" spans="1:20" ht="18" customHeight="1">
      <c r="A1494" s="190"/>
      <c r="B1494" s="191"/>
      <c r="C1494" s="118"/>
      <c r="D1494" s="108" t="s">
        <v>915</v>
      </c>
      <c r="E1494" s="94" t="s">
        <v>950</v>
      </c>
      <c r="F1494" s="94"/>
      <c r="G1494" s="94"/>
      <c r="H1494" s="94"/>
      <c r="I1494" s="94"/>
      <c r="J1494" s="94"/>
      <c r="K1494" s="94"/>
      <c r="L1494" s="95"/>
      <c r="M1494" s="100" t="s">
        <v>945</v>
      </c>
      <c r="N1494" s="100" t="s">
        <v>155</v>
      </c>
      <c r="O1494" s="110"/>
      <c r="P1494" s="107"/>
      <c r="Q1494" s="107"/>
      <c r="R1494" s="107"/>
      <c r="S1494" s="107"/>
      <c r="T1494" s="74"/>
    </row>
    <row r="1495" spans="1:20" ht="18" customHeight="1">
      <c r="A1495" s="190"/>
      <c r="B1495" s="191"/>
      <c r="C1495" s="99"/>
      <c r="D1495" s="108" t="s">
        <v>916</v>
      </c>
      <c r="E1495" s="94" t="s">
        <v>1077</v>
      </c>
      <c r="F1495" s="94"/>
      <c r="G1495" s="94"/>
      <c r="H1495" s="94"/>
      <c r="I1495" s="94"/>
      <c r="J1495" s="94"/>
      <c r="K1495" s="94"/>
      <c r="L1495" s="105"/>
      <c r="M1495" s="100" t="s">
        <v>945</v>
      </c>
      <c r="N1495" s="100" t="s">
        <v>155</v>
      </c>
      <c r="O1495" s="110"/>
      <c r="P1495" s="107"/>
      <c r="Q1495" s="107"/>
      <c r="R1495" s="107"/>
      <c r="S1495" s="107"/>
      <c r="T1495" s="74"/>
    </row>
    <row r="1496" spans="1:20" ht="18" customHeight="1">
      <c r="A1496" s="190"/>
      <c r="B1496" s="191"/>
      <c r="C1496" s="111"/>
      <c r="D1496" s="68" t="s">
        <v>917</v>
      </c>
      <c r="E1496" s="94" t="s">
        <v>1078</v>
      </c>
      <c r="F1496" s="94"/>
      <c r="G1496" s="94"/>
      <c r="H1496" s="94"/>
      <c r="I1496" s="94"/>
      <c r="J1496" s="94"/>
      <c r="K1496" s="94"/>
      <c r="L1496" s="105"/>
      <c r="M1496" s="100" t="s">
        <v>945</v>
      </c>
      <c r="N1496" s="100" t="s">
        <v>155</v>
      </c>
      <c r="O1496" s="110"/>
      <c r="P1496" s="107"/>
      <c r="Q1496" s="107"/>
      <c r="R1496" s="107"/>
      <c r="S1496" s="107"/>
      <c r="T1496" s="74"/>
    </row>
    <row r="1497" spans="1:20" ht="18" customHeight="1">
      <c r="A1497" s="190"/>
      <c r="B1497" s="191"/>
      <c r="C1497" s="75"/>
      <c r="D1497" s="108"/>
      <c r="E1497" s="94"/>
      <c r="F1497" s="94"/>
      <c r="G1497" s="94"/>
      <c r="H1497" s="94"/>
      <c r="I1497" s="94"/>
      <c r="J1497" s="94"/>
      <c r="K1497" s="94"/>
      <c r="L1497" s="105"/>
      <c r="M1497" s="100"/>
      <c r="N1497" s="100"/>
      <c r="O1497" s="110"/>
      <c r="P1497" s="107"/>
      <c r="Q1497" s="107"/>
      <c r="R1497" s="107"/>
      <c r="S1497" s="107"/>
      <c r="T1497" s="74"/>
    </row>
    <row r="1498" spans="1:20" ht="18" customHeight="1">
      <c r="A1498" s="190"/>
      <c r="B1498" s="191"/>
      <c r="C1498" s="118"/>
      <c r="D1498" s="108"/>
      <c r="E1498" s="94"/>
      <c r="F1498" s="94"/>
      <c r="G1498" s="94"/>
      <c r="H1498" s="94"/>
      <c r="I1498" s="94"/>
      <c r="J1498" s="94"/>
      <c r="K1498" s="94"/>
      <c r="L1498" s="105"/>
      <c r="M1498" s="100"/>
      <c r="N1498" s="100"/>
      <c r="O1498" s="110"/>
      <c r="P1498" s="107"/>
      <c r="Q1498" s="107"/>
      <c r="R1498" s="107"/>
      <c r="S1498" s="107"/>
      <c r="T1498" s="74"/>
    </row>
    <row r="1499" spans="1:20" ht="18" customHeight="1">
      <c r="A1499" s="190"/>
      <c r="B1499" s="191"/>
      <c r="C1499" s="99"/>
      <c r="D1499" s="108"/>
      <c r="E1499" s="94"/>
      <c r="F1499" s="94"/>
      <c r="G1499" s="94"/>
      <c r="H1499" s="94"/>
      <c r="I1499" s="94"/>
      <c r="J1499" s="94"/>
      <c r="K1499" s="94"/>
      <c r="L1499" s="105"/>
      <c r="M1499" s="100"/>
      <c r="N1499" s="100"/>
      <c r="O1499" s="110"/>
      <c r="P1499" s="107"/>
      <c r="Q1499" s="107"/>
      <c r="R1499" s="107"/>
      <c r="S1499" s="107"/>
      <c r="T1499" s="74"/>
    </row>
    <row r="1500" spans="1:20" ht="18" customHeight="1">
      <c r="A1500" s="190"/>
      <c r="B1500" s="191"/>
      <c r="C1500" s="99"/>
      <c r="D1500" s="108"/>
      <c r="E1500" s="94"/>
      <c r="F1500" s="94"/>
      <c r="G1500" s="94"/>
      <c r="H1500" s="94"/>
      <c r="I1500" s="94"/>
      <c r="J1500" s="94"/>
      <c r="K1500" s="94"/>
      <c r="L1500" s="105"/>
      <c r="M1500" s="100"/>
      <c r="N1500" s="100"/>
      <c r="O1500" s="110"/>
      <c r="P1500" s="107"/>
      <c r="Q1500" s="107"/>
      <c r="R1500" s="107"/>
      <c r="S1500" s="107"/>
      <c r="T1500" s="74"/>
    </row>
    <row r="1501" spans="1:20" ht="18" customHeight="1">
      <c r="A1501" s="190"/>
      <c r="B1501" s="191"/>
      <c r="C1501" s="99"/>
      <c r="D1501" s="108"/>
      <c r="E1501" s="94"/>
      <c r="F1501" s="94"/>
      <c r="G1501" s="94"/>
      <c r="H1501" s="94"/>
      <c r="I1501" s="94"/>
      <c r="J1501" s="94"/>
      <c r="K1501" s="94"/>
      <c r="L1501" s="105"/>
      <c r="M1501" s="78"/>
      <c r="N1501" s="96"/>
      <c r="O1501" s="119"/>
      <c r="P1501" s="107"/>
      <c r="Q1501" s="107"/>
      <c r="R1501" s="107"/>
      <c r="S1501" s="107"/>
      <c r="T1501" s="74"/>
    </row>
    <row r="1502" spans="1:20" ht="18" customHeight="1">
      <c r="A1502" s="190"/>
      <c r="B1502" s="191"/>
      <c r="C1502" s="99"/>
      <c r="D1502" s="108"/>
      <c r="E1502" s="94"/>
      <c r="F1502" s="94"/>
      <c r="G1502" s="94"/>
      <c r="H1502" s="94"/>
      <c r="I1502" s="94"/>
      <c r="J1502" s="94"/>
      <c r="K1502" s="94"/>
      <c r="L1502" s="105"/>
      <c r="M1502" s="78"/>
      <c r="N1502" s="96"/>
      <c r="O1502" s="119"/>
      <c r="P1502" s="107"/>
      <c r="Q1502" s="107"/>
      <c r="R1502" s="107"/>
      <c r="S1502" s="107"/>
      <c r="T1502" s="74"/>
    </row>
    <row r="1503" spans="1:20" ht="18" customHeight="1">
      <c r="A1503" s="190"/>
      <c r="B1503" s="191"/>
      <c r="C1503" s="99"/>
      <c r="D1503" s="108"/>
      <c r="E1503" s="94"/>
      <c r="F1503" s="94"/>
      <c r="G1503" s="94"/>
      <c r="H1503" s="94"/>
      <c r="I1503" s="94"/>
      <c r="J1503" s="94"/>
      <c r="K1503" s="94"/>
      <c r="L1503" s="105"/>
      <c r="M1503" s="78"/>
      <c r="N1503" s="96"/>
      <c r="O1503" s="119"/>
      <c r="P1503" s="107"/>
      <c r="Q1503" s="107"/>
      <c r="R1503" s="107"/>
      <c r="S1503" s="107"/>
      <c r="T1503" s="74"/>
    </row>
    <row r="1504" spans="1:20" ht="18" customHeight="1" thickBot="1">
      <c r="A1504" s="233"/>
      <c r="B1504" s="234"/>
      <c r="C1504" s="120"/>
      <c r="D1504" s="121"/>
      <c r="E1504" s="122"/>
      <c r="F1504" s="122"/>
      <c r="G1504" s="122"/>
      <c r="H1504" s="122"/>
      <c r="I1504" s="122"/>
      <c r="J1504" s="122"/>
      <c r="K1504" s="122"/>
      <c r="L1504" s="123"/>
      <c r="M1504" s="124"/>
      <c r="N1504" s="125"/>
      <c r="O1504" s="126"/>
      <c r="P1504" s="127"/>
      <c r="Q1504" s="127"/>
      <c r="R1504" s="127"/>
      <c r="S1504" s="127"/>
      <c r="T1504" s="128"/>
    </row>
    <row r="1505" spans="1:20" ht="17.25" customHeight="1" thickBot="1">
      <c r="A1505" s="935" t="s">
        <v>101</v>
      </c>
      <c r="B1505" s="936"/>
      <c r="C1505" s="936"/>
      <c r="D1505" s="936"/>
      <c r="E1505" s="936"/>
      <c r="F1505" s="936"/>
      <c r="G1505" s="50" t="s">
        <v>102</v>
      </c>
      <c r="H1505" s="937"/>
      <c r="I1505" s="937"/>
      <c r="J1505" s="938"/>
      <c r="K1505" s="50" t="s">
        <v>103</v>
      </c>
      <c r="L1505" s="51"/>
      <c r="M1505" s="52"/>
      <c r="N1505" s="939" t="s">
        <v>104</v>
      </c>
      <c r="O1505" s="940"/>
      <c r="P1505" s="940"/>
      <c r="Q1505" s="941"/>
      <c r="R1505" s="53" t="s">
        <v>105</v>
      </c>
      <c r="S1505" s="54"/>
      <c r="T1505" s="55"/>
    </row>
    <row r="1506" spans="1:20" ht="18" customHeight="1">
      <c r="A1506" s="942" t="s">
        <v>106</v>
      </c>
      <c r="B1506" s="943"/>
      <c r="C1506" s="946" t="s">
        <v>107</v>
      </c>
      <c r="D1506" s="922" t="s">
        <v>108</v>
      </c>
      <c r="E1506" s="923"/>
      <c r="F1506" s="923"/>
      <c r="G1506" s="923"/>
      <c r="H1506" s="923"/>
      <c r="I1506" s="923"/>
      <c r="J1506" s="923"/>
      <c r="K1506" s="923"/>
      <c r="L1506" s="948"/>
      <c r="M1506" s="950" t="s">
        <v>109</v>
      </c>
      <c r="N1506" s="922" t="s">
        <v>110</v>
      </c>
      <c r="O1506" s="922" t="s">
        <v>111</v>
      </c>
      <c r="P1506" s="923"/>
      <c r="Q1506" s="923"/>
      <c r="R1506" s="923"/>
      <c r="S1506" s="923"/>
      <c r="T1506" s="924"/>
    </row>
    <row r="1507" spans="1:20" ht="18" customHeight="1" thickBot="1">
      <c r="A1507" s="944"/>
      <c r="B1507" s="945"/>
      <c r="C1507" s="947"/>
      <c r="D1507" s="925"/>
      <c r="E1507" s="926"/>
      <c r="F1507" s="926"/>
      <c r="G1507" s="926"/>
      <c r="H1507" s="926"/>
      <c r="I1507" s="926"/>
      <c r="J1507" s="926"/>
      <c r="K1507" s="926"/>
      <c r="L1507" s="949"/>
      <c r="M1507" s="951"/>
      <c r="N1507" s="925"/>
      <c r="O1507" s="925"/>
      <c r="P1507" s="926"/>
      <c r="Q1507" s="926"/>
      <c r="R1507" s="926"/>
      <c r="S1507" s="926"/>
      <c r="T1507" s="927"/>
    </row>
    <row r="1508" spans="1:20" ht="18" customHeight="1">
      <c r="A1508" s="989" t="s">
        <v>1079</v>
      </c>
      <c r="B1508" s="990"/>
      <c r="C1508" s="444" t="s">
        <v>1080</v>
      </c>
      <c r="D1508" s="58" t="s">
        <v>45</v>
      </c>
      <c r="E1508" s="59" t="s">
        <v>780</v>
      </c>
      <c r="F1508" s="60"/>
      <c r="G1508" s="60"/>
      <c r="H1508" s="293"/>
      <c r="I1508" s="293"/>
      <c r="J1508" s="293"/>
      <c r="K1508" s="293"/>
      <c r="L1508" s="61"/>
      <c r="M1508" s="62" t="s">
        <v>100</v>
      </c>
      <c r="N1508" s="63" t="s">
        <v>100</v>
      </c>
      <c r="O1508" s="64"/>
      <c r="P1508" s="65"/>
      <c r="Q1508" s="65"/>
      <c r="R1508" s="65"/>
      <c r="S1508" s="65"/>
      <c r="T1508" s="66"/>
    </row>
    <row r="1509" spans="1:20" ht="18" customHeight="1">
      <c r="A1509" s="985" t="s">
        <v>677</v>
      </c>
      <c r="B1509" s="986"/>
      <c r="C1509" s="67"/>
      <c r="D1509" s="68" t="s">
        <v>47</v>
      </c>
      <c r="E1509" s="69" t="s">
        <v>1081</v>
      </c>
      <c r="F1509" s="69"/>
      <c r="G1509" s="69"/>
      <c r="H1509" s="69"/>
      <c r="I1509" s="69"/>
      <c r="J1509" s="69"/>
      <c r="K1509" s="69"/>
      <c r="L1509" s="70"/>
      <c r="M1509" s="100">
        <v>74</v>
      </c>
      <c r="N1509" s="71" t="s">
        <v>100</v>
      </c>
      <c r="O1509" s="72"/>
      <c r="P1509" s="73"/>
      <c r="Q1509" s="73"/>
      <c r="R1509" s="73"/>
      <c r="S1509" s="73"/>
      <c r="T1509" s="74"/>
    </row>
    <row r="1510" spans="1:20" ht="18" customHeight="1">
      <c r="A1510" s="190"/>
      <c r="B1510" s="191"/>
      <c r="C1510" s="367" t="s">
        <v>1080</v>
      </c>
      <c r="D1510" s="68" t="s">
        <v>48</v>
      </c>
      <c r="E1510" s="69" t="s">
        <v>783</v>
      </c>
      <c r="F1510" s="76"/>
      <c r="G1510" s="76"/>
      <c r="H1510" s="76"/>
      <c r="I1510" s="76"/>
      <c r="J1510" s="76"/>
      <c r="K1510" s="76"/>
      <c r="L1510" s="77"/>
      <c r="M1510" s="71" t="s">
        <v>100</v>
      </c>
      <c r="N1510" s="71" t="s">
        <v>100</v>
      </c>
      <c r="O1510" s="72"/>
      <c r="P1510" s="73"/>
      <c r="Q1510" s="73"/>
      <c r="R1510" s="73"/>
      <c r="S1510" s="73"/>
      <c r="T1510" s="74"/>
    </row>
    <row r="1511" spans="1:20" ht="18" customHeight="1">
      <c r="A1511" s="190"/>
      <c r="B1511" s="191"/>
      <c r="C1511" s="75"/>
      <c r="D1511" s="68" t="s">
        <v>49</v>
      </c>
      <c r="E1511" s="69" t="s">
        <v>784</v>
      </c>
      <c r="F1511" s="76"/>
      <c r="G1511" s="76"/>
      <c r="H1511" s="76"/>
      <c r="I1511" s="76"/>
      <c r="J1511" s="76"/>
      <c r="K1511" s="76"/>
      <c r="L1511" s="77"/>
      <c r="M1511" s="78" t="s">
        <v>100</v>
      </c>
      <c r="N1511" s="71" t="s">
        <v>100</v>
      </c>
      <c r="O1511" s="72"/>
      <c r="P1511" s="73"/>
      <c r="Q1511" s="73"/>
      <c r="R1511" s="73"/>
      <c r="S1511" s="73"/>
      <c r="T1511" s="74"/>
    </row>
    <row r="1512" spans="1:20" ht="18" customHeight="1">
      <c r="A1512" s="190"/>
      <c r="B1512" s="191"/>
      <c r="C1512" s="79"/>
      <c r="D1512" s="68" t="s">
        <v>50</v>
      </c>
      <c r="E1512" s="69" t="s">
        <v>1082</v>
      </c>
      <c r="F1512" s="76"/>
      <c r="G1512" s="76"/>
      <c r="H1512" s="76"/>
      <c r="I1512" s="76"/>
      <c r="J1512" s="76"/>
      <c r="K1512" s="76"/>
      <c r="L1512" s="77"/>
      <c r="M1512" s="78" t="s">
        <v>100</v>
      </c>
      <c r="N1512" s="71" t="s">
        <v>100</v>
      </c>
      <c r="O1512" s="72"/>
      <c r="P1512" s="73"/>
      <c r="Q1512" s="73"/>
      <c r="R1512" s="73"/>
      <c r="S1512" s="73"/>
      <c r="T1512" s="74"/>
    </row>
    <row r="1513" spans="1:20" ht="18" customHeight="1">
      <c r="A1513" s="190"/>
      <c r="B1513" s="191"/>
      <c r="C1513" s="80"/>
      <c r="D1513" s="81" t="s">
        <v>54</v>
      </c>
      <c r="E1513" s="82" t="s">
        <v>696</v>
      </c>
      <c r="F1513" s="82"/>
      <c r="G1513" s="82"/>
      <c r="H1513" s="82"/>
      <c r="I1513" s="82"/>
      <c r="J1513" s="82"/>
      <c r="K1513" s="82"/>
      <c r="L1513" s="83"/>
      <c r="M1513" s="84" t="s">
        <v>100</v>
      </c>
      <c r="N1513" s="85" t="s">
        <v>100</v>
      </c>
      <c r="O1513" s="288"/>
      <c r="P1513" s="388"/>
      <c r="Q1513" s="388"/>
      <c r="R1513" s="388"/>
      <c r="S1513" s="388"/>
      <c r="T1513" s="88"/>
    </row>
    <row r="1514" spans="1:20" ht="18" customHeight="1">
      <c r="A1514" s="190"/>
      <c r="B1514" s="191"/>
      <c r="C1514" s="75"/>
      <c r="D1514" s="68" t="s">
        <v>59</v>
      </c>
      <c r="E1514" s="89" t="s">
        <v>689</v>
      </c>
      <c r="F1514" s="89"/>
      <c r="G1514" s="89"/>
      <c r="H1514" s="89"/>
      <c r="I1514" s="89"/>
      <c r="J1514" s="89"/>
      <c r="K1514" s="89"/>
      <c r="L1514" s="90"/>
      <c r="M1514" s="91" t="s">
        <v>100</v>
      </c>
      <c r="N1514" s="92" t="s">
        <v>100</v>
      </c>
      <c r="O1514" s="109"/>
      <c r="P1514" s="107"/>
      <c r="Q1514" s="107"/>
      <c r="R1514" s="107"/>
      <c r="S1514" s="107"/>
      <c r="T1514" s="74"/>
    </row>
    <row r="1515" spans="1:20" ht="18" customHeight="1">
      <c r="A1515" s="190"/>
      <c r="B1515" s="191"/>
      <c r="C1515" s="75"/>
      <c r="D1515" s="68" t="s">
        <v>64</v>
      </c>
      <c r="E1515" s="94" t="s">
        <v>456</v>
      </c>
      <c r="F1515" s="94"/>
      <c r="G1515" s="94"/>
      <c r="H1515" s="94"/>
      <c r="I1515" s="94"/>
      <c r="J1515" s="94"/>
      <c r="K1515" s="94"/>
      <c r="L1515" s="95"/>
      <c r="M1515" s="78" t="s">
        <v>100</v>
      </c>
      <c r="N1515" s="96" t="s">
        <v>100</v>
      </c>
      <c r="O1515" s="119"/>
      <c r="P1515" s="107"/>
      <c r="Q1515" s="107"/>
      <c r="R1515" s="107"/>
      <c r="S1515" s="107"/>
      <c r="T1515" s="74"/>
    </row>
    <row r="1516" spans="1:20" ht="18" customHeight="1">
      <c r="A1516" s="190"/>
      <c r="B1516" s="191"/>
      <c r="C1516" s="80"/>
      <c r="D1516" s="81"/>
      <c r="E1516" s="421"/>
      <c r="F1516" s="421"/>
      <c r="G1516" s="421"/>
      <c r="H1516" s="421"/>
      <c r="I1516" s="421"/>
      <c r="J1516" s="421"/>
      <c r="K1516" s="421"/>
      <c r="L1516" s="83"/>
      <c r="M1516" s="84"/>
      <c r="N1516" s="248"/>
      <c r="O1516" s="249"/>
      <c r="P1516" s="388"/>
      <c r="Q1516" s="388"/>
      <c r="R1516" s="388"/>
      <c r="S1516" s="388"/>
      <c r="T1516" s="88"/>
    </row>
    <row r="1517" spans="1:20" ht="18" customHeight="1">
      <c r="A1517" s="983" t="s">
        <v>1079</v>
      </c>
      <c r="B1517" s="984"/>
      <c r="C1517" s="399"/>
      <c r="D1517" s="309" t="s">
        <v>45</v>
      </c>
      <c r="E1517" s="310" t="s">
        <v>1083</v>
      </c>
      <c r="F1517" s="310"/>
      <c r="G1517" s="310"/>
      <c r="H1517" s="310"/>
      <c r="I1517" s="310"/>
      <c r="J1517" s="310"/>
      <c r="K1517" s="310"/>
      <c r="L1517" s="389"/>
      <c r="M1517" s="343" t="s">
        <v>155</v>
      </c>
      <c r="N1517" s="343" t="s">
        <v>155</v>
      </c>
      <c r="O1517" s="390"/>
      <c r="P1517" s="391"/>
      <c r="Q1517" s="391"/>
      <c r="R1517" s="391"/>
      <c r="S1517" s="391"/>
      <c r="T1517" s="392"/>
    </row>
    <row r="1518" spans="1:20" ht="18" customHeight="1">
      <c r="A1518" s="190"/>
      <c r="B1518" s="191"/>
      <c r="C1518" s="102"/>
      <c r="D1518" s="68" t="s">
        <v>47</v>
      </c>
      <c r="E1518" s="94" t="s">
        <v>788</v>
      </c>
      <c r="F1518" s="94"/>
      <c r="G1518" s="94"/>
      <c r="H1518" s="94"/>
      <c r="I1518" s="94"/>
      <c r="J1518" s="94"/>
      <c r="K1518" s="94"/>
      <c r="L1518" s="95"/>
      <c r="M1518" s="78" t="s">
        <v>155</v>
      </c>
      <c r="N1518" s="96" t="s">
        <v>155</v>
      </c>
      <c r="O1518" s="119"/>
      <c r="P1518" s="107"/>
      <c r="Q1518" s="107"/>
      <c r="R1518" s="107"/>
      <c r="S1518" s="107"/>
      <c r="T1518" s="74"/>
    </row>
    <row r="1519" spans="1:20" ht="18" customHeight="1">
      <c r="A1519" s="190"/>
      <c r="B1519" s="191"/>
      <c r="C1519" s="75"/>
      <c r="D1519" s="68" t="s">
        <v>48</v>
      </c>
      <c r="E1519" s="94" t="s">
        <v>1084</v>
      </c>
      <c r="F1519" s="94"/>
      <c r="G1519" s="94"/>
      <c r="H1519" s="94"/>
      <c r="I1519" s="94"/>
      <c r="J1519" s="94"/>
      <c r="K1519" s="94"/>
      <c r="L1519" s="95"/>
      <c r="M1519" s="100" t="s">
        <v>790</v>
      </c>
      <c r="N1519" s="71" t="s">
        <v>155</v>
      </c>
      <c r="O1519" s="106"/>
      <c r="P1519" s="107"/>
      <c r="Q1519" s="107"/>
      <c r="R1519" s="107"/>
      <c r="S1519" s="107"/>
      <c r="T1519" s="74"/>
    </row>
    <row r="1520" spans="1:20" ht="18" customHeight="1">
      <c r="A1520" s="190"/>
      <c r="B1520" s="191"/>
      <c r="C1520" s="102"/>
      <c r="D1520" s="68" t="s">
        <v>49</v>
      </c>
      <c r="E1520" s="94" t="s">
        <v>1085</v>
      </c>
      <c r="F1520" s="94"/>
      <c r="G1520" s="94"/>
      <c r="H1520" s="94"/>
      <c r="I1520" s="94"/>
      <c r="J1520" s="94"/>
      <c r="K1520" s="94"/>
      <c r="L1520" s="95"/>
      <c r="M1520" s="100">
        <v>34</v>
      </c>
      <c r="N1520" s="71" t="s">
        <v>1086</v>
      </c>
      <c r="O1520" s="106"/>
      <c r="P1520" s="107"/>
      <c r="Q1520" s="107"/>
      <c r="R1520" s="107"/>
      <c r="S1520" s="107"/>
      <c r="T1520" s="74"/>
    </row>
    <row r="1521" spans="1:20" ht="18" customHeight="1">
      <c r="A1521" s="190"/>
      <c r="B1521" s="191"/>
      <c r="C1521" s="99"/>
      <c r="D1521" s="68" t="s">
        <v>50</v>
      </c>
      <c r="E1521" s="94" t="s">
        <v>1087</v>
      </c>
      <c r="F1521" s="94"/>
      <c r="G1521" s="94"/>
      <c r="H1521" s="94"/>
      <c r="I1521" s="94"/>
      <c r="J1521" s="94"/>
      <c r="K1521" s="94"/>
      <c r="L1521" s="105"/>
      <c r="M1521" s="100">
        <v>34</v>
      </c>
      <c r="N1521" s="71" t="s">
        <v>1086</v>
      </c>
      <c r="O1521" s="106"/>
      <c r="P1521" s="107"/>
      <c r="Q1521" s="107"/>
      <c r="R1521" s="107"/>
      <c r="S1521" s="107"/>
      <c r="T1521" s="74"/>
    </row>
    <row r="1522" spans="1:20" ht="18" customHeight="1">
      <c r="A1522" s="190"/>
      <c r="B1522" s="191"/>
      <c r="C1522" s="75"/>
      <c r="D1522" s="108" t="s">
        <v>54</v>
      </c>
      <c r="E1522" s="94" t="s">
        <v>519</v>
      </c>
      <c r="F1522" s="94"/>
      <c r="G1522" s="94"/>
      <c r="H1522" s="94"/>
      <c r="I1522" s="94"/>
      <c r="J1522" s="94"/>
      <c r="K1522" s="94"/>
      <c r="L1522" s="95"/>
      <c r="M1522" s="100" t="s">
        <v>155</v>
      </c>
      <c r="N1522" s="71" t="s">
        <v>155</v>
      </c>
      <c r="O1522" s="106"/>
      <c r="P1522" s="107"/>
      <c r="Q1522" s="107"/>
      <c r="R1522" s="107"/>
      <c r="S1522" s="107"/>
      <c r="T1522" s="74"/>
    </row>
    <row r="1523" spans="1:20" ht="18" customHeight="1">
      <c r="A1523" s="190"/>
      <c r="B1523" s="191"/>
      <c r="C1523" s="75"/>
      <c r="D1523" s="108" t="s">
        <v>59</v>
      </c>
      <c r="E1523" s="94" t="s">
        <v>244</v>
      </c>
      <c r="F1523" s="94"/>
      <c r="G1523" s="94"/>
      <c r="H1523" s="94"/>
      <c r="I1523" s="94"/>
      <c r="J1523" s="94"/>
      <c r="K1523" s="94"/>
      <c r="L1523" s="95"/>
      <c r="M1523" s="100" t="s">
        <v>155</v>
      </c>
      <c r="N1523" s="71" t="s">
        <v>155</v>
      </c>
      <c r="O1523" s="106"/>
      <c r="P1523" s="107"/>
      <c r="Q1523" s="107"/>
      <c r="R1523" s="107"/>
      <c r="S1523" s="107"/>
      <c r="T1523" s="74"/>
    </row>
    <row r="1524" spans="1:20" ht="18" customHeight="1">
      <c r="A1524" s="190"/>
      <c r="B1524" s="191"/>
      <c r="C1524" s="102"/>
      <c r="D1524" s="68" t="s">
        <v>64</v>
      </c>
      <c r="E1524" s="94" t="s">
        <v>1088</v>
      </c>
      <c r="F1524" s="94"/>
      <c r="G1524" s="94"/>
      <c r="H1524" s="94"/>
      <c r="I1524" s="94"/>
      <c r="J1524" s="94"/>
      <c r="K1524" s="94"/>
      <c r="L1524" s="95"/>
      <c r="M1524" s="100" t="s">
        <v>477</v>
      </c>
      <c r="N1524" s="92" t="s">
        <v>1089</v>
      </c>
      <c r="O1524" s="109"/>
      <c r="P1524" s="107"/>
      <c r="Q1524" s="107"/>
      <c r="R1524" s="107"/>
      <c r="S1524" s="107"/>
      <c r="T1524" s="74"/>
    </row>
    <row r="1525" spans="1:20" ht="18" customHeight="1">
      <c r="A1525" s="190"/>
      <c r="B1525" s="191"/>
      <c r="C1525" s="99"/>
      <c r="D1525" s="108" t="s">
        <v>67</v>
      </c>
      <c r="E1525" s="94" t="s">
        <v>247</v>
      </c>
      <c r="F1525" s="94"/>
      <c r="G1525" s="94"/>
      <c r="H1525" s="94"/>
      <c r="I1525" s="94"/>
      <c r="J1525" s="94"/>
      <c r="K1525" s="94"/>
      <c r="L1525" s="95"/>
      <c r="M1525" s="100" t="s">
        <v>155</v>
      </c>
      <c r="N1525" s="100" t="s">
        <v>155</v>
      </c>
      <c r="O1525" s="110"/>
      <c r="P1525" s="107"/>
      <c r="Q1525" s="107"/>
      <c r="R1525" s="107"/>
      <c r="S1525" s="107"/>
      <c r="T1525" s="74"/>
    </row>
    <row r="1526" spans="1:20" ht="18" customHeight="1">
      <c r="A1526" s="190"/>
      <c r="B1526" s="191"/>
      <c r="C1526" s="102"/>
      <c r="D1526" s="108" t="s">
        <v>69</v>
      </c>
      <c r="E1526" s="94" t="s">
        <v>519</v>
      </c>
      <c r="F1526" s="94"/>
      <c r="G1526" s="94"/>
      <c r="H1526" s="94"/>
      <c r="I1526" s="94"/>
      <c r="J1526" s="94"/>
      <c r="K1526" s="94"/>
      <c r="L1526" s="95"/>
      <c r="M1526" s="78" t="s">
        <v>155</v>
      </c>
      <c r="N1526" s="100" t="s">
        <v>155</v>
      </c>
      <c r="O1526" s="110"/>
      <c r="P1526" s="107"/>
      <c r="Q1526" s="107"/>
      <c r="R1526" s="107"/>
      <c r="S1526" s="107"/>
      <c r="T1526" s="74"/>
    </row>
    <row r="1527" spans="1:20" ht="18" customHeight="1">
      <c r="A1527" s="190"/>
      <c r="B1527" s="191"/>
      <c r="C1527" s="99"/>
      <c r="D1527" s="108" t="s">
        <v>859</v>
      </c>
      <c r="E1527" s="94" t="s">
        <v>482</v>
      </c>
      <c r="F1527" s="94"/>
      <c r="G1527" s="94"/>
      <c r="H1527" s="94"/>
      <c r="I1527" s="94"/>
      <c r="J1527" s="94"/>
      <c r="K1527" s="94"/>
      <c r="L1527" s="95"/>
      <c r="M1527" s="100" t="s">
        <v>155</v>
      </c>
      <c r="N1527" s="100" t="s">
        <v>155</v>
      </c>
      <c r="O1527" s="110"/>
      <c r="P1527" s="107"/>
      <c r="Q1527" s="107"/>
      <c r="R1527" s="107"/>
      <c r="S1527" s="107"/>
      <c r="T1527" s="74"/>
    </row>
    <row r="1528" spans="1:20" ht="18" customHeight="1">
      <c r="A1528" s="190"/>
      <c r="B1528" s="191"/>
      <c r="C1528" s="111"/>
      <c r="D1528" s="108" t="s">
        <v>866</v>
      </c>
      <c r="E1528" s="94" t="s">
        <v>1090</v>
      </c>
      <c r="F1528" s="94"/>
      <c r="G1528" s="94"/>
      <c r="H1528" s="94"/>
      <c r="I1528" s="94"/>
      <c r="J1528" s="94"/>
      <c r="K1528" s="94"/>
      <c r="L1528" s="95"/>
      <c r="M1528" s="100">
        <v>34</v>
      </c>
      <c r="N1528" s="100" t="s">
        <v>155</v>
      </c>
      <c r="O1528" s="114"/>
      <c r="P1528" s="107"/>
      <c r="Q1528" s="107"/>
      <c r="R1528" s="107"/>
      <c r="S1528" s="107"/>
      <c r="T1528" s="74"/>
    </row>
    <row r="1529" spans="1:20" ht="18" customHeight="1">
      <c r="A1529" s="190"/>
      <c r="B1529" s="191"/>
      <c r="C1529" s="75"/>
      <c r="D1529" s="108" t="s">
        <v>868</v>
      </c>
      <c r="E1529" s="116" t="s">
        <v>1091</v>
      </c>
      <c r="F1529" s="116"/>
      <c r="G1529" s="116"/>
      <c r="H1529" s="116"/>
      <c r="I1529" s="116"/>
      <c r="J1529" s="116"/>
      <c r="K1529" s="116"/>
      <c r="L1529" s="117"/>
      <c r="M1529" s="100">
        <v>34</v>
      </c>
      <c r="N1529" s="71" t="s">
        <v>155</v>
      </c>
      <c r="O1529" s="106"/>
      <c r="P1529" s="107"/>
      <c r="Q1529" s="107"/>
      <c r="R1529" s="107"/>
      <c r="S1529" s="107"/>
      <c r="T1529" s="74"/>
    </row>
    <row r="1530" spans="1:20" ht="18" customHeight="1">
      <c r="A1530" s="190"/>
      <c r="B1530" s="191"/>
      <c r="C1530" s="118"/>
      <c r="D1530" s="108" t="s">
        <v>872</v>
      </c>
      <c r="E1530" s="94" t="s">
        <v>700</v>
      </c>
      <c r="F1530" s="94"/>
      <c r="G1530" s="94"/>
      <c r="H1530" s="94"/>
      <c r="I1530" s="94"/>
      <c r="J1530" s="94"/>
      <c r="K1530" s="94"/>
      <c r="L1530" s="95"/>
      <c r="M1530" s="100" t="s">
        <v>155</v>
      </c>
      <c r="N1530" s="100" t="s">
        <v>155</v>
      </c>
      <c r="O1530" s="110"/>
      <c r="P1530" s="107"/>
      <c r="Q1530" s="107"/>
      <c r="R1530" s="107"/>
      <c r="S1530" s="107"/>
      <c r="T1530" s="74"/>
    </row>
    <row r="1531" spans="1:20" ht="18" customHeight="1">
      <c r="A1531" s="190"/>
      <c r="B1531" s="191"/>
      <c r="C1531" s="412" t="s">
        <v>164</v>
      </c>
      <c r="D1531" s="108" t="s">
        <v>873</v>
      </c>
      <c r="E1531" s="94" t="s">
        <v>799</v>
      </c>
      <c r="F1531" s="94"/>
      <c r="G1531" s="94"/>
      <c r="H1531" s="94"/>
      <c r="I1531" s="94"/>
      <c r="J1531" s="94"/>
      <c r="K1531" s="94"/>
      <c r="L1531" s="95"/>
      <c r="M1531" s="100">
        <v>50</v>
      </c>
      <c r="N1531" s="100" t="s">
        <v>155</v>
      </c>
      <c r="O1531" s="110"/>
      <c r="P1531" s="107"/>
      <c r="Q1531" s="107"/>
      <c r="R1531" s="107"/>
      <c r="S1531" s="107"/>
      <c r="T1531" s="74"/>
    </row>
    <row r="1532" spans="1:20" ht="18" customHeight="1">
      <c r="A1532" s="190"/>
      <c r="B1532" s="191"/>
      <c r="C1532" s="99"/>
      <c r="D1532" s="108" t="s">
        <v>875</v>
      </c>
      <c r="E1532" s="94" t="s">
        <v>169</v>
      </c>
      <c r="F1532" s="94"/>
      <c r="G1532" s="94"/>
      <c r="H1532" s="94"/>
      <c r="I1532" s="94"/>
      <c r="J1532" s="94"/>
      <c r="K1532" s="94"/>
      <c r="L1532" s="105"/>
      <c r="M1532" s="100" t="s">
        <v>170</v>
      </c>
      <c r="N1532" s="100" t="s">
        <v>155</v>
      </c>
      <c r="O1532" s="110"/>
      <c r="P1532" s="107"/>
      <c r="Q1532" s="107"/>
      <c r="R1532" s="107"/>
      <c r="S1532" s="107"/>
      <c r="T1532" s="74"/>
    </row>
    <row r="1533" spans="1:20" ht="18" customHeight="1">
      <c r="A1533" s="190"/>
      <c r="B1533" s="191"/>
      <c r="C1533" s="111"/>
      <c r="D1533" s="68" t="s">
        <v>876</v>
      </c>
      <c r="E1533" s="94" t="s">
        <v>701</v>
      </c>
      <c r="F1533" s="94"/>
      <c r="G1533" s="94"/>
      <c r="H1533" s="94"/>
      <c r="I1533" s="94"/>
      <c r="J1533" s="94"/>
      <c r="K1533" s="94"/>
      <c r="L1533" s="105"/>
      <c r="M1533" s="100" t="s">
        <v>155</v>
      </c>
      <c r="N1533" s="100" t="s">
        <v>155</v>
      </c>
      <c r="O1533" s="110"/>
      <c r="P1533" s="107"/>
      <c r="Q1533" s="107"/>
      <c r="R1533" s="107"/>
      <c r="S1533" s="107"/>
      <c r="T1533" s="74"/>
    </row>
    <row r="1534" spans="1:20" ht="18" customHeight="1">
      <c r="A1534" s="190"/>
      <c r="B1534" s="191"/>
      <c r="C1534" s="75"/>
      <c r="D1534" s="108" t="s">
        <v>877</v>
      </c>
      <c r="E1534" s="94" t="s">
        <v>702</v>
      </c>
      <c r="F1534" s="94"/>
      <c r="G1534" s="94"/>
      <c r="H1534" s="94"/>
      <c r="I1534" s="94"/>
      <c r="J1534" s="94"/>
      <c r="K1534" s="94"/>
      <c r="L1534" s="105"/>
      <c r="M1534" s="100" t="s">
        <v>155</v>
      </c>
      <c r="N1534" s="100" t="s">
        <v>155</v>
      </c>
      <c r="O1534" s="110"/>
      <c r="P1534" s="107"/>
      <c r="Q1534" s="107"/>
      <c r="R1534" s="107"/>
      <c r="S1534" s="107"/>
      <c r="T1534" s="74"/>
    </row>
    <row r="1535" spans="1:20" ht="18" customHeight="1">
      <c r="A1535" s="190"/>
      <c r="B1535" s="191"/>
      <c r="C1535" s="118"/>
      <c r="D1535" s="108" t="s">
        <v>878</v>
      </c>
      <c r="E1535" s="94" t="s">
        <v>1092</v>
      </c>
      <c r="F1535" s="94"/>
      <c r="G1535" s="94"/>
      <c r="H1535" s="94"/>
      <c r="I1535" s="94"/>
      <c r="J1535" s="94"/>
      <c r="K1535" s="94"/>
      <c r="L1535" s="105"/>
      <c r="M1535" s="100" t="s">
        <v>155</v>
      </c>
      <c r="N1535" s="100" t="s">
        <v>155</v>
      </c>
      <c r="O1535" s="110"/>
      <c r="P1535" s="107"/>
      <c r="Q1535" s="107"/>
      <c r="R1535" s="107"/>
      <c r="S1535" s="107"/>
      <c r="T1535" s="74"/>
    </row>
    <row r="1536" spans="1:20" ht="18" customHeight="1">
      <c r="A1536" s="190"/>
      <c r="B1536" s="191"/>
      <c r="C1536" s="99"/>
      <c r="D1536" s="108" t="s">
        <v>879</v>
      </c>
      <c r="E1536" s="94" t="s">
        <v>704</v>
      </c>
      <c r="F1536" s="94"/>
      <c r="G1536" s="94"/>
      <c r="H1536" s="94"/>
      <c r="I1536" s="94"/>
      <c r="J1536" s="94"/>
      <c r="K1536" s="94"/>
      <c r="L1536" s="105"/>
      <c r="M1536" s="100" t="s">
        <v>155</v>
      </c>
      <c r="N1536" s="100" t="s">
        <v>1093</v>
      </c>
      <c r="O1536" s="110"/>
      <c r="P1536" s="107"/>
      <c r="Q1536" s="107"/>
      <c r="R1536" s="107"/>
      <c r="S1536" s="107"/>
      <c r="T1536" s="74"/>
    </row>
    <row r="1537" spans="1:20" ht="18" customHeight="1">
      <c r="A1537" s="190"/>
      <c r="B1537" s="191"/>
      <c r="C1537" s="99"/>
      <c r="D1537" s="108" t="s">
        <v>896</v>
      </c>
      <c r="E1537" s="94" t="s">
        <v>803</v>
      </c>
      <c r="F1537" s="94"/>
      <c r="G1537" s="94"/>
      <c r="H1537" s="94"/>
      <c r="I1537" s="94"/>
      <c r="J1537" s="94"/>
      <c r="K1537" s="94"/>
      <c r="L1537" s="105"/>
      <c r="M1537" s="100" t="s">
        <v>155</v>
      </c>
      <c r="N1537" s="100" t="s">
        <v>155</v>
      </c>
      <c r="O1537" s="110"/>
      <c r="P1537" s="107"/>
      <c r="Q1537" s="107"/>
      <c r="R1537" s="107"/>
      <c r="S1537" s="107"/>
      <c r="T1537" s="74"/>
    </row>
    <row r="1538" spans="1:20" ht="18" customHeight="1">
      <c r="A1538" s="190"/>
      <c r="B1538" s="191"/>
      <c r="C1538" s="99"/>
      <c r="D1538" s="108" t="s">
        <v>899</v>
      </c>
      <c r="E1538" s="94" t="s">
        <v>565</v>
      </c>
      <c r="F1538" s="94"/>
      <c r="G1538" s="94"/>
      <c r="H1538" s="94"/>
      <c r="I1538" s="94"/>
      <c r="J1538" s="94"/>
      <c r="K1538" s="94"/>
      <c r="L1538" s="105"/>
      <c r="M1538" s="78" t="s">
        <v>312</v>
      </c>
      <c r="N1538" s="96" t="s">
        <v>155</v>
      </c>
      <c r="O1538" s="119"/>
      <c r="P1538" s="107"/>
      <c r="Q1538" s="107"/>
      <c r="R1538" s="107"/>
      <c r="S1538" s="107"/>
      <c r="T1538" s="74"/>
    </row>
    <row r="1539" spans="1:20" ht="18" customHeight="1">
      <c r="A1539" s="190"/>
      <c r="B1539" s="191"/>
      <c r="C1539" s="99"/>
      <c r="D1539" s="108" t="s">
        <v>933</v>
      </c>
      <c r="E1539" s="94" t="s">
        <v>707</v>
      </c>
      <c r="F1539" s="94"/>
      <c r="G1539" s="94"/>
      <c r="H1539" s="94"/>
      <c r="I1539" s="94"/>
      <c r="J1539" s="94"/>
      <c r="K1539" s="94"/>
      <c r="L1539" s="105"/>
      <c r="M1539" s="78">
        <v>73</v>
      </c>
      <c r="N1539" s="96" t="s">
        <v>155</v>
      </c>
      <c r="O1539" s="119"/>
      <c r="P1539" s="107"/>
      <c r="Q1539" s="107"/>
      <c r="R1539" s="107"/>
      <c r="S1539" s="107"/>
      <c r="T1539" s="74"/>
    </row>
    <row r="1540" spans="1:20" ht="18" customHeight="1">
      <c r="A1540" s="190"/>
      <c r="B1540" s="191"/>
      <c r="C1540" s="99"/>
      <c r="D1540" s="108" t="s">
        <v>901</v>
      </c>
      <c r="E1540" s="94" t="s">
        <v>708</v>
      </c>
      <c r="F1540" s="94"/>
      <c r="G1540" s="94"/>
      <c r="H1540" s="94"/>
      <c r="I1540" s="94"/>
      <c r="J1540" s="94"/>
      <c r="K1540" s="94"/>
      <c r="L1540" s="105"/>
      <c r="M1540" s="78" t="s">
        <v>155</v>
      </c>
      <c r="N1540" s="96" t="s">
        <v>1094</v>
      </c>
      <c r="O1540" s="119"/>
      <c r="P1540" s="107"/>
      <c r="Q1540" s="107"/>
      <c r="R1540" s="107"/>
      <c r="S1540" s="107"/>
      <c r="T1540" s="74"/>
    </row>
    <row r="1541" spans="1:20" ht="18" customHeight="1" thickBot="1">
      <c r="A1541" s="233"/>
      <c r="B1541" s="234"/>
      <c r="C1541" s="120"/>
      <c r="D1541" s="121"/>
      <c r="E1541" s="122"/>
      <c r="F1541" s="122"/>
      <c r="G1541" s="122"/>
      <c r="H1541" s="122"/>
      <c r="I1541" s="122"/>
      <c r="J1541" s="122"/>
      <c r="K1541" s="122"/>
      <c r="L1541" s="123"/>
      <c r="M1541" s="124"/>
      <c r="N1541" s="125"/>
      <c r="O1541" s="126"/>
      <c r="P1541" s="127"/>
      <c r="Q1541" s="127"/>
      <c r="R1541" s="127"/>
      <c r="S1541" s="127"/>
      <c r="T1541" s="128"/>
    </row>
    <row r="1542" spans="1:20" ht="17.25" customHeight="1" thickBot="1">
      <c r="A1542" s="935" t="s">
        <v>101</v>
      </c>
      <c r="B1542" s="936"/>
      <c r="C1542" s="936"/>
      <c r="D1542" s="936"/>
      <c r="E1542" s="936"/>
      <c r="F1542" s="936"/>
      <c r="G1542" s="50" t="s">
        <v>102</v>
      </c>
      <c r="H1542" s="937"/>
      <c r="I1542" s="937"/>
      <c r="J1542" s="938"/>
      <c r="K1542" s="50" t="s">
        <v>103</v>
      </c>
      <c r="L1542" s="51"/>
      <c r="M1542" s="52"/>
      <c r="N1542" s="939" t="s">
        <v>104</v>
      </c>
      <c r="O1542" s="940"/>
      <c r="P1542" s="940"/>
      <c r="Q1542" s="941"/>
      <c r="R1542" s="53" t="s">
        <v>105</v>
      </c>
      <c r="S1542" s="54"/>
      <c r="T1542" s="55"/>
    </row>
    <row r="1543" spans="1:20" ht="18" customHeight="1">
      <c r="A1543" s="942" t="s">
        <v>106</v>
      </c>
      <c r="B1543" s="943"/>
      <c r="C1543" s="946" t="s">
        <v>107</v>
      </c>
      <c r="D1543" s="922" t="s">
        <v>108</v>
      </c>
      <c r="E1543" s="923"/>
      <c r="F1543" s="923"/>
      <c r="G1543" s="923"/>
      <c r="H1543" s="923"/>
      <c r="I1543" s="923"/>
      <c r="J1543" s="923"/>
      <c r="K1543" s="923"/>
      <c r="L1543" s="948"/>
      <c r="M1543" s="950" t="s">
        <v>109</v>
      </c>
      <c r="N1543" s="922" t="s">
        <v>110</v>
      </c>
      <c r="O1543" s="922" t="s">
        <v>111</v>
      </c>
      <c r="P1543" s="923"/>
      <c r="Q1543" s="923"/>
      <c r="R1543" s="923"/>
      <c r="S1543" s="923"/>
      <c r="T1543" s="924"/>
    </row>
    <row r="1544" spans="1:20" ht="18" customHeight="1" thickBot="1">
      <c r="A1544" s="944"/>
      <c r="B1544" s="945"/>
      <c r="C1544" s="947"/>
      <c r="D1544" s="925"/>
      <c r="E1544" s="926"/>
      <c r="F1544" s="926"/>
      <c r="G1544" s="926"/>
      <c r="H1544" s="926"/>
      <c r="I1544" s="926"/>
      <c r="J1544" s="926"/>
      <c r="K1544" s="926"/>
      <c r="L1544" s="949"/>
      <c r="M1544" s="951"/>
      <c r="N1544" s="925"/>
      <c r="O1544" s="925"/>
      <c r="P1544" s="926"/>
      <c r="Q1544" s="926"/>
      <c r="R1544" s="926"/>
      <c r="S1544" s="926"/>
      <c r="T1544" s="927"/>
    </row>
    <row r="1545" spans="1:20" ht="18" customHeight="1">
      <c r="A1545" s="989" t="s">
        <v>1079</v>
      </c>
      <c r="B1545" s="990"/>
      <c r="C1545" s="57"/>
      <c r="D1545" s="58" t="s">
        <v>903</v>
      </c>
      <c r="E1545" s="59" t="s">
        <v>710</v>
      </c>
      <c r="F1545" s="60"/>
      <c r="G1545" s="60"/>
      <c r="H1545" s="293"/>
      <c r="I1545" s="293"/>
      <c r="J1545" s="293"/>
      <c r="K1545" s="293"/>
      <c r="L1545" s="61"/>
      <c r="M1545" s="62" t="s">
        <v>155</v>
      </c>
      <c r="N1545" s="63" t="s">
        <v>1095</v>
      </c>
      <c r="O1545" s="64"/>
      <c r="P1545" s="65"/>
      <c r="Q1545" s="65"/>
      <c r="R1545" s="65"/>
      <c r="S1545" s="65"/>
      <c r="T1545" s="66"/>
    </row>
    <row r="1546" spans="1:20" ht="18" customHeight="1">
      <c r="A1546" s="190"/>
      <c r="B1546" s="191"/>
      <c r="C1546" s="67"/>
      <c r="D1546" s="68" t="s">
        <v>904</v>
      </c>
      <c r="E1546" s="69" t="s">
        <v>712</v>
      </c>
      <c r="F1546" s="69"/>
      <c r="G1546" s="69"/>
      <c r="H1546" s="69"/>
      <c r="I1546" s="69"/>
      <c r="J1546" s="69"/>
      <c r="K1546" s="69"/>
      <c r="L1546" s="70"/>
      <c r="M1546" s="71" t="s">
        <v>100</v>
      </c>
      <c r="N1546" s="71" t="s">
        <v>100</v>
      </c>
      <c r="O1546" s="72"/>
      <c r="P1546" s="73"/>
      <c r="Q1546" s="73"/>
      <c r="R1546" s="73"/>
      <c r="S1546" s="73"/>
      <c r="T1546" s="74"/>
    </row>
    <row r="1547" spans="1:20" ht="18" customHeight="1">
      <c r="A1547" s="190"/>
      <c r="B1547" s="191"/>
      <c r="C1547" s="75"/>
      <c r="D1547" s="68" t="s">
        <v>905</v>
      </c>
      <c r="E1547" s="69" t="s">
        <v>713</v>
      </c>
      <c r="F1547" s="76"/>
      <c r="G1547" s="76"/>
      <c r="H1547" s="76"/>
      <c r="I1547" s="76"/>
      <c r="J1547" s="76"/>
      <c r="K1547" s="76"/>
      <c r="L1547" s="77"/>
      <c r="M1547" s="71" t="s">
        <v>100</v>
      </c>
      <c r="N1547" s="71" t="s">
        <v>100</v>
      </c>
      <c r="O1547" s="72"/>
      <c r="P1547" s="73"/>
      <c r="Q1547" s="73"/>
      <c r="R1547" s="73"/>
      <c r="S1547" s="73"/>
      <c r="T1547" s="74"/>
    </row>
    <row r="1548" spans="1:20" ht="18" customHeight="1">
      <c r="A1548" s="190"/>
      <c r="B1548" s="191"/>
      <c r="C1548" s="75"/>
      <c r="D1548" s="68" t="s">
        <v>906</v>
      </c>
      <c r="E1548" s="69" t="s">
        <v>1096</v>
      </c>
      <c r="F1548" s="76"/>
      <c r="G1548" s="76"/>
      <c r="H1548" s="76"/>
      <c r="I1548" s="76"/>
      <c r="J1548" s="76"/>
      <c r="K1548" s="76"/>
      <c r="L1548" s="77"/>
      <c r="M1548" s="78" t="s">
        <v>100</v>
      </c>
      <c r="N1548" s="71" t="s">
        <v>711</v>
      </c>
      <c r="O1548" s="72"/>
      <c r="P1548" s="73"/>
      <c r="Q1548" s="73"/>
      <c r="R1548" s="73"/>
      <c r="S1548" s="73"/>
      <c r="T1548" s="74"/>
    </row>
    <row r="1549" spans="1:20" ht="18" customHeight="1">
      <c r="A1549" s="190"/>
      <c r="B1549" s="191"/>
      <c r="C1549" s="79"/>
      <c r="D1549" s="68" t="s">
        <v>909</v>
      </c>
      <c r="E1549" s="69" t="s">
        <v>182</v>
      </c>
      <c r="F1549" s="76"/>
      <c r="G1549" s="76"/>
      <c r="H1549" s="76"/>
      <c r="I1549" s="76"/>
      <c r="J1549" s="76"/>
      <c r="K1549" s="76"/>
      <c r="L1549" s="77"/>
      <c r="M1549" s="78">
        <v>83</v>
      </c>
      <c r="N1549" s="71" t="s">
        <v>100</v>
      </c>
      <c r="O1549" s="72"/>
      <c r="P1549" s="73"/>
      <c r="Q1549" s="73"/>
      <c r="R1549" s="73"/>
      <c r="S1549" s="73"/>
      <c r="T1549" s="74"/>
    </row>
    <row r="1550" spans="1:20" ht="18" customHeight="1">
      <c r="A1550" s="190"/>
      <c r="B1550" s="191"/>
      <c r="C1550" s="80"/>
      <c r="D1550" s="81" t="s">
        <v>911</v>
      </c>
      <c r="E1550" s="82" t="s">
        <v>716</v>
      </c>
      <c r="F1550" s="82"/>
      <c r="G1550" s="82"/>
      <c r="H1550" s="82"/>
      <c r="I1550" s="82"/>
      <c r="J1550" s="82"/>
      <c r="K1550" s="82"/>
      <c r="L1550" s="83"/>
      <c r="M1550" s="84" t="s">
        <v>100</v>
      </c>
      <c r="N1550" s="85" t="s">
        <v>100</v>
      </c>
      <c r="O1550" s="288"/>
      <c r="P1550" s="388"/>
      <c r="Q1550" s="388"/>
      <c r="R1550" s="388"/>
      <c r="S1550" s="388"/>
      <c r="T1550" s="88"/>
    </row>
    <row r="1551" spans="1:20" ht="18" customHeight="1">
      <c r="A1551" s="190"/>
      <c r="B1551" s="191"/>
      <c r="C1551" s="75"/>
      <c r="D1551" s="68" t="s">
        <v>913</v>
      </c>
      <c r="E1551" s="89" t="s">
        <v>717</v>
      </c>
      <c r="F1551" s="89"/>
      <c r="G1551" s="89"/>
      <c r="H1551" s="89"/>
      <c r="I1551" s="89"/>
      <c r="J1551" s="89"/>
      <c r="K1551" s="89"/>
      <c r="L1551" s="90"/>
      <c r="M1551" s="91">
        <v>83</v>
      </c>
      <c r="N1551" s="92" t="s">
        <v>100</v>
      </c>
      <c r="O1551" s="109"/>
      <c r="P1551" s="107"/>
      <c r="Q1551" s="107"/>
      <c r="R1551" s="107"/>
      <c r="S1551" s="107"/>
      <c r="T1551" s="74"/>
    </row>
    <row r="1552" spans="1:20" ht="18" customHeight="1">
      <c r="A1552" s="190"/>
      <c r="B1552" s="191"/>
      <c r="C1552" s="176" t="s">
        <v>215</v>
      </c>
      <c r="D1552" s="68" t="s">
        <v>915</v>
      </c>
      <c r="E1552" s="94" t="s">
        <v>219</v>
      </c>
      <c r="F1552" s="94"/>
      <c r="G1552" s="94"/>
      <c r="H1552" s="94"/>
      <c r="I1552" s="94"/>
      <c r="J1552" s="94"/>
      <c r="K1552" s="94"/>
      <c r="L1552" s="95"/>
      <c r="M1552" s="78" t="s">
        <v>100</v>
      </c>
      <c r="N1552" s="96" t="s">
        <v>720</v>
      </c>
      <c r="O1552" s="119"/>
      <c r="P1552" s="107"/>
      <c r="Q1552" s="107"/>
      <c r="R1552" s="107"/>
      <c r="S1552" s="107"/>
      <c r="T1552" s="74"/>
    </row>
    <row r="1553" spans="1:20" ht="18" customHeight="1">
      <c r="A1553" s="190"/>
      <c r="B1553" s="191"/>
      <c r="C1553" s="75"/>
      <c r="D1553" s="68" t="s">
        <v>916</v>
      </c>
      <c r="E1553" s="89" t="s">
        <v>701</v>
      </c>
      <c r="F1553" s="89"/>
      <c r="G1553" s="89"/>
      <c r="H1553" s="89"/>
      <c r="I1553" s="89"/>
      <c r="J1553" s="89"/>
      <c r="K1553" s="89"/>
      <c r="L1553" s="95"/>
      <c r="M1553" s="78" t="s">
        <v>100</v>
      </c>
      <c r="N1553" s="96" t="s">
        <v>100</v>
      </c>
      <c r="O1553" s="119"/>
      <c r="P1553" s="107"/>
      <c r="Q1553" s="107"/>
      <c r="R1553" s="107"/>
      <c r="S1553" s="107"/>
      <c r="T1553" s="74"/>
    </row>
    <row r="1554" spans="1:20" ht="18" customHeight="1">
      <c r="A1554" s="190"/>
      <c r="B1554" s="191"/>
      <c r="C1554" s="99"/>
      <c r="D1554" s="68" t="s">
        <v>917</v>
      </c>
      <c r="E1554" s="94" t="s">
        <v>718</v>
      </c>
      <c r="F1554" s="94"/>
      <c r="G1554" s="94"/>
      <c r="H1554" s="94"/>
      <c r="I1554" s="94"/>
      <c r="J1554" s="94"/>
      <c r="K1554" s="94"/>
      <c r="L1554" s="95"/>
      <c r="M1554" s="100" t="s">
        <v>100</v>
      </c>
      <c r="N1554" s="100" t="s">
        <v>100</v>
      </c>
      <c r="O1554" s="110"/>
      <c r="P1554" s="107"/>
      <c r="Q1554" s="107"/>
      <c r="R1554" s="107"/>
      <c r="S1554" s="107"/>
      <c r="T1554" s="74"/>
    </row>
    <row r="1555" spans="1:20" ht="18" customHeight="1">
      <c r="A1555" s="190"/>
      <c r="B1555" s="191"/>
      <c r="C1555" s="278" t="s">
        <v>225</v>
      </c>
      <c r="D1555" s="68" t="s">
        <v>918</v>
      </c>
      <c r="E1555" s="94" t="s">
        <v>808</v>
      </c>
      <c r="F1555" s="94"/>
      <c r="G1555" s="94"/>
      <c r="H1555" s="94"/>
      <c r="I1555" s="94"/>
      <c r="J1555" s="94"/>
      <c r="K1555" s="94"/>
      <c r="L1555" s="95"/>
      <c r="M1555" s="78">
        <v>84</v>
      </c>
      <c r="N1555" s="96" t="s">
        <v>720</v>
      </c>
      <c r="O1555" s="119"/>
      <c r="P1555" s="107"/>
      <c r="Q1555" s="107"/>
      <c r="R1555" s="107"/>
      <c r="S1555" s="107"/>
      <c r="T1555" s="74"/>
    </row>
    <row r="1556" spans="1:20" ht="18" customHeight="1">
      <c r="A1556" s="190"/>
      <c r="B1556" s="191"/>
      <c r="C1556" s="80"/>
      <c r="D1556" s="81"/>
      <c r="E1556" s="82"/>
      <c r="F1556" s="82"/>
      <c r="G1556" s="82"/>
      <c r="H1556" s="82"/>
      <c r="I1556" s="82"/>
      <c r="J1556" s="82"/>
      <c r="K1556" s="82"/>
      <c r="L1556" s="83"/>
      <c r="M1556" s="318"/>
      <c r="N1556" s="85"/>
      <c r="O1556" s="288"/>
      <c r="P1556" s="388"/>
      <c r="Q1556" s="388"/>
      <c r="R1556" s="388"/>
      <c r="S1556" s="388"/>
      <c r="T1556" s="88"/>
    </row>
    <row r="1557" spans="1:20" ht="18" customHeight="1">
      <c r="A1557" s="983" t="s">
        <v>333</v>
      </c>
      <c r="B1557" s="984"/>
      <c r="C1557" s="399"/>
      <c r="D1557" s="309" t="s">
        <v>45</v>
      </c>
      <c r="E1557" s="310" t="s">
        <v>721</v>
      </c>
      <c r="F1557" s="310"/>
      <c r="G1557" s="310"/>
      <c r="H1557" s="310"/>
      <c r="I1557" s="310"/>
      <c r="J1557" s="310"/>
      <c r="K1557" s="310"/>
      <c r="L1557" s="389"/>
      <c r="M1557" s="343">
        <v>51</v>
      </c>
      <c r="N1557" s="312" t="s">
        <v>399</v>
      </c>
      <c r="O1557" s="426" t="s">
        <v>511</v>
      </c>
      <c r="P1557" s="427" t="s">
        <v>722</v>
      </c>
      <c r="Q1557" s="427"/>
      <c r="R1557" s="391"/>
      <c r="S1557" s="391"/>
      <c r="T1557" s="392"/>
    </row>
    <row r="1558" spans="1:20" ht="18" customHeight="1">
      <c r="A1558" s="985" t="s">
        <v>723</v>
      </c>
      <c r="B1558" s="986"/>
      <c r="C1558" s="99"/>
      <c r="D1558" s="68" t="s">
        <v>47</v>
      </c>
      <c r="E1558" s="94" t="s">
        <v>407</v>
      </c>
      <c r="F1558" s="94"/>
      <c r="G1558" s="94"/>
      <c r="H1558" s="94"/>
      <c r="I1558" s="94"/>
      <c r="J1558" s="94"/>
      <c r="K1558" s="94"/>
      <c r="L1558" s="105"/>
      <c r="M1558" s="100">
        <v>51</v>
      </c>
      <c r="N1558" s="71" t="s">
        <v>399</v>
      </c>
      <c r="O1558" s="72" t="s">
        <v>511</v>
      </c>
      <c r="P1558" s="73" t="s">
        <v>409</v>
      </c>
      <c r="Q1558" s="73"/>
      <c r="R1558" s="107"/>
      <c r="S1558" s="107"/>
      <c r="T1558" s="74"/>
    </row>
    <row r="1559" spans="1:20" ht="18" customHeight="1">
      <c r="A1559" s="190"/>
      <c r="B1559" s="191"/>
      <c r="C1559" s="75"/>
      <c r="D1559" s="108" t="s">
        <v>48</v>
      </c>
      <c r="E1559" s="94" t="s">
        <v>342</v>
      </c>
      <c r="F1559" s="94"/>
      <c r="G1559" s="94"/>
      <c r="H1559" s="94"/>
      <c r="I1559" s="94"/>
      <c r="J1559" s="94"/>
      <c r="K1559" s="94"/>
      <c r="L1559" s="95"/>
      <c r="M1559" s="100">
        <v>52</v>
      </c>
      <c r="N1559" s="71" t="s">
        <v>399</v>
      </c>
      <c r="O1559" s="72" t="s">
        <v>511</v>
      </c>
      <c r="P1559" s="73" t="s">
        <v>1097</v>
      </c>
      <c r="Q1559" s="73"/>
      <c r="R1559" s="107"/>
      <c r="S1559" s="107"/>
      <c r="T1559" s="74"/>
    </row>
    <row r="1560" spans="1:20" ht="18" customHeight="1">
      <c r="A1560" s="190"/>
      <c r="B1560" s="191"/>
      <c r="C1560" s="75"/>
      <c r="D1560" s="108" t="s">
        <v>49</v>
      </c>
      <c r="E1560" s="94" t="s">
        <v>725</v>
      </c>
      <c r="F1560" s="94"/>
      <c r="G1560" s="94"/>
      <c r="H1560" s="94"/>
      <c r="I1560" s="94"/>
      <c r="J1560" s="94"/>
      <c r="K1560" s="94"/>
      <c r="L1560" s="95"/>
      <c r="M1560" s="100">
        <v>53</v>
      </c>
      <c r="N1560" s="71" t="s">
        <v>100</v>
      </c>
      <c r="O1560" s="398"/>
      <c r="P1560" s="73" t="s">
        <v>1098</v>
      </c>
      <c r="Q1560" s="73"/>
      <c r="R1560" s="107"/>
      <c r="S1560" s="107"/>
      <c r="T1560" s="74"/>
    </row>
    <row r="1561" spans="1:20" ht="18" customHeight="1">
      <c r="A1561" s="334"/>
      <c r="B1561" s="335"/>
      <c r="C1561" s="281"/>
      <c r="D1561" s="81"/>
      <c r="E1561" s="82"/>
      <c r="F1561" s="82"/>
      <c r="G1561" s="82"/>
      <c r="H1561" s="82"/>
      <c r="I1561" s="82"/>
      <c r="J1561" s="82"/>
      <c r="K1561" s="82"/>
      <c r="L1561" s="83"/>
      <c r="M1561" s="318"/>
      <c r="N1561" s="359"/>
      <c r="O1561" s="360"/>
      <c r="P1561" s="388"/>
      <c r="Q1561" s="388"/>
      <c r="R1561" s="388"/>
      <c r="S1561" s="388"/>
      <c r="T1561" s="88"/>
    </row>
    <row r="1562" spans="1:20" ht="18" customHeight="1">
      <c r="A1562" s="983" t="s">
        <v>727</v>
      </c>
      <c r="B1562" s="984"/>
      <c r="C1562" s="399"/>
      <c r="D1562" s="309" t="s">
        <v>45</v>
      </c>
      <c r="E1562" s="310" t="s">
        <v>1099</v>
      </c>
      <c r="F1562" s="310"/>
      <c r="G1562" s="310"/>
      <c r="H1562" s="310"/>
      <c r="I1562" s="310"/>
      <c r="J1562" s="310"/>
      <c r="K1562" s="310"/>
      <c r="L1562" s="389"/>
      <c r="M1562" s="343">
        <v>34</v>
      </c>
      <c r="N1562" s="343" t="s">
        <v>1100</v>
      </c>
      <c r="O1562" s="440" t="s">
        <v>511</v>
      </c>
      <c r="P1562" s="427" t="s">
        <v>746</v>
      </c>
      <c r="Q1562" s="391"/>
      <c r="R1562" s="391"/>
      <c r="S1562" s="391"/>
      <c r="T1562" s="392"/>
    </row>
    <row r="1563" spans="1:20" ht="18" customHeight="1">
      <c r="A1563" s="190"/>
      <c r="B1563" s="191"/>
      <c r="C1563" s="102"/>
      <c r="D1563" s="108" t="s">
        <v>47</v>
      </c>
      <c r="E1563" s="94" t="s">
        <v>1101</v>
      </c>
      <c r="F1563" s="94"/>
      <c r="G1563" s="94"/>
      <c r="H1563" s="94"/>
      <c r="I1563" s="94"/>
      <c r="J1563" s="94"/>
      <c r="K1563" s="94"/>
      <c r="L1563" s="95"/>
      <c r="M1563" s="78">
        <v>65</v>
      </c>
      <c r="N1563" s="100" t="s">
        <v>100</v>
      </c>
      <c r="O1563" s="395" t="s">
        <v>511</v>
      </c>
      <c r="P1563" s="73" t="s">
        <v>732</v>
      </c>
      <c r="Q1563" s="107"/>
      <c r="R1563" s="107"/>
      <c r="S1563" s="107"/>
      <c r="T1563" s="74"/>
    </row>
    <row r="1564" spans="1:20" ht="18" customHeight="1">
      <c r="A1564" s="190"/>
      <c r="B1564" s="191"/>
      <c r="C1564" s="99"/>
      <c r="D1564" s="108" t="s">
        <v>48</v>
      </c>
      <c r="E1564" s="94" t="s">
        <v>733</v>
      </c>
      <c r="F1564" s="94"/>
      <c r="G1564" s="94"/>
      <c r="H1564" s="94"/>
      <c r="I1564" s="94"/>
      <c r="J1564" s="94"/>
      <c r="K1564" s="94"/>
      <c r="L1564" s="95"/>
      <c r="M1564" s="100">
        <v>34</v>
      </c>
      <c r="N1564" s="100" t="s">
        <v>100</v>
      </c>
      <c r="O1564" s="395" t="s">
        <v>511</v>
      </c>
      <c r="P1564" s="73" t="s">
        <v>251</v>
      </c>
      <c r="Q1564" s="107"/>
      <c r="R1564" s="107"/>
      <c r="S1564" s="107"/>
      <c r="T1564" s="74"/>
    </row>
    <row r="1565" spans="1:20" ht="18" customHeight="1">
      <c r="A1565" s="190"/>
      <c r="B1565" s="191"/>
      <c r="C1565" s="111"/>
      <c r="D1565" s="108" t="s">
        <v>49</v>
      </c>
      <c r="E1565" s="94" t="s">
        <v>734</v>
      </c>
      <c r="F1565" s="94"/>
      <c r="G1565" s="94"/>
      <c r="H1565" s="94"/>
      <c r="I1565" s="94"/>
      <c r="J1565" s="94"/>
      <c r="K1565" s="94"/>
      <c r="L1565" s="95"/>
      <c r="M1565" s="100">
        <v>34</v>
      </c>
      <c r="N1565" s="100" t="s">
        <v>100</v>
      </c>
      <c r="O1565" s="395" t="s">
        <v>511</v>
      </c>
      <c r="P1565" s="73" t="s">
        <v>504</v>
      </c>
      <c r="Q1565" s="107"/>
      <c r="R1565" s="107"/>
      <c r="S1565" s="107"/>
      <c r="T1565" s="74"/>
    </row>
    <row r="1566" spans="1:20" ht="18" customHeight="1">
      <c r="A1566" s="190"/>
      <c r="B1566" s="191"/>
      <c r="C1566" s="75"/>
      <c r="D1566" s="108" t="s">
        <v>50</v>
      </c>
      <c r="E1566" s="116" t="s">
        <v>735</v>
      </c>
      <c r="F1566" s="116"/>
      <c r="G1566" s="116"/>
      <c r="H1566" s="116"/>
      <c r="I1566" s="116"/>
      <c r="J1566" s="116"/>
      <c r="K1566" s="116"/>
      <c r="L1566" s="117"/>
      <c r="M1566" s="100" t="s">
        <v>433</v>
      </c>
      <c r="N1566" s="71" t="s">
        <v>1102</v>
      </c>
      <c r="O1566" s="72" t="s">
        <v>511</v>
      </c>
      <c r="P1566" s="73" t="s">
        <v>447</v>
      </c>
      <c r="Q1566" s="107"/>
      <c r="R1566" s="107"/>
      <c r="S1566" s="107"/>
      <c r="T1566" s="74"/>
    </row>
    <row r="1567" spans="1:20" ht="18" customHeight="1">
      <c r="A1567" s="190"/>
      <c r="B1567" s="191"/>
      <c r="C1567" s="118"/>
      <c r="D1567" s="108" t="s">
        <v>54</v>
      </c>
      <c r="E1567" s="94" t="s">
        <v>737</v>
      </c>
      <c r="F1567" s="94"/>
      <c r="G1567" s="94"/>
      <c r="H1567" s="94"/>
      <c r="I1567" s="94"/>
      <c r="J1567" s="94"/>
      <c r="K1567" s="94"/>
      <c r="L1567" s="95"/>
      <c r="M1567" s="100" t="s">
        <v>100</v>
      </c>
      <c r="N1567" s="100" t="s">
        <v>100</v>
      </c>
      <c r="O1567" s="101"/>
      <c r="P1567" s="73" t="s">
        <v>507</v>
      </c>
      <c r="Q1567" s="107"/>
      <c r="R1567" s="107"/>
      <c r="S1567" s="107"/>
      <c r="T1567" s="74"/>
    </row>
    <row r="1568" spans="1:20" ht="18" customHeight="1">
      <c r="A1568" s="190"/>
      <c r="B1568" s="191"/>
      <c r="C1568" s="118"/>
      <c r="D1568" s="108" t="s">
        <v>59</v>
      </c>
      <c r="E1568" s="94" t="s">
        <v>1103</v>
      </c>
      <c r="F1568" s="94"/>
      <c r="G1568" s="94"/>
      <c r="H1568" s="94"/>
      <c r="I1568" s="94"/>
      <c r="J1568" s="94"/>
      <c r="K1568" s="94"/>
      <c r="L1568" s="95"/>
      <c r="M1568" s="100">
        <v>65</v>
      </c>
      <c r="N1568" s="100" t="s">
        <v>100</v>
      </c>
      <c r="O1568" s="101"/>
      <c r="P1568" s="73" t="s">
        <v>508</v>
      </c>
      <c r="Q1568" s="107"/>
      <c r="R1568" s="107"/>
      <c r="S1568" s="107"/>
      <c r="T1568" s="74"/>
    </row>
    <row r="1569" spans="1:20" ht="18" customHeight="1">
      <c r="A1569" s="190"/>
      <c r="B1569" s="191"/>
      <c r="C1569" s="99"/>
      <c r="D1569" s="108"/>
      <c r="E1569" s="94"/>
      <c r="F1569" s="94"/>
      <c r="G1569" s="94"/>
      <c r="H1569" s="94"/>
      <c r="I1569" s="94"/>
      <c r="J1569" s="94"/>
      <c r="K1569" s="94"/>
      <c r="L1569" s="105"/>
      <c r="M1569" s="100"/>
      <c r="N1569" s="100"/>
      <c r="O1569" s="101"/>
      <c r="P1569" s="73" t="s">
        <v>509</v>
      </c>
      <c r="Q1569" s="107"/>
      <c r="R1569" s="107"/>
      <c r="S1569" s="107"/>
      <c r="T1569" s="74"/>
    </row>
    <row r="1570" spans="1:20" ht="18" customHeight="1">
      <c r="A1570" s="190"/>
      <c r="B1570" s="191"/>
      <c r="C1570" s="111"/>
      <c r="D1570" s="68"/>
      <c r="E1570" s="94"/>
      <c r="F1570" s="94"/>
      <c r="G1570" s="94"/>
      <c r="H1570" s="94"/>
      <c r="I1570" s="94"/>
      <c r="J1570" s="94"/>
      <c r="K1570" s="94"/>
      <c r="L1570" s="105"/>
      <c r="M1570" s="100"/>
      <c r="N1570" s="100"/>
      <c r="O1570" s="395" t="s">
        <v>511</v>
      </c>
      <c r="P1570" s="73" t="s">
        <v>1104</v>
      </c>
      <c r="Q1570" s="107"/>
      <c r="R1570" s="107"/>
      <c r="S1570" s="107"/>
      <c r="T1570" s="74"/>
    </row>
    <row r="1571" spans="1:20" ht="18" customHeight="1">
      <c r="A1571" s="190"/>
      <c r="B1571" s="191"/>
      <c r="C1571" s="80"/>
      <c r="D1571" s="270"/>
      <c r="E1571" s="82"/>
      <c r="F1571" s="82"/>
      <c r="G1571" s="82"/>
      <c r="H1571" s="82"/>
      <c r="I1571" s="82"/>
      <c r="J1571" s="82"/>
      <c r="K1571" s="82"/>
      <c r="L1571" s="282"/>
      <c r="M1571" s="318"/>
      <c r="N1571" s="318"/>
      <c r="O1571" s="387"/>
      <c r="P1571" s="388"/>
      <c r="Q1571" s="388"/>
      <c r="R1571" s="388"/>
      <c r="S1571" s="388"/>
      <c r="T1571" s="88"/>
    </row>
    <row r="1572" spans="1:20" ht="18" customHeight="1">
      <c r="A1572" s="190"/>
      <c r="B1572" s="191"/>
      <c r="C1572" s="410"/>
      <c r="D1572" s="68"/>
      <c r="E1572" s="94"/>
      <c r="F1572" s="94"/>
      <c r="G1572" s="94"/>
      <c r="H1572" s="94"/>
      <c r="I1572" s="94"/>
      <c r="J1572" s="94"/>
      <c r="K1572" s="94"/>
      <c r="L1572" s="286"/>
      <c r="M1572" s="192"/>
      <c r="N1572" s="192"/>
      <c r="O1572" s="468"/>
      <c r="P1572" s="107"/>
      <c r="Q1572" s="107"/>
      <c r="R1572" s="107"/>
      <c r="S1572" s="107"/>
      <c r="T1572" s="74"/>
    </row>
    <row r="1573" spans="1:20" ht="18" customHeight="1">
      <c r="A1573" s="190"/>
      <c r="B1573" s="191"/>
      <c r="C1573" s="99"/>
      <c r="D1573" s="108"/>
      <c r="E1573" s="94"/>
      <c r="F1573" s="94"/>
      <c r="G1573" s="94"/>
      <c r="H1573" s="94"/>
      <c r="I1573" s="94"/>
      <c r="J1573" s="94"/>
      <c r="K1573" s="94"/>
      <c r="L1573" s="105"/>
      <c r="M1573" s="100"/>
      <c r="N1573" s="100"/>
      <c r="O1573" s="110"/>
      <c r="P1573" s="107"/>
      <c r="Q1573" s="107"/>
      <c r="R1573" s="107"/>
      <c r="S1573" s="107"/>
      <c r="T1573" s="74"/>
    </row>
    <row r="1574" spans="1:20" ht="18" customHeight="1">
      <c r="A1574" s="190"/>
      <c r="B1574" s="191"/>
      <c r="C1574" s="99"/>
      <c r="D1574" s="108"/>
      <c r="E1574" s="94"/>
      <c r="F1574" s="94"/>
      <c r="G1574" s="94"/>
      <c r="H1574" s="94"/>
      <c r="I1574" s="94"/>
      <c r="J1574" s="94"/>
      <c r="K1574" s="94"/>
      <c r="L1574" s="105"/>
      <c r="M1574" s="100"/>
      <c r="N1574" s="100"/>
      <c r="O1574" s="110"/>
      <c r="P1574" s="107"/>
      <c r="Q1574" s="107"/>
      <c r="R1574" s="107"/>
      <c r="S1574" s="107"/>
      <c r="T1574" s="74"/>
    </row>
    <row r="1575" spans="1:20" ht="18" customHeight="1">
      <c r="A1575" s="190"/>
      <c r="B1575" s="191"/>
      <c r="C1575" s="99"/>
      <c r="D1575" s="108"/>
      <c r="E1575" s="94"/>
      <c r="F1575" s="94"/>
      <c r="G1575" s="94"/>
      <c r="H1575" s="94"/>
      <c r="I1575" s="94"/>
      <c r="J1575" s="94"/>
      <c r="K1575" s="94"/>
      <c r="L1575" s="105"/>
      <c r="M1575" s="78"/>
      <c r="N1575" s="96"/>
      <c r="O1575" s="119"/>
      <c r="P1575" s="107"/>
      <c r="Q1575" s="107"/>
      <c r="R1575" s="107"/>
      <c r="S1575" s="107"/>
      <c r="T1575" s="74"/>
    </row>
    <row r="1576" spans="1:20" ht="18" customHeight="1">
      <c r="A1576" s="190"/>
      <c r="B1576" s="191"/>
      <c r="C1576" s="99"/>
      <c r="D1576" s="108"/>
      <c r="E1576" s="94"/>
      <c r="F1576" s="94"/>
      <c r="G1576" s="94"/>
      <c r="H1576" s="94"/>
      <c r="I1576" s="94"/>
      <c r="J1576" s="94"/>
      <c r="K1576" s="94"/>
      <c r="L1576" s="105"/>
      <c r="M1576" s="78"/>
      <c r="N1576" s="96"/>
      <c r="O1576" s="119"/>
      <c r="P1576" s="107"/>
      <c r="Q1576" s="107"/>
      <c r="R1576" s="107"/>
      <c r="S1576" s="107"/>
      <c r="T1576" s="74"/>
    </row>
    <row r="1577" spans="1:20" ht="18" customHeight="1">
      <c r="A1577" s="190"/>
      <c r="B1577" s="191"/>
      <c r="C1577" s="99"/>
      <c r="D1577" s="108"/>
      <c r="E1577" s="94"/>
      <c r="F1577" s="94"/>
      <c r="G1577" s="94"/>
      <c r="H1577" s="94"/>
      <c r="I1577" s="94"/>
      <c r="J1577" s="94"/>
      <c r="K1577" s="94"/>
      <c r="L1577" s="105"/>
      <c r="M1577" s="78"/>
      <c r="N1577" s="96"/>
      <c r="O1577" s="119"/>
      <c r="P1577" s="107"/>
      <c r="Q1577" s="107"/>
      <c r="R1577" s="107"/>
      <c r="S1577" s="107"/>
      <c r="T1577" s="74"/>
    </row>
    <row r="1578" spans="1:20" ht="18" customHeight="1" thickBot="1">
      <c r="A1578" s="233"/>
      <c r="B1578" s="234"/>
      <c r="C1578" s="120"/>
      <c r="D1578" s="121"/>
      <c r="E1578" s="122"/>
      <c r="F1578" s="122"/>
      <c r="G1578" s="122"/>
      <c r="H1578" s="122"/>
      <c r="I1578" s="122"/>
      <c r="J1578" s="122"/>
      <c r="K1578" s="122"/>
      <c r="L1578" s="123"/>
      <c r="M1578" s="124"/>
      <c r="N1578" s="125"/>
      <c r="O1578" s="126"/>
      <c r="P1578" s="127"/>
      <c r="Q1578" s="127"/>
      <c r="R1578" s="127"/>
      <c r="S1578" s="127"/>
      <c r="T1578" s="128"/>
    </row>
    <row r="1579" spans="1:20" ht="17.25" customHeight="1" thickBot="1">
      <c r="A1579" s="935" t="s">
        <v>101</v>
      </c>
      <c r="B1579" s="936"/>
      <c r="C1579" s="936"/>
      <c r="D1579" s="936"/>
      <c r="E1579" s="936"/>
      <c r="F1579" s="936"/>
      <c r="G1579" s="50" t="s">
        <v>102</v>
      </c>
      <c r="H1579" s="937"/>
      <c r="I1579" s="937"/>
      <c r="J1579" s="938"/>
      <c r="K1579" s="50" t="s">
        <v>103</v>
      </c>
      <c r="L1579" s="51"/>
      <c r="M1579" s="52"/>
      <c r="N1579" s="939" t="s">
        <v>104</v>
      </c>
      <c r="O1579" s="940"/>
      <c r="P1579" s="940"/>
      <c r="Q1579" s="941"/>
      <c r="R1579" s="53" t="s">
        <v>105</v>
      </c>
      <c r="S1579" s="54"/>
      <c r="T1579" s="55"/>
    </row>
    <row r="1580" spans="1:20" ht="18" customHeight="1">
      <c r="A1580" s="942" t="s">
        <v>106</v>
      </c>
      <c r="B1580" s="943"/>
      <c r="C1580" s="946" t="s">
        <v>107</v>
      </c>
      <c r="D1580" s="922" t="s">
        <v>108</v>
      </c>
      <c r="E1580" s="923"/>
      <c r="F1580" s="923"/>
      <c r="G1580" s="923"/>
      <c r="H1580" s="923"/>
      <c r="I1580" s="923"/>
      <c r="J1580" s="923"/>
      <c r="K1580" s="923"/>
      <c r="L1580" s="948"/>
      <c r="M1580" s="950" t="s">
        <v>109</v>
      </c>
      <c r="N1580" s="922" t="s">
        <v>110</v>
      </c>
      <c r="O1580" s="922" t="s">
        <v>111</v>
      </c>
      <c r="P1580" s="923"/>
      <c r="Q1580" s="923"/>
      <c r="R1580" s="923"/>
      <c r="S1580" s="923"/>
      <c r="T1580" s="924"/>
    </row>
    <row r="1581" spans="1:20" ht="18" customHeight="1" thickBot="1">
      <c r="A1581" s="944"/>
      <c r="B1581" s="945"/>
      <c r="C1581" s="947"/>
      <c r="D1581" s="925"/>
      <c r="E1581" s="926"/>
      <c r="F1581" s="926"/>
      <c r="G1581" s="926"/>
      <c r="H1581" s="926"/>
      <c r="I1581" s="926"/>
      <c r="J1581" s="926"/>
      <c r="K1581" s="926"/>
      <c r="L1581" s="949"/>
      <c r="M1581" s="951"/>
      <c r="N1581" s="925"/>
      <c r="O1581" s="925"/>
      <c r="P1581" s="926"/>
      <c r="Q1581" s="926"/>
      <c r="R1581" s="926"/>
      <c r="S1581" s="926"/>
      <c r="T1581" s="927"/>
    </row>
    <row r="1582" spans="1:20" ht="18" customHeight="1">
      <c r="A1582" s="989" t="s">
        <v>333</v>
      </c>
      <c r="B1582" s="990"/>
      <c r="C1582" s="57"/>
      <c r="D1582" s="58" t="s">
        <v>45</v>
      </c>
      <c r="E1582" s="59" t="s">
        <v>739</v>
      </c>
      <c r="F1582" s="60"/>
      <c r="G1582" s="60"/>
      <c r="H1582" s="293"/>
      <c r="I1582" s="293"/>
      <c r="J1582" s="293"/>
      <c r="K1582" s="293"/>
      <c r="L1582" s="61"/>
      <c r="M1582" s="62">
        <v>51</v>
      </c>
      <c r="N1582" s="63" t="s">
        <v>399</v>
      </c>
      <c r="O1582" s="64" t="s">
        <v>511</v>
      </c>
      <c r="P1582" s="65" t="s">
        <v>722</v>
      </c>
      <c r="Q1582" s="65"/>
      <c r="R1582" s="65"/>
      <c r="S1582" s="65"/>
      <c r="T1582" s="66"/>
    </row>
    <row r="1583" spans="1:20" ht="18" customHeight="1">
      <c r="A1583" s="985" t="s">
        <v>740</v>
      </c>
      <c r="B1583" s="986"/>
      <c r="C1583" s="67"/>
      <c r="D1583" s="68" t="s">
        <v>47</v>
      </c>
      <c r="E1583" s="69" t="s">
        <v>407</v>
      </c>
      <c r="F1583" s="69"/>
      <c r="G1583" s="69"/>
      <c r="H1583" s="69"/>
      <c r="I1583" s="69"/>
      <c r="J1583" s="69"/>
      <c r="K1583" s="69"/>
      <c r="L1583" s="70"/>
      <c r="M1583" s="78">
        <v>51</v>
      </c>
      <c r="N1583" s="71" t="s">
        <v>399</v>
      </c>
      <c r="O1583" s="72" t="s">
        <v>511</v>
      </c>
      <c r="P1583" s="73" t="s">
        <v>409</v>
      </c>
      <c r="Q1583" s="73"/>
      <c r="R1583" s="73"/>
      <c r="S1583" s="73"/>
      <c r="T1583" s="74"/>
    </row>
    <row r="1584" spans="1:20" ht="18" customHeight="1">
      <c r="A1584" s="190"/>
      <c r="B1584" s="191"/>
      <c r="C1584" s="75"/>
      <c r="D1584" s="68" t="s">
        <v>48</v>
      </c>
      <c r="E1584" s="69" t="s">
        <v>342</v>
      </c>
      <c r="F1584" s="76"/>
      <c r="G1584" s="76"/>
      <c r="H1584" s="76"/>
      <c r="I1584" s="76"/>
      <c r="J1584" s="76"/>
      <c r="K1584" s="76"/>
      <c r="L1584" s="77"/>
      <c r="M1584" s="78">
        <v>52</v>
      </c>
      <c r="N1584" s="71" t="s">
        <v>399</v>
      </c>
      <c r="O1584" s="72" t="s">
        <v>511</v>
      </c>
      <c r="P1584" s="73" t="s">
        <v>741</v>
      </c>
      <c r="Q1584" s="73"/>
      <c r="R1584" s="73"/>
      <c r="S1584" s="73"/>
      <c r="T1584" s="74"/>
    </row>
    <row r="1585" spans="1:20" ht="18" customHeight="1">
      <c r="A1585" s="190"/>
      <c r="B1585" s="191"/>
      <c r="C1585" s="75"/>
      <c r="D1585" s="68" t="s">
        <v>49</v>
      </c>
      <c r="E1585" s="69" t="s">
        <v>410</v>
      </c>
      <c r="F1585" s="76"/>
      <c r="G1585" s="76"/>
      <c r="H1585" s="76"/>
      <c r="I1585" s="76"/>
      <c r="J1585" s="76"/>
      <c r="K1585" s="76"/>
      <c r="L1585" s="77"/>
      <c r="M1585" s="78">
        <v>53</v>
      </c>
      <c r="N1585" s="71" t="s">
        <v>100</v>
      </c>
      <c r="O1585" s="398"/>
      <c r="P1585" s="73" t="s">
        <v>726</v>
      </c>
      <c r="Q1585" s="73"/>
      <c r="R1585" s="73"/>
      <c r="S1585" s="73"/>
      <c r="T1585" s="74"/>
    </row>
    <row r="1586" spans="1:20" ht="18" customHeight="1">
      <c r="A1586" s="190"/>
      <c r="B1586" s="191"/>
      <c r="C1586" s="79"/>
      <c r="D1586" s="68" t="s">
        <v>50</v>
      </c>
      <c r="E1586" s="69" t="s">
        <v>1105</v>
      </c>
      <c r="F1586" s="76"/>
      <c r="G1586" s="76"/>
      <c r="H1586" s="76"/>
      <c r="I1586" s="76"/>
      <c r="J1586" s="76"/>
      <c r="K1586" s="76"/>
      <c r="L1586" s="77"/>
      <c r="M1586" s="78" t="s">
        <v>100</v>
      </c>
      <c r="N1586" s="71" t="s">
        <v>100</v>
      </c>
      <c r="O1586" s="72" t="s">
        <v>511</v>
      </c>
      <c r="P1586" s="73" t="s">
        <v>1106</v>
      </c>
      <c r="Q1586" s="73"/>
      <c r="R1586" s="73"/>
      <c r="S1586" s="73"/>
      <c r="T1586" s="74"/>
    </row>
    <row r="1587" spans="1:20" ht="18" customHeight="1">
      <c r="A1587" s="190"/>
      <c r="B1587" s="191"/>
      <c r="C1587" s="80"/>
      <c r="D1587" s="81"/>
      <c r="E1587" s="82"/>
      <c r="F1587" s="82"/>
      <c r="G1587" s="82"/>
      <c r="H1587" s="82"/>
      <c r="I1587" s="82"/>
      <c r="J1587" s="82"/>
      <c r="K1587" s="82"/>
      <c r="L1587" s="83"/>
      <c r="M1587" s="84"/>
      <c r="N1587" s="85"/>
      <c r="O1587" s="425"/>
      <c r="P1587" s="87" t="s">
        <v>1107</v>
      </c>
      <c r="Q1587" s="388"/>
      <c r="R1587" s="388"/>
      <c r="S1587" s="388"/>
      <c r="T1587" s="88"/>
    </row>
    <row r="1588" spans="1:20" ht="18" customHeight="1">
      <c r="A1588" s="190"/>
      <c r="B1588" s="191"/>
      <c r="C1588" s="75"/>
      <c r="D1588" s="68"/>
      <c r="E1588" s="89"/>
      <c r="F1588" s="89"/>
      <c r="G1588" s="89"/>
      <c r="H1588" s="89"/>
      <c r="I1588" s="89"/>
      <c r="J1588" s="89"/>
      <c r="K1588" s="89"/>
      <c r="L1588" s="90"/>
      <c r="M1588" s="91"/>
      <c r="N1588" s="92"/>
      <c r="O1588" s="93" t="s">
        <v>511</v>
      </c>
      <c r="P1588" s="73" t="s">
        <v>1108</v>
      </c>
      <c r="Q1588" s="107"/>
      <c r="R1588" s="107"/>
      <c r="S1588" s="107"/>
      <c r="T1588" s="74"/>
    </row>
    <row r="1589" spans="1:20" ht="18" customHeight="1">
      <c r="A1589" s="190"/>
      <c r="B1589" s="191"/>
      <c r="C1589" s="75"/>
      <c r="D1589" s="68"/>
      <c r="E1589" s="94"/>
      <c r="F1589" s="94"/>
      <c r="G1589" s="94"/>
      <c r="H1589" s="94"/>
      <c r="I1589" s="94"/>
      <c r="J1589" s="94"/>
      <c r="K1589" s="94"/>
      <c r="L1589" s="95"/>
      <c r="M1589" s="78"/>
      <c r="N1589" s="96"/>
      <c r="O1589" s="98"/>
      <c r="P1589" s="73" t="s">
        <v>1109</v>
      </c>
      <c r="Q1589" s="107"/>
      <c r="R1589" s="107"/>
      <c r="S1589" s="107"/>
      <c r="T1589" s="74"/>
    </row>
    <row r="1590" spans="1:20" ht="18" customHeight="1">
      <c r="A1590" s="190"/>
      <c r="B1590" s="191"/>
      <c r="C1590" s="75"/>
      <c r="D1590" s="68"/>
      <c r="E1590" s="89"/>
      <c r="F1590" s="89"/>
      <c r="G1590" s="89"/>
      <c r="H1590" s="89"/>
      <c r="I1590" s="89"/>
      <c r="J1590" s="89"/>
      <c r="K1590" s="89"/>
      <c r="L1590" s="95"/>
      <c r="M1590" s="78"/>
      <c r="N1590" s="96"/>
      <c r="O1590" s="98"/>
      <c r="P1590" s="73" t="s">
        <v>1110</v>
      </c>
      <c r="Q1590" s="107"/>
      <c r="R1590" s="107"/>
      <c r="S1590" s="107"/>
      <c r="T1590" s="74"/>
    </row>
    <row r="1591" spans="1:20" ht="18" customHeight="1">
      <c r="A1591" s="190"/>
      <c r="B1591" s="191"/>
      <c r="C1591" s="99"/>
      <c r="D1591" s="68"/>
      <c r="E1591" s="94"/>
      <c r="F1591" s="94"/>
      <c r="G1591" s="94"/>
      <c r="H1591" s="94"/>
      <c r="I1591" s="94"/>
      <c r="J1591" s="94"/>
      <c r="K1591" s="94"/>
      <c r="L1591" s="95"/>
      <c r="M1591" s="100"/>
      <c r="N1591" s="100"/>
      <c r="O1591" s="101"/>
      <c r="P1591" s="73" t="s">
        <v>1111</v>
      </c>
      <c r="Q1591" s="107"/>
      <c r="R1591" s="107"/>
      <c r="S1591" s="107"/>
      <c r="T1591" s="74"/>
    </row>
    <row r="1592" spans="1:20" ht="18" customHeight="1">
      <c r="A1592" s="190"/>
      <c r="B1592" s="191"/>
      <c r="C1592" s="102"/>
      <c r="D1592" s="68"/>
      <c r="E1592" s="94"/>
      <c r="F1592" s="94"/>
      <c r="G1592" s="94"/>
      <c r="H1592" s="94"/>
      <c r="I1592" s="94"/>
      <c r="J1592" s="94"/>
      <c r="K1592" s="94"/>
      <c r="L1592" s="95"/>
      <c r="M1592" s="78"/>
      <c r="N1592" s="96"/>
      <c r="O1592" s="97" t="s">
        <v>511</v>
      </c>
      <c r="P1592" s="73" t="s">
        <v>1112</v>
      </c>
      <c r="Q1592" s="107"/>
      <c r="R1592" s="107"/>
      <c r="S1592" s="107"/>
      <c r="T1592" s="74"/>
    </row>
    <row r="1593" spans="1:20" ht="18" customHeight="1">
      <c r="A1593" s="190"/>
      <c r="B1593" s="191"/>
      <c r="C1593" s="75"/>
      <c r="D1593" s="68"/>
      <c r="E1593" s="94"/>
      <c r="F1593" s="94"/>
      <c r="G1593" s="94"/>
      <c r="H1593" s="94"/>
      <c r="I1593" s="94"/>
      <c r="J1593" s="94"/>
      <c r="K1593" s="94"/>
      <c r="L1593" s="95"/>
      <c r="M1593" s="100"/>
      <c r="N1593" s="71"/>
      <c r="O1593" s="398"/>
      <c r="P1593" s="73" t="s">
        <v>1113</v>
      </c>
      <c r="Q1593" s="107"/>
      <c r="R1593" s="107"/>
      <c r="S1593" s="107"/>
      <c r="T1593" s="74"/>
    </row>
    <row r="1594" spans="1:20" ht="18" customHeight="1">
      <c r="A1594" s="190"/>
      <c r="B1594" s="191"/>
      <c r="C1594" s="281"/>
      <c r="D1594" s="81"/>
      <c r="E1594" s="82"/>
      <c r="F1594" s="82"/>
      <c r="G1594" s="82"/>
      <c r="H1594" s="82"/>
      <c r="I1594" s="82"/>
      <c r="J1594" s="82"/>
      <c r="K1594" s="82"/>
      <c r="L1594" s="83"/>
      <c r="M1594" s="318"/>
      <c r="N1594" s="85"/>
      <c r="O1594" s="288"/>
      <c r="P1594" s="388"/>
      <c r="Q1594" s="388"/>
      <c r="R1594" s="388"/>
      <c r="S1594" s="388"/>
      <c r="T1594" s="88"/>
    </row>
    <row r="1595" spans="1:20" ht="18" customHeight="1">
      <c r="A1595" s="983" t="s">
        <v>745</v>
      </c>
      <c r="B1595" s="984"/>
      <c r="C1595" s="399"/>
      <c r="D1595" s="309" t="s">
        <v>45</v>
      </c>
      <c r="E1595" s="310" t="s">
        <v>1114</v>
      </c>
      <c r="F1595" s="310"/>
      <c r="G1595" s="310"/>
      <c r="H1595" s="310"/>
      <c r="I1595" s="310"/>
      <c r="J1595" s="310"/>
      <c r="K1595" s="310"/>
      <c r="L1595" s="311"/>
      <c r="M1595" s="343" t="s">
        <v>100</v>
      </c>
      <c r="N1595" s="312" t="s">
        <v>100</v>
      </c>
      <c r="O1595" s="426" t="s">
        <v>511</v>
      </c>
      <c r="P1595" s="427" t="s">
        <v>1115</v>
      </c>
      <c r="Q1595" s="391"/>
      <c r="R1595" s="391"/>
      <c r="S1595" s="391"/>
      <c r="T1595" s="392"/>
    </row>
    <row r="1596" spans="1:20" ht="18" customHeight="1">
      <c r="A1596" s="190"/>
      <c r="B1596" s="191"/>
      <c r="C1596" s="75"/>
      <c r="D1596" s="108" t="s">
        <v>47</v>
      </c>
      <c r="E1596" s="94" t="s">
        <v>1099</v>
      </c>
      <c r="F1596" s="94"/>
      <c r="G1596" s="94"/>
      <c r="H1596" s="94"/>
      <c r="I1596" s="94"/>
      <c r="J1596" s="94"/>
      <c r="K1596" s="94"/>
      <c r="L1596" s="95"/>
      <c r="M1596" s="100">
        <v>34</v>
      </c>
      <c r="N1596" s="71" t="s">
        <v>1100</v>
      </c>
      <c r="O1596" s="72" t="s">
        <v>511</v>
      </c>
      <c r="P1596" s="73" t="s">
        <v>1116</v>
      </c>
      <c r="Q1596" s="107"/>
      <c r="R1596" s="107"/>
      <c r="S1596" s="107"/>
      <c r="T1596" s="74"/>
    </row>
    <row r="1597" spans="1:20" ht="18" customHeight="1">
      <c r="A1597" s="190"/>
      <c r="B1597" s="191"/>
      <c r="C1597" s="75"/>
      <c r="D1597" s="108" t="s">
        <v>48</v>
      </c>
      <c r="E1597" s="94" t="s">
        <v>1101</v>
      </c>
      <c r="F1597" s="94"/>
      <c r="G1597" s="94"/>
      <c r="H1597" s="94"/>
      <c r="I1597" s="94"/>
      <c r="J1597" s="94"/>
      <c r="K1597" s="94"/>
      <c r="L1597" s="95"/>
      <c r="M1597" s="100">
        <v>65</v>
      </c>
      <c r="N1597" s="71" t="s">
        <v>100</v>
      </c>
      <c r="O1597" s="72" t="s">
        <v>511</v>
      </c>
      <c r="P1597" s="73" t="s">
        <v>251</v>
      </c>
      <c r="Q1597" s="107"/>
      <c r="R1597" s="107"/>
      <c r="S1597" s="107"/>
      <c r="T1597" s="74"/>
    </row>
    <row r="1598" spans="1:20" ht="18" customHeight="1">
      <c r="A1598" s="190"/>
      <c r="B1598" s="191"/>
      <c r="C1598" s="102"/>
      <c r="D1598" s="68" t="s">
        <v>49</v>
      </c>
      <c r="E1598" s="94" t="s">
        <v>747</v>
      </c>
      <c r="F1598" s="94"/>
      <c r="G1598" s="94"/>
      <c r="H1598" s="94"/>
      <c r="I1598" s="94"/>
      <c r="J1598" s="94"/>
      <c r="K1598" s="94"/>
      <c r="L1598" s="95"/>
      <c r="M1598" s="100">
        <v>34</v>
      </c>
      <c r="N1598" s="92" t="s">
        <v>100</v>
      </c>
      <c r="O1598" s="93" t="s">
        <v>511</v>
      </c>
      <c r="P1598" s="73" t="s">
        <v>504</v>
      </c>
      <c r="Q1598" s="107"/>
      <c r="R1598" s="107"/>
      <c r="S1598" s="107"/>
      <c r="T1598" s="74"/>
    </row>
    <row r="1599" spans="1:20" ht="18" customHeight="1">
      <c r="A1599" s="190"/>
      <c r="B1599" s="191"/>
      <c r="C1599" s="99"/>
      <c r="D1599" s="108" t="s">
        <v>50</v>
      </c>
      <c r="E1599" s="94" t="s">
        <v>748</v>
      </c>
      <c r="F1599" s="94"/>
      <c r="G1599" s="94"/>
      <c r="H1599" s="94"/>
      <c r="I1599" s="94"/>
      <c r="J1599" s="94"/>
      <c r="K1599" s="94"/>
      <c r="L1599" s="95"/>
      <c r="M1599" s="100">
        <v>34</v>
      </c>
      <c r="N1599" s="100" t="s">
        <v>100</v>
      </c>
      <c r="O1599" s="395" t="s">
        <v>511</v>
      </c>
      <c r="P1599" s="73" t="s">
        <v>447</v>
      </c>
      <c r="Q1599" s="107"/>
      <c r="R1599" s="107"/>
      <c r="S1599" s="107"/>
      <c r="T1599" s="74"/>
    </row>
    <row r="1600" spans="1:20" ht="18" customHeight="1">
      <c r="A1600" s="190"/>
      <c r="B1600" s="191"/>
      <c r="C1600" s="102"/>
      <c r="D1600" s="108" t="s">
        <v>54</v>
      </c>
      <c r="E1600" s="94" t="s">
        <v>749</v>
      </c>
      <c r="F1600" s="94"/>
      <c r="G1600" s="94"/>
      <c r="H1600" s="94"/>
      <c r="I1600" s="94"/>
      <c r="J1600" s="94"/>
      <c r="K1600" s="94"/>
      <c r="L1600" s="95"/>
      <c r="M1600" s="78" t="s">
        <v>433</v>
      </c>
      <c r="N1600" s="100" t="s">
        <v>1117</v>
      </c>
      <c r="O1600" s="101"/>
      <c r="P1600" s="73" t="s">
        <v>507</v>
      </c>
      <c r="Q1600" s="107"/>
      <c r="R1600" s="107"/>
      <c r="S1600" s="107"/>
      <c r="T1600" s="74"/>
    </row>
    <row r="1601" spans="1:20" ht="18" customHeight="1">
      <c r="A1601" s="190"/>
      <c r="B1601" s="191"/>
      <c r="C1601" s="99"/>
      <c r="D1601" s="108" t="s">
        <v>59</v>
      </c>
      <c r="E1601" s="94" t="s">
        <v>1118</v>
      </c>
      <c r="F1601" s="94"/>
      <c r="G1601" s="94"/>
      <c r="H1601" s="94"/>
      <c r="I1601" s="94"/>
      <c r="J1601" s="94"/>
      <c r="K1601" s="94"/>
      <c r="L1601" s="95"/>
      <c r="M1601" s="100" t="s">
        <v>100</v>
      </c>
      <c r="N1601" s="100" t="s">
        <v>100</v>
      </c>
      <c r="O1601" s="101"/>
      <c r="P1601" s="73" t="s">
        <v>508</v>
      </c>
      <c r="Q1601" s="107"/>
      <c r="R1601" s="107"/>
      <c r="S1601" s="107"/>
      <c r="T1601" s="74"/>
    </row>
    <row r="1602" spans="1:20" ht="18" customHeight="1">
      <c r="A1602" s="190"/>
      <c r="B1602" s="191"/>
      <c r="C1602" s="111"/>
      <c r="D1602" s="108" t="s">
        <v>64</v>
      </c>
      <c r="E1602" s="94" t="s">
        <v>912</v>
      </c>
      <c r="F1602" s="94"/>
      <c r="G1602" s="94"/>
      <c r="H1602" s="94"/>
      <c r="I1602" s="94"/>
      <c r="J1602" s="94"/>
      <c r="K1602" s="94"/>
      <c r="L1602" s="95"/>
      <c r="M1602" s="100" t="s">
        <v>100</v>
      </c>
      <c r="N1602" s="100" t="s">
        <v>100</v>
      </c>
      <c r="O1602" s="101"/>
      <c r="P1602" s="73" t="s">
        <v>509</v>
      </c>
      <c r="Q1602" s="107"/>
      <c r="R1602" s="107"/>
      <c r="S1602" s="107"/>
      <c r="T1602" s="74"/>
    </row>
    <row r="1603" spans="1:20" ht="18" customHeight="1">
      <c r="A1603" s="190"/>
      <c r="B1603" s="191"/>
      <c r="C1603" s="75"/>
      <c r="D1603" s="108" t="s">
        <v>67</v>
      </c>
      <c r="E1603" s="116" t="s">
        <v>1119</v>
      </c>
      <c r="F1603" s="116"/>
      <c r="G1603" s="116"/>
      <c r="H1603" s="116"/>
      <c r="I1603" s="116"/>
      <c r="J1603" s="116"/>
      <c r="K1603" s="116"/>
      <c r="L1603" s="117"/>
      <c r="M1603" s="100">
        <v>65</v>
      </c>
      <c r="N1603" s="71" t="s">
        <v>100</v>
      </c>
      <c r="O1603" s="106"/>
      <c r="P1603" s="107"/>
      <c r="Q1603" s="107"/>
      <c r="R1603" s="107"/>
      <c r="S1603" s="107"/>
      <c r="T1603" s="74"/>
    </row>
    <row r="1604" spans="1:20" ht="18" customHeight="1">
      <c r="A1604" s="334"/>
      <c r="B1604" s="335"/>
      <c r="C1604" s="386"/>
      <c r="D1604" s="270"/>
      <c r="E1604" s="82"/>
      <c r="F1604" s="82"/>
      <c r="G1604" s="82"/>
      <c r="H1604" s="82"/>
      <c r="I1604" s="82"/>
      <c r="J1604" s="82"/>
      <c r="K1604" s="82"/>
      <c r="L1604" s="83"/>
      <c r="M1604" s="318"/>
      <c r="N1604" s="318"/>
      <c r="O1604" s="387"/>
      <c r="P1604" s="388"/>
      <c r="Q1604" s="388"/>
      <c r="R1604" s="388"/>
      <c r="S1604" s="388"/>
      <c r="T1604" s="88"/>
    </row>
    <row r="1605" spans="1:20" ht="18" customHeight="1">
      <c r="A1605" s="983" t="s">
        <v>1120</v>
      </c>
      <c r="B1605" s="984"/>
      <c r="C1605" s="442"/>
      <c r="D1605" s="309" t="s">
        <v>45</v>
      </c>
      <c r="E1605" s="310" t="s">
        <v>754</v>
      </c>
      <c r="F1605" s="310"/>
      <c r="G1605" s="310"/>
      <c r="H1605" s="310"/>
      <c r="I1605" s="310"/>
      <c r="J1605" s="310"/>
      <c r="K1605" s="310"/>
      <c r="L1605" s="389"/>
      <c r="M1605" s="343">
        <v>65</v>
      </c>
      <c r="N1605" s="343" t="s">
        <v>100</v>
      </c>
      <c r="O1605" s="440" t="s">
        <v>511</v>
      </c>
      <c r="P1605" s="427" t="s">
        <v>746</v>
      </c>
      <c r="Q1605" s="391"/>
      <c r="R1605" s="391"/>
      <c r="S1605" s="391"/>
      <c r="T1605" s="392"/>
    </row>
    <row r="1606" spans="1:20" ht="18" customHeight="1">
      <c r="A1606" s="190"/>
      <c r="B1606" s="191"/>
      <c r="C1606" s="99"/>
      <c r="D1606" s="108" t="s">
        <v>47</v>
      </c>
      <c r="E1606" s="94" t="s">
        <v>755</v>
      </c>
      <c r="F1606" s="94"/>
      <c r="G1606" s="94"/>
      <c r="H1606" s="94"/>
      <c r="I1606" s="94"/>
      <c r="J1606" s="94"/>
      <c r="K1606" s="94"/>
      <c r="L1606" s="105"/>
      <c r="M1606" s="100">
        <v>34</v>
      </c>
      <c r="N1606" s="100" t="s">
        <v>729</v>
      </c>
      <c r="O1606" s="395" t="s">
        <v>511</v>
      </c>
      <c r="P1606" s="73" t="s">
        <v>732</v>
      </c>
      <c r="Q1606" s="107"/>
      <c r="R1606" s="107"/>
      <c r="S1606" s="107"/>
      <c r="T1606" s="74"/>
    </row>
    <row r="1607" spans="1:20" ht="18" customHeight="1">
      <c r="A1607" s="190"/>
      <c r="B1607" s="191"/>
      <c r="C1607" s="397"/>
      <c r="D1607" s="68" t="s">
        <v>48</v>
      </c>
      <c r="E1607" s="94" t="s">
        <v>756</v>
      </c>
      <c r="F1607" s="94"/>
      <c r="G1607" s="94"/>
      <c r="H1607" s="94"/>
      <c r="I1607" s="94"/>
      <c r="J1607" s="94"/>
      <c r="K1607" s="94"/>
      <c r="L1607" s="105"/>
      <c r="M1607" s="100">
        <v>34</v>
      </c>
      <c r="N1607" s="100" t="s">
        <v>100</v>
      </c>
      <c r="O1607" s="395" t="s">
        <v>511</v>
      </c>
      <c r="P1607" s="73" t="s">
        <v>251</v>
      </c>
      <c r="Q1607" s="107"/>
      <c r="R1607" s="107"/>
      <c r="S1607" s="107"/>
      <c r="T1607" s="74"/>
    </row>
    <row r="1608" spans="1:20" ht="18" customHeight="1">
      <c r="A1608" s="190"/>
      <c r="B1608" s="191"/>
      <c r="C1608" s="75"/>
      <c r="D1608" s="108" t="s">
        <v>49</v>
      </c>
      <c r="E1608" s="94" t="s">
        <v>757</v>
      </c>
      <c r="F1608" s="94"/>
      <c r="G1608" s="94"/>
      <c r="H1608" s="94"/>
      <c r="I1608" s="94"/>
      <c r="J1608" s="94"/>
      <c r="K1608" s="94"/>
      <c r="L1608" s="105"/>
      <c r="M1608" s="100">
        <v>34</v>
      </c>
      <c r="N1608" s="100" t="s">
        <v>100</v>
      </c>
      <c r="O1608" s="395" t="s">
        <v>511</v>
      </c>
      <c r="P1608" s="73" t="s">
        <v>504</v>
      </c>
      <c r="Q1608" s="107"/>
      <c r="R1608" s="107"/>
      <c r="S1608" s="107"/>
      <c r="T1608" s="74"/>
    </row>
    <row r="1609" spans="1:20" ht="18" customHeight="1">
      <c r="A1609" s="190"/>
      <c r="B1609" s="191"/>
      <c r="C1609" s="118"/>
      <c r="D1609" s="108" t="s">
        <v>50</v>
      </c>
      <c r="E1609" s="94" t="s">
        <v>758</v>
      </c>
      <c r="F1609" s="94"/>
      <c r="G1609" s="94"/>
      <c r="H1609" s="94"/>
      <c r="I1609" s="94"/>
      <c r="J1609" s="94"/>
      <c r="K1609" s="94"/>
      <c r="L1609" s="105"/>
      <c r="M1609" s="100" t="s">
        <v>100</v>
      </c>
      <c r="N1609" s="100" t="s">
        <v>100</v>
      </c>
      <c r="O1609" s="395" t="s">
        <v>511</v>
      </c>
      <c r="P1609" s="73" t="s">
        <v>447</v>
      </c>
      <c r="Q1609" s="107"/>
      <c r="R1609" s="107"/>
      <c r="S1609" s="107"/>
      <c r="T1609" s="74"/>
    </row>
    <row r="1610" spans="1:20" ht="18" customHeight="1">
      <c r="A1610" s="190"/>
      <c r="B1610" s="191"/>
      <c r="C1610" s="99"/>
      <c r="D1610" s="108" t="s">
        <v>54</v>
      </c>
      <c r="E1610" s="94" t="s">
        <v>759</v>
      </c>
      <c r="F1610" s="94"/>
      <c r="G1610" s="94"/>
      <c r="H1610" s="94"/>
      <c r="I1610" s="94"/>
      <c r="J1610" s="94"/>
      <c r="K1610" s="94"/>
      <c r="L1610" s="105"/>
      <c r="M1610" s="100" t="s">
        <v>100</v>
      </c>
      <c r="N1610" s="100" t="s">
        <v>100</v>
      </c>
      <c r="O1610" s="101"/>
      <c r="P1610" s="73" t="s">
        <v>507</v>
      </c>
      <c r="Q1610" s="107"/>
      <c r="R1610" s="107"/>
      <c r="S1610" s="107"/>
      <c r="T1610" s="74"/>
    </row>
    <row r="1611" spans="1:20" ht="18" customHeight="1">
      <c r="A1611" s="190"/>
      <c r="B1611" s="191"/>
      <c r="C1611" s="99"/>
      <c r="D1611" s="108" t="s">
        <v>59</v>
      </c>
      <c r="E1611" s="94" t="s">
        <v>760</v>
      </c>
      <c r="F1611" s="94"/>
      <c r="G1611" s="94"/>
      <c r="H1611" s="94"/>
      <c r="I1611" s="94"/>
      <c r="J1611" s="94"/>
      <c r="K1611" s="94"/>
      <c r="L1611" s="105"/>
      <c r="M1611" s="100" t="s">
        <v>433</v>
      </c>
      <c r="N1611" s="100" t="s">
        <v>1117</v>
      </c>
      <c r="O1611" s="101"/>
      <c r="P1611" s="73" t="s">
        <v>508</v>
      </c>
      <c r="Q1611" s="107"/>
      <c r="R1611" s="107"/>
      <c r="S1611" s="107"/>
      <c r="T1611" s="74"/>
    </row>
    <row r="1612" spans="1:20" ht="18" customHeight="1">
      <c r="A1612" s="190"/>
      <c r="B1612" s="191"/>
      <c r="C1612" s="99"/>
      <c r="D1612" s="108" t="s">
        <v>64</v>
      </c>
      <c r="E1612" s="94" t="s">
        <v>761</v>
      </c>
      <c r="F1612" s="94"/>
      <c r="G1612" s="94"/>
      <c r="H1612" s="94"/>
      <c r="I1612" s="94"/>
      <c r="J1612" s="94"/>
      <c r="K1612" s="94"/>
      <c r="L1612" s="105"/>
      <c r="M1612" s="78" t="s">
        <v>100</v>
      </c>
      <c r="N1612" s="96" t="s">
        <v>100</v>
      </c>
      <c r="O1612" s="98"/>
      <c r="P1612" s="73" t="s">
        <v>454</v>
      </c>
      <c r="Q1612" s="107"/>
      <c r="R1612" s="107"/>
      <c r="S1612" s="107"/>
      <c r="T1612" s="74"/>
    </row>
    <row r="1613" spans="1:20" ht="18" customHeight="1">
      <c r="A1613" s="190"/>
      <c r="B1613" s="191"/>
      <c r="C1613" s="99"/>
      <c r="D1613" s="108" t="s">
        <v>67</v>
      </c>
      <c r="E1613" s="94" t="s">
        <v>762</v>
      </c>
      <c r="F1613" s="94"/>
      <c r="G1613" s="94"/>
      <c r="H1613" s="94"/>
      <c r="I1613" s="94"/>
      <c r="J1613" s="94"/>
      <c r="K1613" s="94"/>
      <c r="L1613" s="105"/>
      <c r="M1613" s="78" t="s">
        <v>100</v>
      </c>
      <c r="N1613" s="96" t="s">
        <v>100</v>
      </c>
      <c r="O1613" s="119"/>
      <c r="P1613" s="107"/>
      <c r="Q1613" s="107"/>
      <c r="R1613" s="107"/>
      <c r="S1613" s="107"/>
      <c r="T1613" s="74"/>
    </row>
    <row r="1614" spans="1:20" ht="18" customHeight="1">
      <c r="A1614" s="190"/>
      <c r="B1614" s="191"/>
      <c r="C1614" s="99"/>
      <c r="D1614" s="108" t="s">
        <v>69</v>
      </c>
      <c r="E1614" s="94" t="s">
        <v>763</v>
      </c>
      <c r="F1614" s="94"/>
      <c r="G1614" s="94"/>
      <c r="H1614" s="94"/>
      <c r="I1614" s="94"/>
      <c r="J1614" s="94"/>
      <c r="K1614" s="94"/>
      <c r="L1614" s="105"/>
      <c r="M1614" s="78" t="s">
        <v>100</v>
      </c>
      <c r="N1614" s="96" t="s">
        <v>100</v>
      </c>
      <c r="O1614" s="119"/>
      <c r="P1614" s="107"/>
      <c r="Q1614" s="107"/>
      <c r="R1614" s="107"/>
      <c r="S1614" s="107"/>
      <c r="T1614" s="74"/>
    </row>
    <row r="1615" spans="1:20" ht="18" customHeight="1" thickBot="1">
      <c r="A1615" s="233"/>
      <c r="B1615" s="234"/>
      <c r="C1615" s="120"/>
      <c r="D1615" s="121" t="s">
        <v>859</v>
      </c>
      <c r="E1615" s="235" t="s">
        <v>764</v>
      </c>
      <c r="F1615" s="122"/>
      <c r="G1615" s="122"/>
      <c r="H1615" s="122"/>
      <c r="I1615" s="122"/>
      <c r="J1615" s="122"/>
      <c r="K1615" s="122"/>
      <c r="L1615" s="123"/>
      <c r="M1615" s="124">
        <v>65</v>
      </c>
      <c r="N1615" s="125" t="s">
        <v>100</v>
      </c>
      <c r="O1615" s="126"/>
      <c r="P1615" s="127"/>
      <c r="Q1615" s="127"/>
      <c r="R1615" s="127"/>
      <c r="S1615" s="127"/>
      <c r="T1615" s="128"/>
    </row>
    <row r="1616" spans="1:20" ht="17.25" customHeight="1" thickBot="1">
      <c r="A1616" s="935" t="s">
        <v>101</v>
      </c>
      <c r="B1616" s="936"/>
      <c r="C1616" s="936"/>
      <c r="D1616" s="936"/>
      <c r="E1616" s="936"/>
      <c r="F1616" s="936"/>
      <c r="G1616" s="50" t="s">
        <v>102</v>
      </c>
      <c r="H1616" s="937"/>
      <c r="I1616" s="937"/>
      <c r="J1616" s="938"/>
      <c r="K1616" s="50" t="s">
        <v>103</v>
      </c>
      <c r="L1616" s="51"/>
      <c r="M1616" s="52"/>
      <c r="N1616" s="939" t="s">
        <v>104</v>
      </c>
      <c r="O1616" s="940"/>
      <c r="P1616" s="940"/>
      <c r="Q1616" s="941"/>
      <c r="R1616" s="53" t="s">
        <v>105</v>
      </c>
      <c r="S1616" s="54"/>
      <c r="T1616" s="55"/>
    </row>
    <row r="1617" spans="1:20" ht="18" customHeight="1">
      <c r="A1617" s="942" t="s">
        <v>106</v>
      </c>
      <c r="B1617" s="943"/>
      <c r="C1617" s="946" t="s">
        <v>107</v>
      </c>
      <c r="D1617" s="922" t="s">
        <v>108</v>
      </c>
      <c r="E1617" s="923"/>
      <c r="F1617" s="923"/>
      <c r="G1617" s="923"/>
      <c r="H1617" s="923"/>
      <c r="I1617" s="923"/>
      <c r="J1617" s="923"/>
      <c r="K1617" s="923"/>
      <c r="L1617" s="948"/>
      <c r="M1617" s="950" t="s">
        <v>109</v>
      </c>
      <c r="N1617" s="922" t="s">
        <v>110</v>
      </c>
      <c r="O1617" s="922" t="s">
        <v>111</v>
      </c>
      <c r="P1617" s="923"/>
      <c r="Q1617" s="923"/>
      <c r="R1617" s="923"/>
      <c r="S1617" s="923"/>
      <c r="T1617" s="924"/>
    </row>
    <row r="1618" spans="1:20" ht="18" customHeight="1" thickBot="1">
      <c r="A1618" s="944"/>
      <c r="B1618" s="945"/>
      <c r="C1618" s="947"/>
      <c r="D1618" s="925"/>
      <c r="E1618" s="926"/>
      <c r="F1618" s="926"/>
      <c r="G1618" s="926"/>
      <c r="H1618" s="926"/>
      <c r="I1618" s="926"/>
      <c r="J1618" s="926"/>
      <c r="K1618" s="926"/>
      <c r="L1618" s="949"/>
      <c r="M1618" s="951"/>
      <c r="N1618" s="925"/>
      <c r="O1618" s="925"/>
      <c r="P1618" s="926"/>
      <c r="Q1618" s="926"/>
      <c r="R1618" s="926"/>
      <c r="S1618" s="926"/>
      <c r="T1618" s="927"/>
    </row>
    <row r="1619" spans="1:20" ht="18" customHeight="1">
      <c r="A1619" s="989" t="s">
        <v>1121</v>
      </c>
      <c r="B1619" s="990"/>
      <c r="C1619" s="411"/>
      <c r="D1619" s="58" t="s">
        <v>45</v>
      </c>
      <c r="E1619" s="59" t="s">
        <v>460</v>
      </c>
      <c r="F1619" s="60"/>
      <c r="G1619" s="60"/>
      <c r="H1619" s="293"/>
      <c r="I1619" s="293"/>
      <c r="J1619" s="293"/>
      <c r="K1619" s="293"/>
      <c r="L1619" s="61"/>
      <c r="M1619" s="62" t="s">
        <v>100</v>
      </c>
      <c r="N1619" s="63" t="s">
        <v>100</v>
      </c>
      <c r="O1619" s="64" t="s">
        <v>511</v>
      </c>
      <c r="P1619" s="65" t="s">
        <v>822</v>
      </c>
      <c r="Q1619" s="65"/>
      <c r="R1619" s="65"/>
      <c r="S1619" s="65"/>
      <c r="T1619" s="66"/>
    </row>
    <row r="1620" spans="1:20" ht="18" customHeight="1">
      <c r="A1620" s="985" t="s">
        <v>677</v>
      </c>
      <c r="B1620" s="986"/>
      <c r="C1620" s="67"/>
      <c r="D1620" s="68" t="s">
        <v>47</v>
      </c>
      <c r="E1620" s="69" t="s">
        <v>1122</v>
      </c>
      <c r="F1620" s="69"/>
      <c r="G1620" s="69"/>
      <c r="H1620" s="69"/>
      <c r="I1620" s="69"/>
      <c r="J1620" s="69"/>
      <c r="K1620" s="69"/>
      <c r="L1620" s="70"/>
      <c r="M1620" s="71" t="s">
        <v>790</v>
      </c>
      <c r="N1620" s="71" t="s">
        <v>100</v>
      </c>
      <c r="O1620" s="72" t="s">
        <v>511</v>
      </c>
      <c r="P1620" s="73" t="s">
        <v>1123</v>
      </c>
      <c r="Q1620" s="73"/>
      <c r="R1620" s="73"/>
      <c r="S1620" s="73"/>
      <c r="T1620" s="74"/>
    </row>
    <row r="1621" spans="1:20" ht="18" customHeight="1">
      <c r="A1621" s="985" t="s">
        <v>825</v>
      </c>
      <c r="B1621" s="986"/>
      <c r="C1621" s="75"/>
      <c r="D1621" s="68" t="s">
        <v>48</v>
      </c>
      <c r="E1621" s="69" t="s">
        <v>1124</v>
      </c>
      <c r="F1621" s="76"/>
      <c r="G1621" s="76"/>
      <c r="H1621" s="76"/>
      <c r="I1621" s="76"/>
      <c r="J1621" s="76"/>
      <c r="K1621" s="76"/>
      <c r="L1621" s="77"/>
      <c r="M1621" s="78">
        <v>34</v>
      </c>
      <c r="N1621" s="71" t="s">
        <v>1086</v>
      </c>
      <c r="O1621" s="72" t="s">
        <v>511</v>
      </c>
      <c r="P1621" s="73" t="s">
        <v>606</v>
      </c>
      <c r="Q1621" s="73"/>
      <c r="R1621" s="73"/>
      <c r="S1621" s="73"/>
      <c r="T1621" s="74"/>
    </row>
    <row r="1622" spans="1:20" ht="18" customHeight="1">
      <c r="A1622" s="985" t="s">
        <v>770</v>
      </c>
      <c r="B1622" s="986"/>
      <c r="C1622" s="75"/>
      <c r="D1622" s="68" t="s">
        <v>49</v>
      </c>
      <c r="E1622" s="69" t="s">
        <v>1125</v>
      </c>
      <c r="F1622" s="76"/>
      <c r="G1622" s="76"/>
      <c r="H1622" s="76"/>
      <c r="I1622" s="76"/>
      <c r="J1622" s="76"/>
      <c r="K1622" s="76"/>
      <c r="L1622" s="77"/>
      <c r="M1622" s="78">
        <v>34</v>
      </c>
      <c r="N1622" s="71" t="s">
        <v>1126</v>
      </c>
      <c r="O1622" s="72" t="s">
        <v>511</v>
      </c>
      <c r="P1622" s="73" t="s">
        <v>608</v>
      </c>
      <c r="Q1622" s="73"/>
      <c r="R1622" s="73"/>
      <c r="S1622" s="73"/>
      <c r="T1622" s="74"/>
    </row>
    <row r="1623" spans="1:20" ht="18" customHeight="1">
      <c r="A1623" s="190"/>
      <c r="B1623" s="191"/>
      <c r="C1623" s="79"/>
      <c r="D1623" s="68" t="s">
        <v>50</v>
      </c>
      <c r="E1623" s="69" t="s">
        <v>607</v>
      </c>
      <c r="F1623" s="76"/>
      <c r="G1623" s="76"/>
      <c r="H1623" s="76"/>
      <c r="I1623" s="76"/>
      <c r="J1623" s="76"/>
      <c r="K1623" s="76"/>
      <c r="L1623" s="77"/>
      <c r="M1623" s="78" t="s">
        <v>100</v>
      </c>
      <c r="N1623" s="71" t="s">
        <v>100</v>
      </c>
      <c r="O1623" s="72"/>
      <c r="P1623" s="73"/>
      <c r="Q1623" s="73"/>
      <c r="R1623" s="73"/>
      <c r="S1623" s="73"/>
      <c r="T1623" s="74"/>
    </row>
    <row r="1624" spans="1:20" ht="18" customHeight="1">
      <c r="A1624" s="190"/>
      <c r="B1624" s="191"/>
      <c r="C1624" s="80"/>
      <c r="D1624" s="81" t="s">
        <v>54</v>
      </c>
      <c r="E1624" s="82" t="s">
        <v>519</v>
      </c>
      <c r="F1624" s="82"/>
      <c r="G1624" s="82"/>
      <c r="H1624" s="82"/>
      <c r="I1624" s="82"/>
      <c r="J1624" s="82"/>
      <c r="K1624" s="82"/>
      <c r="L1624" s="83"/>
      <c r="M1624" s="84" t="s">
        <v>100</v>
      </c>
      <c r="N1624" s="85" t="s">
        <v>100</v>
      </c>
      <c r="O1624" s="288"/>
      <c r="P1624" s="388"/>
      <c r="Q1624" s="388"/>
      <c r="R1624" s="388"/>
      <c r="S1624" s="388"/>
      <c r="T1624" s="88"/>
    </row>
    <row r="1625" spans="1:20" ht="18" customHeight="1">
      <c r="A1625" s="190"/>
      <c r="B1625" s="191"/>
      <c r="C1625" s="75"/>
      <c r="D1625" s="68" t="s">
        <v>59</v>
      </c>
      <c r="E1625" s="89" t="s">
        <v>1127</v>
      </c>
      <c r="F1625" s="89"/>
      <c r="G1625" s="89"/>
      <c r="H1625" s="89"/>
      <c r="I1625" s="89"/>
      <c r="J1625" s="89"/>
      <c r="K1625" s="89"/>
      <c r="L1625" s="90"/>
      <c r="M1625" s="91" t="s">
        <v>477</v>
      </c>
      <c r="N1625" s="92" t="s">
        <v>1128</v>
      </c>
      <c r="O1625" s="109"/>
      <c r="P1625" s="107"/>
      <c r="Q1625" s="107"/>
      <c r="R1625" s="107"/>
      <c r="S1625" s="107"/>
      <c r="T1625" s="74"/>
    </row>
    <row r="1626" spans="1:20" ht="18" customHeight="1">
      <c r="A1626" s="190"/>
      <c r="B1626" s="191"/>
      <c r="C1626" s="75"/>
      <c r="D1626" s="68" t="s">
        <v>64</v>
      </c>
      <c r="E1626" s="94" t="s">
        <v>613</v>
      </c>
      <c r="F1626" s="94"/>
      <c r="G1626" s="94"/>
      <c r="H1626" s="94"/>
      <c r="I1626" s="94"/>
      <c r="J1626" s="94"/>
      <c r="K1626" s="94"/>
      <c r="L1626" s="95"/>
      <c r="M1626" s="78" t="s">
        <v>100</v>
      </c>
      <c r="N1626" s="96" t="s">
        <v>100</v>
      </c>
      <c r="O1626" s="119"/>
      <c r="P1626" s="107"/>
      <c r="Q1626" s="107"/>
      <c r="R1626" s="107"/>
      <c r="S1626" s="107"/>
      <c r="T1626" s="74"/>
    </row>
    <row r="1627" spans="1:20" ht="18" customHeight="1">
      <c r="A1627" s="190"/>
      <c r="B1627" s="191"/>
      <c r="C1627" s="75"/>
      <c r="D1627" s="68" t="s">
        <v>67</v>
      </c>
      <c r="E1627" s="89" t="s">
        <v>521</v>
      </c>
      <c r="F1627" s="89"/>
      <c r="G1627" s="89"/>
      <c r="H1627" s="89"/>
      <c r="I1627" s="89"/>
      <c r="J1627" s="89"/>
      <c r="K1627" s="89"/>
      <c r="L1627" s="95"/>
      <c r="M1627" s="78" t="s">
        <v>100</v>
      </c>
      <c r="N1627" s="96" t="s">
        <v>100</v>
      </c>
      <c r="O1627" s="119"/>
      <c r="P1627" s="107"/>
      <c r="Q1627" s="107"/>
      <c r="R1627" s="107"/>
      <c r="S1627" s="107"/>
      <c r="T1627" s="74"/>
    </row>
    <row r="1628" spans="1:20" ht="18" customHeight="1">
      <c r="A1628" s="190"/>
      <c r="B1628" s="191"/>
      <c r="C1628" s="99"/>
      <c r="D1628" s="68" t="s">
        <v>69</v>
      </c>
      <c r="E1628" s="94" t="s">
        <v>482</v>
      </c>
      <c r="F1628" s="94"/>
      <c r="G1628" s="94"/>
      <c r="H1628" s="94"/>
      <c r="I1628" s="94"/>
      <c r="J1628" s="94"/>
      <c r="K1628" s="94"/>
      <c r="L1628" s="95"/>
      <c r="M1628" s="100" t="s">
        <v>100</v>
      </c>
      <c r="N1628" s="100" t="s">
        <v>100</v>
      </c>
      <c r="O1628" s="110"/>
      <c r="P1628" s="107"/>
      <c r="Q1628" s="107"/>
      <c r="R1628" s="107"/>
      <c r="S1628" s="107"/>
      <c r="T1628" s="74"/>
    </row>
    <row r="1629" spans="1:20" ht="18" customHeight="1">
      <c r="A1629" s="190"/>
      <c r="B1629" s="191"/>
      <c r="C1629" s="102"/>
      <c r="D1629" s="68" t="s">
        <v>859</v>
      </c>
      <c r="E1629" s="94" t="s">
        <v>1129</v>
      </c>
      <c r="F1629" s="94"/>
      <c r="G1629" s="94"/>
      <c r="H1629" s="94"/>
      <c r="I1629" s="94"/>
      <c r="J1629" s="94"/>
      <c r="K1629" s="94"/>
      <c r="L1629" s="95"/>
      <c r="M1629" s="78">
        <v>34</v>
      </c>
      <c r="N1629" s="96" t="s">
        <v>100</v>
      </c>
      <c r="O1629" s="119"/>
      <c r="P1629" s="107"/>
      <c r="Q1629" s="107"/>
      <c r="R1629" s="107"/>
      <c r="S1629" s="107"/>
      <c r="T1629" s="74"/>
    </row>
    <row r="1630" spans="1:20" ht="18" customHeight="1">
      <c r="A1630" s="190"/>
      <c r="B1630" s="191"/>
      <c r="C1630" s="75"/>
      <c r="D1630" s="68" t="s">
        <v>866</v>
      </c>
      <c r="E1630" s="94" t="s">
        <v>1130</v>
      </c>
      <c r="F1630" s="94"/>
      <c r="G1630" s="94"/>
      <c r="H1630" s="94"/>
      <c r="I1630" s="94"/>
      <c r="J1630" s="94"/>
      <c r="K1630" s="94"/>
      <c r="L1630" s="95"/>
      <c r="M1630" s="100">
        <v>34</v>
      </c>
      <c r="N1630" s="71" t="s">
        <v>100</v>
      </c>
      <c r="O1630" s="106"/>
      <c r="P1630" s="107"/>
      <c r="Q1630" s="107"/>
      <c r="R1630" s="107"/>
      <c r="S1630" s="107"/>
      <c r="T1630" s="74"/>
    </row>
    <row r="1631" spans="1:20" ht="18" customHeight="1">
      <c r="A1631" s="190"/>
      <c r="B1631" s="191"/>
      <c r="C1631" s="102"/>
      <c r="D1631" s="68"/>
      <c r="E1631" s="94" t="s">
        <v>1131</v>
      </c>
      <c r="F1631" s="94"/>
      <c r="G1631" s="94"/>
      <c r="H1631" s="94"/>
      <c r="I1631" s="94"/>
      <c r="J1631" s="94"/>
      <c r="K1631" s="94"/>
      <c r="L1631" s="95"/>
      <c r="M1631" s="100"/>
      <c r="N1631" s="71"/>
      <c r="O1631" s="106"/>
      <c r="P1631" s="107"/>
      <c r="Q1631" s="107"/>
      <c r="R1631" s="107"/>
      <c r="S1631" s="107"/>
      <c r="T1631" s="74"/>
    </row>
    <row r="1632" spans="1:20" ht="18" customHeight="1">
      <c r="A1632" s="190"/>
      <c r="B1632" s="191"/>
      <c r="C1632" s="99"/>
      <c r="D1632" s="68"/>
      <c r="E1632" s="94" t="s">
        <v>832</v>
      </c>
      <c r="F1632" s="94"/>
      <c r="G1632" s="94"/>
      <c r="H1632" s="94"/>
      <c r="I1632" s="94"/>
      <c r="J1632" s="94"/>
      <c r="K1632" s="94"/>
      <c r="L1632" s="105"/>
      <c r="M1632" s="100"/>
      <c r="N1632" s="71"/>
      <c r="O1632" s="106"/>
      <c r="P1632" s="107"/>
      <c r="Q1632" s="107"/>
      <c r="R1632" s="107"/>
      <c r="S1632" s="107"/>
      <c r="T1632" s="74"/>
    </row>
    <row r="1633" spans="1:20" ht="18" customHeight="1">
      <c r="A1633" s="190"/>
      <c r="B1633" s="191"/>
      <c r="C1633" s="75"/>
      <c r="D1633" s="108"/>
      <c r="E1633" s="94"/>
      <c r="F1633" s="94"/>
      <c r="G1633" s="94"/>
      <c r="H1633" s="94"/>
      <c r="I1633" s="94"/>
      <c r="J1633" s="94"/>
      <c r="K1633" s="94"/>
      <c r="L1633" s="95"/>
      <c r="M1633" s="100"/>
      <c r="N1633" s="71"/>
      <c r="O1633" s="106"/>
      <c r="P1633" s="107"/>
      <c r="Q1633" s="107"/>
      <c r="R1633" s="107"/>
      <c r="S1633" s="107"/>
      <c r="T1633" s="74"/>
    </row>
    <row r="1634" spans="1:20" ht="18" customHeight="1">
      <c r="A1634" s="190"/>
      <c r="B1634" s="191"/>
      <c r="C1634" s="75"/>
      <c r="D1634" s="108"/>
      <c r="E1634" s="94"/>
      <c r="F1634" s="94"/>
      <c r="G1634" s="94"/>
      <c r="H1634" s="94"/>
      <c r="I1634" s="94"/>
      <c r="J1634" s="94"/>
      <c r="K1634" s="94"/>
      <c r="L1634" s="95"/>
      <c r="M1634" s="100"/>
      <c r="N1634" s="71"/>
      <c r="O1634" s="106"/>
      <c r="P1634" s="107"/>
      <c r="Q1634" s="107"/>
      <c r="R1634" s="107"/>
      <c r="S1634" s="107"/>
      <c r="T1634" s="74"/>
    </row>
    <row r="1635" spans="1:20" ht="18" customHeight="1">
      <c r="A1635" s="190"/>
      <c r="B1635" s="191"/>
      <c r="C1635" s="102"/>
      <c r="D1635" s="68"/>
      <c r="E1635" s="94"/>
      <c r="F1635" s="94"/>
      <c r="G1635" s="94"/>
      <c r="H1635" s="94"/>
      <c r="I1635" s="94"/>
      <c r="J1635" s="94"/>
      <c r="K1635" s="94"/>
      <c r="L1635" s="95"/>
      <c r="M1635" s="100"/>
      <c r="N1635" s="92"/>
      <c r="O1635" s="109"/>
      <c r="P1635" s="107"/>
      <c r="Q1635" s="107"/>
      <c r="R1635" s="107"/>
      <c r="S1635" s="107"/>
      <c r="T1635" s="74"/>
    </row>
    <row r="1636" spans="1:20" ht="18" customHeight="1">
      <c r="A1636" s="190"/>
      <c r="B1636" s="191"/>
      <c r="C1636" s="99"/>
      <c r="D1636" s="108"/>
      <c r="E1636" s="94"/>
      <c r="F1636" s="94"/>
      <c r="G1636" s="94"/>
      <c r="H1636" s="94"/>
      <c r="I1636" s="94"/>
      <c r="J1636" s="94"/>
      <c r="K1636" s="94"/>
      <c r="L1636" s="95"/>
      <c r="M1636" s="100"/>
      <c r="N1636" s="100"/>
      <c r="O1636" s="110"/>
      <c r="P1636" s="107"/>
      <c r="Q1636" s="107"/>
      <c r="R1636" s="107"/>
      <c r="S1636" s="107"/>
      <c r="T1636" s="74"/>
    </row>
    <row r="1637" spans="1:20" ht="18" customHeight="1">
      <c r="A1637" s="190"/>
      <c r="B1637" s="191"/>
      <c r="C1637" s="102"/>
      <c r="D1637" s="108"/>
      <c r="E1637" s="94"/>
      <c r="F1637" s="94"/>
      <c r="G1637" s="94"/>
      <c r="H1637" s="94"/>
      <c r="I1637" s="94"/>
      <c r="J1637" s="94"/>
      <c r="K1637" s="94"/>
      <c r="L1637" s="95"/>
      <c r="M1637" s="78"/>
      <c r="N1637" s="100"/>
      <c r="O1637" s="110"/>
      <c r="P1637" s="107"/>
      <c r="Q1637" s="107"/>
      <c r="R1637" s="107"/>
      <c r="S1637" s="107"/>
      <c r="T1637" s="74"/>
    </row>
    <row r="1638" spans="1:20" ht="18" customHeight="1">
      <c r="A1638" s="190"/>
      <c r="B1638" s="191"/>
      <c r="C1638" s="99"/>
      <c r="D1638" s="108"/>
      <c r="E1638" s="94"/>
      <c r="F1638" s="94"/>
      <c r="G1638" s="94"/>
      <c r="H1638" s="94"/>
      <c r="I1638" s="94"/>
      <c r="J1638" s="94"/>
      <c r="K1638" s="94"/>
      <c r="L1638" s="95"/>
      <c r="M1638" s="100"/>
      <c r="N1638" s="100"/>
      <c r="O1638" s="110"/>
      <c r="P1638" s="107"/>
      <c r="Q1638" s="107"/>
      <c r="R1638" s="107"/>
      <c r="S1638" s="107"/>
      <c r="T1638" s="74"/>
    </row>
    <row r="1639" spans="1:20" ht="18" customHeight="1">
      <c r="A1639" s="190"/>
      <c r="B1639" s="191"/>
      <c r="C1639" s="111"/>
      <c r="D1639" s="108"/>
      <c r="E1639" s="94"/>
      <c r="F1639" s="94"/>
      <c r="G1639" s="94"/>
      <c r="H1639" s="94"/>
      <c r="I1639" s="94"/>
      <c r="J1639" s="94"/>
      <c r="K1639" s="94"/>
      <c r="L1639" s="95"/>
      <c r="M1639" s="113"/>
      <c r="N1639" s="113"/>
      <c r="O1639" s="114"/>
      <c r="P1639" s="107"/>
      <c r="Q1639" s="107"/>
      <c r="R1639" s="107"/>
      <c r="S1639" s="107"/>
      <c r="T1639" s="74"/>
    </row>
    <row r="1640" spans="1:20" ht="18" customHeight="1">
      <c r="A1640" s="190"/>
      <c r="B1640" s="191"/>
      <c r="C1640" s="75"/>
      <c r="D1640" s="108"/>
      <c r="E1640" s="116"/>
      <c r="F1640" s="116"/>
      <c r="G1640" s="116"/>
      <c r="H1640" s="116"/>
      <c r="I1640" s="116"/>
      <c r="J1640" s="116"/>
      <c r="K1640" s="116"/>
      <c r="L1640" s="117"/>
      <c r="M1640" s="100"/>
      <c r="N1640" s="71"/>
      <c r="O1640" s="106"/>
      <c r="P1640" s="107"/>
      <c r="Q1640" s="107"/>
      <c r="R1640" s="107"/>
      <c r="S1640" s="107"/>
      <c r="T1640" s="74"/>
    </row>
    <row r="1641" spans="1:20" ht="18" customHeight="1">
      <c r="A1641" s="190"/>
      <c r="B1641" s="191"/>
      <c r="C1641" s="118"/>
      <c r="D1641" s="108"/>
      <c r="E1641" s="94"/>
      <c r="F1641" s="94"/>
      <c r="G1641" s="94"/>
      <c r="H1641" s="94"/>
      <c r="I1641" s="94"/>
      <c r="J1641" s="94"/>
      <c r="K1641" s="94"/>
      <c r="L1641" s="95"/>
      <c r="M1641" s="100"/>
      <c r="N1641" s="100"/>
      <c r="O1641" s="110"/>
      <c r="P1641" s="107"/>
      <c r="Q1641" s="107"/>
      <c r="R1641" s="107"/>
      <c r="S1641" s="107"/>
      <c r="T1641" s="74"/>
    </row>
    <row r="1642" spans="1:20" ht="18" customHeight="1">
      <c r="A1642" s="190"/>
      <c r="B1642" s="191"/>
      <c r="C1642" s="118"/>
      <c r="D1642" s="108"/>
      <c r="E1642" s="94"/>
      <c r="F1642" s="94"/>
      <c r="G1642" s="94"/>
      <c r="H1642" s="94"/>
      <c r="I1642" s="94"/>
      <c r="J1642" s="94"/>
      <c r="K1642" s="94"/>
      <c r="L1642" s="95"/>
      <c r="M1642" s="100"/>
      <c r="N1642" s="100"/>
      <c r="O1642" s="110"/>
      <c r="P1642" s="107"/>
      <c r="Q1642" s="107"/>
      <c r="R1642" s="107"/>
      <c r="S1642" s="107"/>
      <c r="T1642" s="74"/>
    </row>
    <row r="1643" spans="1:20" ht="18" customHeight="1">
      <c r="A1643" s="190"/>
      <c r="B1643" s="191"/>
      <c r="C1643" s="99"/>
      <c r="D1643" s="108"/>
      <c r="E1643" s="94"/>
      <c r="F1643" s="94"/>
      <c r="G1643" s="94"/>
      <c r="H1643" s="94"/>
      <c r="I1643" s="94"/>
      <c r="J1643" s="94"/>
      <c r="K1643" s="94"/>
      <c r="L1643" s="105"/>
      <c r="M1643" s="100"/>
      <c r="N1643" s="100"/>
      <c r="O1643" s="110"/>
      <c r="P1643" s="107"/>
      <c r="Q1643" s="107"/>
      <c r="R1643" s="107"/>
      <c r="S1643" s="107"/>
      <c r="T1643" s="74"/>
    </row>
    <row r="1644" spans="1:20" ht="18" customHeight="1">
      <c r="A1644" s="190"/>
      <c r="B1644" s="191"/>
      <c r="C1644" s="111"/>
      <c r="D1644" s="68"/>
      <c r="E1644" s="94"/>
      <c r="F1644" s="94"/>
      <c r="G1644" s="94"/>
      <c r="H1644" s="94"/>
      <c r="I1644" s="94"/>
      <c r="J1644" s="94"/>
      <c r="K1644" s="94"/>
      <c r="L1644" s="105"/>
      <c r="M1644" s="100"/>
      <c r="N1644" s="100"/>
      <c r="O1644" s="110"/>
      <c r="P1644" s="107"/>
      <c r="Q1644" s="107"/>
      <c r="R1644" s="107"/>
      <c r="S1644" s="107"/>
      <c r="T1644" s="74"/>
    </row>
    <row r="1645" spans="1:20" ht="18" customHeight="1">
      <c r="A1645" s="190"/>
      <c r="B1645" s="191"/>
      <c r="C1645" s="75"/>
      <c r="D1645" s="108"/>
      <c r="E1645" s="94"/>
      <c r="F1645" s="94"/>
      <c r="G1645" s="94"/>
      <c r="H1645" s="94"/>
      <c r="I1645" s="94"/>
      <c r="J1645" s="94"/>
      <c r="K1645" s="94"/>
      <c r="L1645" s="105"/>
      <c r="M1645" s="100"/>
      <c r="N1645" s="100"/>
      <c r="O1645" s="110"/>
      <c r="P1645" s="107"/>
      <c r="Q1645" s="107"/>
      <c r="R1645" s="107"/>
      <c r="S1645" s="107"/>
      <c r="T1645" s="74"/>
    </row>
    <row r="1646" spans="1:20" ht="18" customHeight="1">
      <c r="A1646" s="190"/>
      <c r="B1646" s="191"/>
      <c r="C1646" s="118"/>
      <c r="D1646" s="108"/>
      <c r="E1646" s="94"/>
      <c r="F1646" s="94"/>
      <c r="G1646" s="94"/>
      <c r="H1646" s="94"/>
      <c r="I1646" s="94"/>
      <c r="J1646" s="94"/>
      <c r="K1646" s="94"/>
      <c r="L1646" s="105"/>
      <c r="M1646" s="100"/>
      <c r="N1646" s="100"/>
      <c r="O1646" s="110"/>
      <c r="P1646" s="107"/>
      <c r="Q1646" s="107"/>
      <c r="R1646" s="107"/>
      <c r="S1646" s="107"/>
      <c r="T1646" s="74"/>
    </row>
    <row r="1647" spans="1:20" ht="18" customHeight="1">
      <c r="A1647" s="190"/>
      <c r="B1647" s="191"/>
      <c r="C1647" s="99"/>
      <c r="D1647" s="108"/>
      <c r="E1647" s="94"/>
      <c r="F1647" s="94"/>
      <c r="G1647" s="94"/>
      <c r="H1647" s="94"/>
      <c r="I1647" s="94"/>
      <c r="J1647" s="94"/>
      <c r="K1647" s="94"/>
      <c r="L1647" s="105"/>
      <c r="M1647" s="100"/>
      <c r="N1647" s="100"/>
      <c r="O1647" s="110"/>
      <c r="P1647" s="107"/>
      <c r="Q1647" s="107"/>
      <c r="R1647" s="107"/>
      <c r="S1647" s="107"/>
      <c r="T1647" s="74"/>
    </row>
    <row r="1648" spans="1:20" ht="18" customHeight="1">
      <c r="A1648" s="190"/>
      <c r="B1648" s="191"/>
      <c r="C1648" s="99"/>
      <c r="D1648" s="108"/>
      <c r="E1648" s="94"/>
      <c r="F1648" s="94"/>
      <c r="G1648" s="94"/>
      <c r="H1648" s="94"/>
      <c r="I1648" s="94"/>
      <c r="J1648" s="94"/>
      <c r="K1648" s="94"/>
      <c r="L1648" s="105"/>
      <c r="M1648" s="100"/>
      <c r="N1648" s="100"/>
      <c r="O1648" s="110"/>
      <c r="P1648" s="107"/>
      <c r="Q1648" s="107"/>
      <c r="R1648" s="107"/>
      <c r="S1648" s="107"/>
      <c r="T1648" s="74"/>
    </row>
    <row r="1649" spans="1:20" ht="18" customHeight="1">
      <c r="A1649" s="190"/>
      <c r="B1649" s="191"/>
      <c r="C1649" s="99"/>
      <c r="D1649" s="108"/>
      <c r="E1649" s="94"/>
      <c r="F1649" s="94"/>
      <c r="G1649" s="94"/>
      <c r="H1649" s="94"/>
      <c r="I1649" s="94"/>
      <c r="J1649" s="94"/>
      <c r="K1649" s="94"/>
      <c r="L1649" s="105"/>
      <c r="M1649" s="78"/>
      <c r="N1649" s="96"/>
      <c r="O1649" s="119"/>
      <c r="P1649" s="107"/>
      <c r="Q1649" s="107"/>
      <c r="R1649" s="107"/>
      <c r="S1649" s="107"/>
      <c r="T1649" s="74"/>
    </row>
    <row r="1650" spans="1:20" ht="18" customHeight="1">
      <c r="A1650" s="190"/>
      <c r="B1650" s="191"/>
      <c r="C1650" s="99"/>
      <c r="D1650" s="108"/>
      <c r="E1650" s="94"/>
      <c r="F1650" s="94"/>
      <c r="G1650" s="94"/>
      <c r="H1650" s="94"/>
      <c r="I1650" s="94"/>
      <c r="J1650" s="94"/>
      <c r="K1650" s="94"/>
      <c r="L1650" s="105"/>
      <c r="M1650" s="78"/>
      <c r="N1650" s="96"/>
      <c r="O1650" s="119"/>
      <c r="P1650" s="107"/>
      <c r="Q1650" s="107"/>
      <c r="R1650" s="107"/>
      <c r="S1650" s="107"/>
      <c r="T1650" s="74"/>
    </row>
    <row r="1651" spans="1:20" ht="18" customHeight="1">
      <c r="A1651" s="190"/>
      <c r="B1651" s="191"/>
      <c r="C1651" s="99"/>
      <c r="D1651" s="108"/>
      <c r="E1651" s="94"/>
      <c r="F1651" s="94"/>
      <c r="G1651" s="94"/>
      <c r="H1651" s="94"/>
      <c r="I1651" s="94"/>
      <c r="J1651" s="94"/>
      <c r="K1651" s="94"/>
      <c r="L1651" s="105"/>
      <c r="M1651" s="78"/>
      <c r="N1651" s="96"/>
      <c r="O1651" s="119"/>
      <c r="P1651" s="107"/>
      <c r="Q1651" s="107"/>
      <c r="R1651" s="107"/>
      <c r="S1651" s="107"/>
      <c r="T1651" s="74"/>
    </row>
    <row r="1652" spans="1:20" ht="18" customHeight="1" thickBot="1">
      <c r="A1652" s="233"/>
      <c r="B1652" s="234"/>
      <c r="C1652" s="120"/>
      <c r="D1652" s="121"/>
      <c r="E1652" s="122"/>
      <c r="F1652" s="122"/>
      <c r="G1652" s="122"/>
      <c r="H1652" s="122"/>
      <c r="I1652" s="122"/>
      <c r="J1652" s="122"/>
      <c r="K1652" s="122"/>
      <c r="L1652" s="123"/>
      <c r="M1652" s="124"/>
      <c r="N1652" s="125"/>
      <c r="O1652" s="126"/>
      <c r="P1652" s="127"/>
      <c r="Q1652" s="127"/>
      <c r="R1652" s="127"/>
      <c r="S1652" s="127"/>
      <c r="T1652" s="128"/>
    </row>
    <row r="1653" spans="1:20" ht="17.25" customHeight="1" thickBot="1">
      <c r="A1653" s="935" t="s">
        <v>101</v>
      </c>
      <c r="B1653" s="936"/>
      <c r="C1653" s="936"/>
      <c r="D1653" s="936"/>
      <c r="E1653" s="936"/>
      <c r="F1653" s="936"/>
      <c r="G1653" s="50" t="s">
        <v>102</v>
      </c>
      <c r="H1653" s="937"/>
      <c r="I1653" s="937"/>
      <c r="J1653" s="938"/>
      <c r="K1653" s="50" t="s">
        <v>103</v>
      </c>
      <c r="L1653" s="51"/>
      <c r="M1653" s="52"/>
      <c r="N1653" s="939" t="s">
        <v>104</v>
      </c>
      <c r="O1653" s="940"/>
      <c r="P1653" s="940"/>
      <c r="Q1653" s="941"/>
      <c r="R1653" s="53" t="s">
        <v>105</v>
      </c>
      <c r="S1653" s="54"/>
      <c r="T1653" s="55"/>
    </row>
    <row r="1654" spans="1:20" ht="18" customHeight="1">
      <c r="A1654" s="942" t="s">
        <v>106</v>
      </c>
      <c r="B1654" s="943"/>
      <c r="C1654" s="946" t="s">
        <v>107</v>
      </c>
      <c r="D1654" s="922" t="s">
        <v>108</v>
      </c>
      <c r="E1654" s="923"/>
      <c r="F1654" s="923"/>
      <c r="G1654" s="923"/>
      <c r="H1654" s="923"/>
      <c r="I1654" s="923"/>
      <c r="J1654" s="923"/>
      <c r="K1654" s="923"/>
      <c r="L1654" s="948"/>
      <c r="M1654" s="950" t="s">
        <v>109</v>
      </c>
      <c r="N1654" s="922" t="s">
        <v>110</v>
      </c>
      <c r="O1654" s="922" t="s">
        <v>111</v>
      </c>
      <c r="P1654" s="923"/>
      <c r="Q1654" s="923"/>
      <c r="R1654" s="923"/>
      <c r="S1654" s="923"/>
      <c r="T1654" s="924"/>
    </row>
    <row r="1655" spans="1:20" ht="18" customHeight="1" thickBot="1">
      <c r="A1655" s="944"/>
      <c r="B1655" s="945"/>
      <c r="C1655" s="947"/>
      <c r="D1655" s="925"/>
      <c r="E1655" s="926"/>
      <c r="F1655" s="926"/>
      <c r="G1655" s="926"/>
      <c r="H1655" s="926"/>
      <c r="I1655" s="926"/>
      <c r="J1655" s="926"/>
      <c r="K1655" s="926"/>
      <c r="L1655" s="949"/>
      <c r="M1655" s="951"/>
      <c r="N1655" s="925"/>
      <c r="O1655" s="925"/>
      <c r="P1655" s="926"/>
      <c r="Q1655" s="926"/>
      <c r="R1655" s="926"/>
      <c r="S1655" s="926"/>
      <c r="T1655" s="927"/>
    </row>
    <row r="1656" spans="1:20" ht="18" customHeight="1">
      <c r="A1656" s="989" t="s">
        <v>1132</v>
      </c>
      <c r="B1656" s="990"/>
      <c r="C1656" s="469" t="s">
        <v>1080</v>
      </c>
      <c r="D1656" s="58" t="s">
        <v>45</v>
      </c>
      <c r="E1656" s="59" t="s">
        <v>834</v>
      </c>
      <c r="F1656" s="60"/>
      <c r="G1656" s="60"/>
      <c r="H1656" s="293"/>
      <c r="I1656" s="293"/>
      <c r="J1656" s="293"/>
      <c r="K1656" s="293"/>
      <c r="L1656" s="61"/>
      <c r="M1656" s="62" t="s">
        <v>100</v>
      </c>
      <c r="N1656" s="63" t="s">
        <v>155</v>
      </c>
      <c r="O1656" s="64" t="s">
        <v>511</v>
      </c>
      <c r="P1656" s="65" t="s">
        <v>822</v>
      </c>
      <c r="Q1656" s="65"/>
      <c r="R1656" s="65"/>
      <c r="S1656" s="65"/>
      <c r="T1656" s="66"/>
    </row>
    <row r="1657" spans="1:20" ht="18" customHeight="1">
      <c r="A1657" s="985" t="s">
        <v>677</v>
      </c>
      <c r="B1657" s="986"/>
      <c r="C1657" s="67"/>
      <c r="D1657" s="68" t="s">
        <v>47</v>
      </c>
      <c r="E1657" s="69" t="s">
        <v>1081</v>
      </c>
      <c r="F1657" s="69"/>
      <c r="G1657" s="69"/>
      <c r="H1657" s="69"/>
      <c r="I1657" s="69"/>
      <c r="J1657" s="69"/>
      <c r="K1657" s="69"/>
      <c r="L1657" s="70"/>
      <c r="M1657" s="100">
        <v>74</v>
      </c>
      <c r="N1657" s="71" t="s">
        <v>155</v>
      </c>
      <c r="O1657" s="72" t="s">
        <v>511</v>
      </c>
      <c r="P1657" s="73" t="s">
        <v>688</v>
      </c>
      <c r="Q1657" s="73"/>
      <c r="R1657" s="73"/>
      <c r="S1657" s="73"/>
      <c r="T1657" s="74"/>
    </row>
    <row r="1658" spans="1:20" ht="18" customHeight="1">
      <c r="A1658" s="190"/>
      <c r="B1658" s="191"/>
      <c r="C1658" s="470" t="s">
        <v>1080</v>
      </c>
      <c r="D1658" s="68" t="s">
        <v>48</v>
      </c>
      <c r="E1658" s="69" t="s">
        <v>835</v>
      </c>
      <c r="F1658" s="76"/>
      <c r="G1658" s="76"/>
      <c r="H1658" s="76"/>
      <c r="I1658" s="76"/>
      <c r="J1658" s="76"/>
      <c r="K1658" s="76"/>
      <c r="L1658" s="77"/>
      <c r="M1658" s="71" t="s">
        <v>100</v>
      </c>
      <c r="N1658" s="71" t="s">
        <v>155</v>
      </c>
      <c r="O1658" s="72" t="s">
        <v>511</v>
      </c>
      <c r="P1658" s="73" t="s">
        <v>692</v>
      </c>
      <c r="Q1658" s="73"/>
      <c r="R1658" s="73"/>
      <c r="S1658" s="73"/>
      <c r="T1658" s="74"/>
    </row>
    <row r="1659" spans="1:20" ht="18" customHeight="1">
      <c r="A1659" s="190"/>
      <c r="B1659" s="191"/>
      <c r="C1659" s="75"/>
      <c r="D1659" s="68" t="s">
        <v>49</v>
      </c>
      <c r="E1659" s="69" t="s">
        <v>784</v>
      </c>
      <c r="F1659" s="76"/>
      <c r="G1659" s="76"/>
      <c r="H1659" s="76"/>
      <c r="I1659" s="76"/>
      <c r="J1659" s="76"/>
      <c r="K1659" s="76"/>
      <c r="L1659" s="77"/>
      <c r="M1659" s="78" t="s">
        <v>100</v>
      </c>
      <c r="N1659" s="71" t="s">
        <v>155</v>
      </c>
      <c r="O1659" s="398"/>
      <c r="P1659" s="73"/>
      <c r="Q1659" s="73"/>
      <c r="R1659" s="73"/>
      <c r="S1659" s="73"/>
      <c r="T1659" s="74"/>
    </row>
    <row r="1660" spans="1:20" ht="18" customHeight="1">
      <c r="A1660" s="190"/>
      <c r="B1660" s="191"/>
      <c r="C1660" s="79"/>
      <c r="D1660" s="68" t="s">
        <v>50</v>
      </c>
      <c r="E1660" s="69" t="s">
        <v>1082</v>
      </c>
      <c r="F1660" s="76"/>
      <c r="G1660" s="76"/>
      <c r="H1660" s="76"/>
      <c r="I1660" s="76"/>
      <c r="J1660" s="76"/>
      <c r="K1660" s="76"/>
      <c r="L1660" s="77"/>
      <c r="M1660" s="78" t="s">
        <v>100</v>
      </c>
      <c r="N1660" s="71" t="s">
        <v>155</v>
      </c>
      <c r="O1660" s="398"/>
      <c r="P1660" s="73"/>
      <c r="Q1660" s="73"/>
      <c r="R1660" s="73"/>
      <c r="S1660" s="73"/>
      <c r="T1660" s="74"/>
    </row>
    <row r="1661" spans="1:20" ht="18" customHeight="1">
      <c r="A1661" s="190"/>
      <c r="B1661" s="191"/>
      <c r="C1661" s="80"/>
      <c r="D1661" s="81" t="s">
        <v>54</v>
      </c>
      <c r="E1661" s="82" t="s">
        <v>696</v>
      </c>
      <c r="F1661" s="82"/>
      <c r="G1661" s="82"/>
      <c r="H1661" s="82"/>
      <c r="I1661" s="82"/>
      <c r="J1661" s="82"/>
      <c r="K1661" s="82"/>
      <c r="L1661" s="83"/>
      <c r="M1661" s="84" t="s">
        <v>100</v>
      </c>
      <c r="N1661" s="85" t="s">
        <v>155</v>
      </c>
      <c r="O1661" s="425"/>
      <c r="P1661" s="87"/>
      <c r="Q1661" s="388"/>
      <c r="R1661" s="388"/>
      <c r="S1661" s="388"/>
      <c r="T1661" s="88"/>
    </row>
    <row r="1662" spans="1:20" ht="18" customHeight="1">
      <c r="A1662" s="190"/>
      <c r="B1662" s="191"/>
      <c r="C1662" s="75"/>
      <c r="D1662" s="68" t="s">
        <v>59</v>
      </c>
      <c r="E1662" s="89" t="s">
        <v>1133</v>
      </c>
      <c r="F1662" s="89"/>
      <c r="G1662" s="89"/>
      <c r="H1662" s="89"/>
      <c r="I1662" s="89"/>
      <c r="J1662" s="89"/>
      <c r="K1662" s="89"/>
      <c r="L1662" s="90"/>
      <c r="M1662" s="91" t="s">
        <v>100</v>
      </c>
      <c r="N1662" s="92" t="s">
        <v>155</v>
      </c>
      <c r="O1662" s="93" t="s">
        <v>511</v>
      </c>
      <c r="P1662" s="73" t="s">
        <v>690</v>
      </c>
      <c r="Q1662" s="107"/>
      <c r="R1662" s="107"/>
      <c r="S1662" s="107"/>
      <c r="T1662" s="74"/>
    </row>
    <row r="1663" spans="1:20" ht="18" customHeight="1">
      <c r="A1663" s="190"/>
      <c r="B1663" s="191"/>
      <c r="C1663" s="75"/>
      <c r="D1663" s="68" t="s">
        <v>64</v>
      </c>
      <c r="E1663" s="94" t="s">
        <v>456</v>
      </c>
      <c r="F1663" s="94"/>
      <c r="G1663" s="94"/>
      <c r="H1663" s="94"/>
      <c r="I1663" s="94"/>
      <c r="J1663" s="94"/>
      <c r="K1663" s="94"/>
      <c r="L1663" s="95"/>
      <c r="M1663" s="78" t="s">
        <v>100</v>
      </c>
      <c r="N1663" s="96" t="s">
        <v>155</v>
      </c>
      <c r="O1663" s="98"/>
      <c r="P1663" s="73"/>
      <c r="Q1663" s="107"/>
      <c r="R1663" s="107"/>
      <c r="S1663" s="107"/>
      <c r="T1663" s="74"/>
    </row>
    <row r="1664" spans="1:20" ht="18" customHeight="1">
      <c r="A1664" s="190"/>
      <c r="B1664" s="191"/>
      <c r="C1664" s="80"/>
      <c r="D1664" s="81"/>
      <c r="E1664" s="421"/>
      <c r="F1664" s="421"/>
      <c r="G1664" s="421"/>
      <c r="H1664" s="421"/>
      <c r="I1664" s="421"/>
      <c r="J1664" s="421"/>
      <c r="K1664" s="421"/>
      <c r="L1664" s="83"/>
      <c r="M1664" s="84"/>
      <c r="N1664" s="248"/>
      <c r="O1664" s="249"/>
      <c r="P1664" s="388"/>
      <c r="Q1664" s="388"/>
      <c r="R1664" s="388"/>
      <c r="S1664" s="388"/>
      <c r="T1664" s="88"/>
    </row>
    <row r="1665" spans="1:20" ht="18" customHeight="1">
      <c r="A1665" s="983" t="s">
        <v>1132</v>
      </c>
      <c r="B1665" s="984"/>
      <c r="C1665" s="399"/>
      <c r="D1665" s="309" t="s">
        <v>45</v>
      </c>
      <c r="E1665" s="310" t="s">
        <v>1083</v>
      </c>
      <c r="F1665" s="310"/>
      <c r="G1665" s="310"/>
      <c r="H1665" s="310"/>
      <c r="I1665" s="310"/>
      <c r="J1665" s="310"/>
      <c r="K1665" s="310"/>
      <c r="L1665" s="389"/>
      <c r="M1665" s="343" t="s">
        <v>100</v>
      </c>
      <c r="N1665" s="343" t="s">
        <v>100</v>
      </c>
      <c r="O1665" s="390"/>
      <c r="P1665" s="391"/>
      <c r="Q1665" s="391"/>
      <c r="R1665" s="391"/>
      <c r="S1665" s="391"/>
      <c r="T1665" s="392"/>
    </row>
    <row r="1666" spans="1:20" ht="18" customHeight="1">
      <c r="A1666" s="190"/>
      <c r="B1666" s="191"/>
      <c r="C1666" s="102"/>
      <c r="D1666" s="68" t="s">
        <v>47</v>
      </c>
      <c r="E1666" s="94" t="s">
        <v>788</v>
      </c>
      <c r="F1666" s="94"/>
      <c r="G1666" s="94"/>
      <c r="H1666" s="94"/>
      <c r="I1666" s="94"/>
      <c r="J1666" s="94"/>
      <c r="K1666" s="94"/>
      <c r="L1666" s="95"/>
      <c r="M1666" s="78" t="s">
        <v>192</v>
      </c>
      <c r="N1666" s="96" t="s">
        <v>192</v>
      </c>
      <c r="O1666" s="97" t="s">
        <v>511</v>
      </c>
      <c r="P1666" s="73" t="s">
        <v>1134</v>
      </c>
      <c r="Q1666" s="107"/>
      <c r="R1666" s="107"/>
      <c r="S1666" s="107"/>
      <c r="T1666" s="74"/>
    </row>
    <row r="1667" spans="1:20" ht="18" customHeight="1">
      <c r="A1667" s="190"/>
      <c r="B1667" s="191"/>
      <c r="C1667" s="75"/>
      <c r="D1667" s="68" t="s">
        <v>48</v>
      </c>
      <c r="E1667" s="94" t="s">
        <v>1135</v>
      </c>
      <c r="F1667" s="94"/>
      <c r="G1667" s="94"/>
      <c r="H1667" s="94"/>
      <c r="I1667" s="94"/>
      <c r="J1667" s="94"/>
      <c r="K1667" s="94"/>
      <c r="L1667" s="95"/>
      <c r="M1667" s="100" t="s">
        <v>790</v>
      </c>
      <c r="N1667" s="71" t="s">
        <v>192</v>
      </c>
      <c r="O1667" s="72" t="s">
        <v>511</v>
      </c>
      <c r="P1667" s="73" t="s">
        <v>885</v>
      </c>
      <c r="Q1667" s="107"/>
      <c r="R1667" s="107"/>
      <c r="S1667" s="107"/>
      <c r="T1667" s="74"/>
    </row>
    <row r="1668" spans="1:20" ht="18" customHeight="1">
      <c r="A1668" s="190"/>
      <c r="B1668" s="191"/>
      <c r="C1668" s="102"/>
      <c r="D1668" s="68" t="s">
        <v>49</v>
      </c>
      <c r="E1668" s="94" t="s">
        <v>1136</v>
      </c>
      <c r="F1668" s="94"/>
      <c r="G1668" s="94"/>
      <c r="H1668" s="94"/>
      <c r="I1668" s="94"/>
      <c r="J1668" s="94"/>
      <c r="K1668" s="94"/>
      <c r="L1668" s="95"/>
      <c r="M1668" s="100">
        <v>34</v>
      </c>
      <c r="N1668" s="71" t="s">
        <v>1137</v>
      </c>
      <c r="O1668" s="72" t="s">
        <v>511</v>
      </c>
      <c r="P1668" s="73" t="s">
        <v>251</v>
      </c>
      <c r="Q1668" s="107"/>
      <c r="R1668" s="107"/>
      <c r="S1668" s="107"/>
      <c r="T1668" s="74"/>
    </row>
    <row r="1669" spans="1:20" ht="18" customHeight="1">
      <c r="A1669" s="190"/>
      <c r="B1669" s="191"/>
      <c r="C1669" s="99"/>
      <c r="D1669" s="68" t="s">
        <v>50</v>
      </c>
      <c r="E1669" s="94" t="s">
        <v>1138</v>
      </c>
      <c r="F1669" s="94"/>
      <c r="G1669" s="94"/>
      <c r="H1669" s="94"/>
      <c r="I1669" s="94"/>
      <c r="J1669" s="94"/>
      <c r="K1669" s="94"/>
      <c r="L1669" s="105"/>
      <c r="M1669" s="100">
        <v>34</v>
      </c>
      <c r="N1669" s="71" t="s">
        <v>1139</v>
      </c>
      <c r="O1669" s="398"/>
      <c r="P1669" s="73"/>
      <c r="Q1669" s="107"/>
      <c r="R1669" s="107"/>
      <c r="S1669" s="107"/>
      <c r="T1669" s="74"/>
    </row>
    <row r="1670" spans="1:20" ht="18" customHeight="1">
      <c r="A1670" s="190"/>
      <c r="B1670" s="191"/>
      <c r="C1670" s="75"/>
      <c r="D1670" s="108" t="s">
        <v>54</v>
      </c>
      <c r="E1670" s="94" t="s">
        <v>1140</v>
      </c>
      <c r="F1670" s="94"/>
      <c r="G1670" s="94"/>
      <c r="H1670" s="94"/>
      <c r="I1670" s="94"/>
      <c r="J1670" s="94"/>
      <c r="K1670" s="94"/>
      <c r="L1670" s="95"/>
      <c r="M1670" s="100" t="s">
        <v>192</v>
      </c>
      <c r="N1670" s="71" t="s">
        <v>192</v>
      </c>
      <c r="O1670" s="398"/>
      <c r="P1670" s="73"/>
      <c r="Q1670" s="107"/>
      <c r="R1670" s="107"/>
      <c r="S1670" s="107"/>
      <c r="T1670" s="74"/>
    </row>
    <row r="1671" spans="1:20" ht="18" customHeight="1">
      <c r="A1671" s="190"/>
      <c r="B1671" s="191"/>
      <c r="C1671" s="75"/>
      <c r="D1671" s="108" t="s">
        <v>59</v>
      </c>
      <c r="E1671" s="94" t="s">
        <v>244</v>
      </c>
      <c r="F1671" s="94"/>
      <c r="G1671" s="94"/>
      <c r="H1671" s="94"/>
      <c r="I1671" s="94"/>
      <c r="J1671" s="94"/>
      <c r="K1671" s="94"/>
      <c r="L1671" s="95"/>
      <c r="M1671" s="100" t="s">
        <v>192</v>
      </c>
      <c r="N1671" s="71" t="s">
        <v>192</v>
      </c>
      <c r="O1671" s="398"/>
      <c r="P1671" s="73"/>
      <c r="Q1671" s="107"/>
      <c r="R1671" s="107"/>
      <c r="S1671" s="107"/>
      <c r="T1671" s="74"/>
    </row>
    <row r="1672" spans="1:20" ht="18" customHeight="1">
      <c r="A1672" s="190"/>
      <c r="B1672" s="191"/>
      <c r="C1672" s="102"/>
      <c r="D1672" s="68" t="s">
        <v>64</v>
      </c>
      <c r="E1672" s="94" t="s">
        <v>1141</v>
      </c>
      <c r="F1672" s="94"/>
      <c r="G1672" s="94"/>
      <c r="H1672" s="94"/>
      <c r="I1672" s="94"/>
      <c r="J1672" s="94"/>
      <c r="K1672" s="94"/>
      <c r="L1672" s="95"/>
      <c r="M1672" s="100" t="s">
        <v>477</v>
      </c>
      <c r="N1672" s="92" t="s">
        <v>1142</v>
      </c>
      <c r="O1672" s="429"/>
      <c r="P1672" s="73"/>
      <c r="Q1672" s="107"/>
      <c r="R1672" s="107"/>
      <c r="S1672" s="107"/>
      <c r="T1672" s="74"/>
    </row>
    <row r="1673" spans="1:20" ht="18" customHeight="1">
      <c r="A1673" s="190"/>
      <c r="B1673" s="191"/>
      <c r="C1673" s="99"/>
      <c r="D1673" s="108" t="s">
        <v>67</v>
      </c>
      <c r="E1673" s="94" t="s">
        <v>247</v>
      </c>
      <c r="F1673" s="94"/>
      <c r="G1673" s="94"/>
      <c r="H1673" s="94"/>
      <c r="I1673" s="94"/>
      <c r="J1673" s="94"/>
      <c r="K1673" s="94"/>
      <c r="L1673" s="95"/>
      <c r="M1673" s="100" t="s">
        <v>192</v>
      </c>
      <c r="N1673" s="100" t="s">
        <v>192</v>
      </c>
      <c r="O1673" s="101"/>
      <c r="P1673" s="73"/>
      <c r="Q1673" s="107"/>
      <c r="R1673" s="107"/>
      <c r="S1673" s="107"/>
      <c r="T1673" s="74"/>
    </row>
    <row r="1674" spans="1:20" ht="18" customHeight="1">
      <c r="A1674" s="190"/>
      <c r="B1674" s="191"/>
      <c r="C1674" s="102"/>
      <c r="D1674" s="108" t="s">
        <v>69</v>
      </c>
      <c r="E1674" s="94" t="s">
        <v>1143</v>
      </c>
      <c r="F1674" s="94"/>
      <c r="G1674" s="94"/>
      <c r="H1674" s="94"/>
      <c r="I1674" s="94"/>
      <c r="J1674" s="94"/>
      <c r="K1674" s="94"/>
      <c r="L1674" s="95"/>
      <c r="M1674" s="78" t="s">
        <v>192</v>
      </c>
      <c r="N1674" s="100" t="s">
        <v>192</v>
      </c>
      <c r="O1674" s="101"/>
      <c r="P1674" s="73"/>
      <c r="Q1674" s="107"/>
      <c r="R1674" s="107"/>
      <c r="S1674" s="107"/>
      <c r="T1674" s="74"/>
    </row>
    <row r="1675" spans="1:20" ht="18" customHeight="1">
      <c r="A1675" s="190"/>
      <c r="B1675" s="191"/>
      <c r="C1675" s="99"/>
      <c r="D1675" s="108" t="s">
        <v>859</v>
      </c>
      <c r="E1675" s="94" t="s">
        <v>482</v>
      </c>
      <c r="F1675" s="94"/>
      <c r="G1675" s="94"/>
      <c r="H1675" s="94"/>
      <c r="I1675" s="94"/>
      <c r="J1675" s="94"/>
      <c r="K1675" s="94"/>
      <c r="L1675" s="95"/>
      <c r="M1675" s="100" t="s">
        <v>192</v>
      </c>
      <c r="N1675" s="100" t="s">
        <v>192</v>
      </c>
      <c r="O1675" s="101"/>
      <c r="P1675" s="73"/>
      <c r="Q1675" s="107"/>
      <c r="R1675" s="107"/>
      <c r="S1675" s="107"/>
      <c r="T1675" s="74"/>
    </row>
    <row r="1676" spans="1:20" ht="18" customHeight="1">
      <c r="A1676" s="190"/>
      <c r="B1676" s="191"/>
      <c r="C1676" s="111"/>
      <c r="D1676" s="108" t="s">
        <v>866</v>
      </c>
      <c r="E1676" s="94" t="s">
        <v>1144</v>
      </c>
      <c r="F1676" s="94"/>
      <c r="G1676" s="94"/>
      <c r="H1676" s="94"/>
      <c r="I1676" s="94"/>
      <c r="J1676" s="94"/>
      <c r="K1676" s="94"/>
      <c r="L1676" s="95"/>
      <c r="M1676" s="100">
        <v>34</v>
      </c>
      <c r="N1676" s="100" t="s">
        <v>192</v>
      </c>
      <c r="O1676" s="428"/>
      <c r="P1676" s="73"/>
      <c r="Q1676" s="107"/>
      <c r="R1676" s="107"/>
      <c r="S1676" s="107"/>
      <c r="T1676" s="74"/>
    </row>
    <row r="1677" spans="1:20" ht="18" customHeight="1">
      <c r="A1677" s="190"/>
      <c r="B1677" s="191"/>
      <c r="C1677" s="75"/>
      <c r="D1677" s="108" t="s">
        <v>868</v>
      </c>
      <c r="E1677" s="116" t="s">
        <v>1145</v>
      </c>
      <c r="F1677" s="116"/>
      <c r="G1677" s="116"/>
      <c r="H1677" s="116"/>
      <c r="I1677" s="116"/>
      <c r="J1677" s="116"/>
      <c r="K1677" s="116"/>
      <c r="L1677" s="117"/>
      <c r="M1677" s="100">
        <v>34</v>
      </c>
      <c r="N1677" s="71" t="s">
        <v>192</v>
      </c>
      <c r="O1677" s="398"/>
      <c r="P1677" s="73"/>
      <c r="Q1677" s="107"/>
      <c r="R1677" s="107"/>
      <c r="S1677" s="107"/>
      <c r="T1677" s="74"/>
    </row>
    <row r="1678" spans="1:20" ht="18" customHeight="1">
      <c r="A1678" s="190"/>
      <c r="B1678" s="191"/>
      <c r="C1678" s="118"/>
      <c r="D1678" s="108" t="s">
        <v>872</v>
      </c>
      <c r="E1678" s="94" t="s">
        <v>700</v>
      </c>
      <c r="F1678" s="94"/>
      <c r="G1678" s="94"/>
      <c r="H1678" s="94"/>
      <c r="I1678" s="94"/>
      <c r="J1678" s="94"/>
      <c r="K1678" s="94"/>
      <c r="L1678" s="95"/>
      <c r="M1678" s="100" t="s">
        <v>192</v>
      </c>
      <c r="N1678" s="100" t="s">
        <v>192</v>
      </c>
      <c r="O1678" s="101"/>
      <c r="P1678" s="73"/>
      <c r="Q1678" s="107"/>
      <c r="R1678" s="107"/>
      <c r="S1678" s="107"/>
      <c r="T1678" s="74"/>
    </row>
    <row r="1679" spans="1:20" ht="18" customHeight="1">
      <c r="A1679" s="190"/>
      <c r="B1679" s="191"/>
      <c r="C1679" s="412" t="s">
        <v>164</v>
      </c>
      <c r="D1679" s="108" t="s">
        <v>873</v>
      </c>
      <c r="E1679" s="94" t="s">
        <v>799</v>
      </c>
      <c r="F1679" s="94"/>
      <c r="G1679" s="94"/>
      <c r="H1679" s="94"/>
      <c r="I1679" s="94"/>
      <c r="J1679" s="94"/>
      <c r="K1679" s="94"/>
      <c r="L1679" s="95"/>
      <c r="M1679" s="100">
        <v>50</v>
      </c>
      <c r="N1679" s="100" t="s">
        <v>192</v>
      </c>
      <c r="O1679" s="395" t="s">
        <v>511</v>
      </c>
      <c r="P1679" s="866" t="s">
        <v>699</v>
      </c>
      <c r="Q1679" s="866"/>
      <c r="R1679" s="866"/>
      <c r="S1679" s="866"/>
      <c r="T1679" s="867"/>
    </row>
    <row r="1680" spans="1:20" ht="18" customHeight="1">
      <c r="A1680" s="190"/>
      <c r="B1680" s="191"/>
      <c r="C1680" s="99"/>
      <c r="D1680" s="108" t="s">
        <v>875</v>
      </c>
      <c r="E1680" s="94" t="s">
        <v>169</v>
      </c>
      <c r="F1680" s="94"/>
      <c r="G1680" s="94"/>
      <c r="H1680" s="94"/>
      <c r="I1680" s="94"/>
      <c r="J1680" s="94"/>
      <c r="K1680" s="94"/>
      <c r="L1680" s="105"/>
      <c r="M1680" s="100" t="s">
        <v>170</v>
      </c>
      <c r="N1680" s="100" t="s">
        <v>192</v>
      </c>
      <c r="O1680" s="101"/>
      <c r="P1680" s="73"/>
      <c r="Q1680" s="107"/>
      <c r="R1680" s="107"/>
      <c r="S1680" s="107"/>
      <c r="T1680" s="74"/>
    </row>
    <row r="1681" spans="1:20" ht="18" customHeight="1">
      <c r="A1681" s="190"/>
      <c r="B1681" s="191"/>
      <c r="C1681" s="111"/>
      <c r="D1681" s="68" t="s">
        <v>876</v>
      </c>
      <c r="E1681" s="94" t="s">
        <v>701</v>
      </c>
      <c r="F1681" s="94"/>
      <c r="G1681" s="94"/>
      <c r="H1681" s="94"/>
      <c r="I1681" s="94"/>
      <c r="J1681" s="94"/>
      <c r="K1681" s="94"/>
      <c r="L1681" s="105"/>
      <c r="M1681" s="100" t="s">
        <v>192</v>
      </c>
      <c r="N1681" s="100" t="s">
        <v>192</v>
      </c>
      <c r="O1681" s="101"/>
      <c r="P1681" s="73"/>
      <c r="Q1681" s="107"/>
      <c r="R1681" s="107"/>
      <c r="S1681" s="107"/>
      <c r="T1681" s="74"/>
    </row>
    <row r="1682" spans="1:20" ht="18" customHeight="1">
      <c r="A1682" s="190"/>
      <c r="B1682" s="191"/>
      <c r="C1682" s="75"/>
      <c r="D1682" s="108" t="s">
        <v>877</v>
      </c>
      <c r="E1682" s="94" t="s">
        <v>702</v>
      </c>
      <c r="F1682" s="94"/>
      <c r="G1682" s="94"/>
      <c r="H1682" s="94"/>
      <c r="I1682" s="94"/>
      <c r="J1682" s="94"/>
      <c r="K1682" s="94"/>
      <c r="L1682" s="105"/>
      <c r="M1682" s="100" t="s">
        <v>192</v>
      </c>
      <c r="N1682" s="100" t="s">
        <v>192</v>
      </c>
      <c r="O1682" s="101"/>
      <c r="P1682" s="73"/>
      <c r="Q1682" s="107"/>
      <c r="R1682" s="107"/>
      <c r="S1682" s="107"/>
      <c r="T1682" s="74"/>
    </row>
    <row r="1683" spans="1:20" ht="18" customHeight="1">
      <c r="A1683" s="190"/>
      <c r="B1683" s="191"/>
      <c r="C1683" s="412" t="s">
        <v>215</v>
      </c>
      <c r="D1683" s="108" t="s">
        <v>878</v>
      </c>
      <c r="E1683" s="94" t="s">
        <v>1146</v>
      </c>
      <c r="F1683" s="94"/>
      <c r="G1683" s="94"/>
      <c r="H1683" s="94"/>
      <c r="I1683" s="94"/>
      <c r="J1683" s="94"/>
      <c r="K1683" s="94"/>
      <c r="L1683" s="105"/>
      <c r="M1683" s="100" t="s">
        <v>192</v>
      </c>
      <c r="N1683" s="100" t="s">
        <v>192</v>
      </c>
      <c r="O1683" s="395" t="s">
        <v>511</v>
      </c>
      <c r="P1683" s="73" t="s">
        <v>847</v>
      </c>
      <c r="Q1683" s="107"/>
      <c r="R1683" s="107"/>
      <c r="S1683" s="107"/>
      <c r="T1683" s="74"/>
    </row>
    <row r="1684" spans="1:20" ht="18" customHeight="1">
      <c r="A1684" s="190"/>
      <c r="B1684" s="191"/>
      <c r="C1684" s="99"/>
      <c r="D1684" s="108" t="s">
        <v>879</v>
      </c>
      <c r="E1684" s="94" t="s">
        <v>704</v>
      </c>
      <c r="F1684" s="94"/>
      <c r="G1684" s="94"/>
      <c r="H1684" s="94"/>
      <c r="I1684" s="94"/>
      <c r="J1684" s="94"/>
      <c r="K1684" s="94"/>
      <c r="L1684" s="105"/>
      <c r="M1684" s="100" t="s">
        <v>192</v>
      </c>
      <c r="N1684" s="100" t="s">
        <v>1147</v>
      </c>
      <c r="O1684" s="101"/>
      <c r="P1684" s="73"/>
      <c r="Q1684" s="107"/>
      <c r="R1684" s="107"/>
      <c r="S1684" s="107"/>
      <c r="T1684" s="74"/>
    </row>
    <row r="1685" spans="1:20" ht="18" customHeight="1">
      <c r="A1685" s="190"/>
      <c r="B1685" s="191"/>
      <c r="C1685" s="99"/>
      <c r="D1685" s="108" t="s">
        <v>896</v>
      </c>
      <c r="E1685" s="94" t="s">
        <v>803</v>
      </c>
      <c r="F1685" s="94"/>
      <c r="G1685" s="94"/>
      <c r="H1685" s="94"/>
      <c r="I1685" s="94"/>
      <c r="J1685" s="94"/>
      <c r="K1685" s="94"/>
      <c r="L1685" s="105"/>
      <c r="M1685" s="100" t="s">
        <v>192</v>
      </c>
      <c r="N1685" s="100" t="s">
        <v>192</v>
      </c>
      <c r="O1685" s="110"/>
      <c r="P1685" s="107"/>
      <c r="Q1685" s="107"/>
      <c r="R1685" s="107"/>
      <c r="S1685" s="107"/>
      <c r="T1685" s="74"/>
    </row>
    <row r="1686" spans="1:20" ht="18" customHeight="1">
      <c r="A1686" s="190"/>
      <c r="B1686" s="191"/>
      <c r="C1686" s="99"/>
      <c r="D1686" s="108" t="s">
        <v>899</v>
      </c>
      <c r="E1686" s="94" t="s">
        <v>565</v>
      </c>
      <c r="F1686" s="94"/>
      <c r="G1686" s="94"/>
      <c r="H1686" s="94"/>
      <c r="I1686" s="94"/>
      <c r="J1686" s="94"/>
      <c r="K1686" s="94"/>
      <c r="L1686" s="105"/>
      <c r="M1686" s="78" t="s">
        <v>312</v>
      </c>
      <c r="N1686" s="96" t="s">
        <v>192</v>
      </c>
      <c r="O1686" s="97" t="s">
        <v>511</v>
      </c>
      <c r="P1686" s="73" t="s">
        <v>706</v>
      </c>
      <c r="Q1686" s="107"/>
      <c r="R1686" s="107"/>
      <c r="S1686" s="107"/>
      <c r="T1686" s="74"/>
    </row>
    <row r="1687" spans="1:20" ht="18" customHeight="1">
      <c r="A1687" s="190"/>
      <c r="B1687" s="191"/>
      <c r="C1687" s="99"/>
      <c r="D1687" s="108" t="s">
        <v>933</v>
      </c>
      <c r="E1687" s="94" t="s">
        <v>707</v>
      </c>
      <c r="F1687" s="94"/>
      <c r="G1687" s="94"/>
      <c r="H1687" s="94"/>
      <c r="I1687" s="94"/>
      <c r="J1687" s="94"/>
      <c r="K1687" s="94"/>
      <c r="L1687" s="105"/>
      <c r="M1687" s="78">
        <v>73</v>
      </c>
      <c r="N1687" s="96" t="s">
        <v>192</v>
      </c>
      <c r="O1687" s="119"/>
      <c r="P1687" s="107"/>
      <c r="Q1687" s="107"/>
      <c r="R1687" s="107"/>
      <c r="S1687" s="107"/>
      <c r="T1687" s="74"/>
    </row>
    <row r="1688" spans="1:20" ht="18" customHeight="1">
      <c r="A1688" s="190"/>
      <c r="B1688" s="191"/>
      <c r="C1688" s="99"/>
      <c r="D1688" s="108" t="s">
        <v>901</v>
      </c>
      <c r="E1688" s="94" t="s">
        <v>708</v>
      </c>
      <c r="F1688" s="94"/>
      <c r="G1688" s="94"/>
      <c r="H1688" s="94"/>
      <c r="I1688" s="94"/>
      <c r="J1688" s="94"/>
      <c r="K1688" s="94"/>
      <c r="L1688" s="105"/>
      <c r="M1688" s="78" t="s">
        <v>155</v>
      </c>
      <c r="N1688" s="96" t="s">
        <v>1148</v>
      </c>
      <c r="O1688" s="119"/>
      <c r="P1688" s="107"/>
      <c r="Q1688" s="107"/>
      <c r="R1688" s="107"/>
      <c r="S1688" s="107"/>
      <c r="T1688" s="74"/>
    </row>
    <row r="1689" spans="1:20" ht="18" customHeight="1" thickBot="1">
      <c r="A1689" s="233"/>
      <c r="B1689" s="234"/>
      <c r="C1689" s="120"/>
      <c r="D1689" s="121"/>
      <c r="E1689" s="122"/>
      <c r="F1689" s="122"/>
      <c r="G1689" s="122"/>
      <c r="H1689" s="122"/>
      <c r="I1689" s="122"/>
      <c r="J1689" s="122"/>
      <c r="K1689" s="122"/>
      <c r="L1689" s="123"/>
      <c r="M1689" s="124"/>
      <c r="N1689" s="125"/>
      <c r="O1689" s="126"/>
      <c r="P1689" s="127"/>
      <c r="Q1689" s="127"/>
      <c r="R1689" s="127"/>
      <c r="S1689" s="127"/>
      <c r="T1689" s="128"/>
    </row>
    <row r="1690" spans="1:20" ht="17.25" customHeight="1" thickBot="1">
      <c r="A1690" s="935" t="s">
        <v>101</v>
      </c>
      <c r="B1690" s="936"/>
      <c r="C1690" s="936"/>
      <c r="D1690" s="936"/>
      <c r="E1690" s="936"/>
      <c r="F1690" s="936"/>
      <c r="G1690" s="50" t="s">
        <v>102</v>
      </c>
      <c r="H1690" s="937"/>
      <c r="I1690" s="937"/>
      <c r="J1690" s="938"/>
      <c r="K1690" s="50" t="s">
        <v>103</v>
      </c>
      <c r="L1690" s="51"/>
      <c r="M1690" s="52"/>
      <c r="N1690" s="939" t="s">
        <v>104</v>
      </c>
      <c r="O1690" s="940"/>
      <c r="P1690" s="940"/>
      <c r="Q1690" s="941"/>
      <c r="R1690" s="53" t="s">
        <v>105</v>
      </c>
      <c r="S1690" s="54"/>
      <c r="T1690" s="55"/>
    </row>
    <row r="1691" spans="1:20" ht="18" customHeight="1">
      <c r="A1691" s="942" t="s">
        <v>106</v>
      </c>
      <c r="B1691" s="943"/>
      <c r="C1691" s="946" t="s">
        <v>107</v>
      </c>
      <c r="D1691" s="922" t="s">
        <v>108</v>
      </c>
      <c r="E1691" s="923"/>
      <c r="F1691" s="923"/>
      <c r="G1691" s="923"/>
      <c r="H1691" s="923"/>
      <c r="I1691" s="923"/>
      <c r="J1691" s="923"/>
      <c r="K1691" s="923"/>
      <c r="L1691" s="948"/>
      <c r="M1691" s="950" t="s">
        <v>109</v>
      </c>
      <c r="N1691" s="922" t="s">
        <v>110</v>
      </c>
      <c r="O1691" s="922" t="s">
        <v>111</v>
      </c>
      <c r="P1691" s="923"/>
      <c r="Q1691" s="923"/>
      <c r="R1691" s="923"/>
      <c r="S1691" s="923"/>
      <c r="T1691" s="924"/>
    </row>
    <row r="1692" spans="1:20" ht="18" customHeight="1" thickBot="1">
      <c r="A1692" s="944"/>
      <c r="B1692" s="945"/>
      <c r="C1692" s="947"/>
      <c r="D1692" s="925"/>
      <c r="E1692" s="926"/>
      <c r="F1692" s="926"/>
      <c r="G1692" s="926"/>
      <c r="H1692" s="926"/>
      <c r="I1692" s="926"/>
      <c r="J1692" s="926"/>
      <c r="K1692" s="926"/>
      <c r="L1692" s="949"/>
      <c r="M1692" s="951"/>
      <c r="N1692" s="925"/>
      <c r="O1692" s="925"/>
      <c r="P1692" s="926"/>
      <c r="Q1692" s="926"/>
      <c r="R1692" s="926"/>
      <c r="S1692" s="926"/>
      <c r="T1692" s="927"/>
    </row>
    <row r="1693" spans="1:20" ht="18" customHeight="1">
      <c r="A1693" s="989" t="s">
        <v>1132</v>
      </c>
      <c r="B1693" s="990"/>
      <c r="C1693" s="411"/>
      <c r="D1693" s="58" t="s">
        <v>903</v>
      </c>
      <c r="E1693" s="59" t="s">
        <v>710</v>
      </c>
      <c r="F1693" s="60"/>
      <c r="G1693" s="60"/>
      <c r="H1693" s="293"/>
      <c r="I1693" s="293"/>
      <c r="J1693" s="293"/>
      <c r="K1693" s="293"/>
      <c r="L1693" s="61"/>
      <c r="M1693" s="62" t="s">
        <v>100</v>
      </c>
      <c r="N1693" s="63" t="s">
        <v>1149</v>
      </c>
      <c r="O1693" s="64"/>
      <c r="P1693" s="65"/>
      <c r="Q1693" s="65"/>
      <c r="R1693" s="65"/>
      <c r="S1693" s="65"/>
      <c r="T1693" s="66"/>
    </row>
    <row r="1694" spans="1:20" ht="18" customHeight="1">
      <c r="A1694" s="190"/>
      <c r="B1694" s="191"/>
      <c r="C1694" s="67"/>
      <c r="D1694" s="68" t="s">
        <v>904</v>
      </c>
      <c r="E1694" s="69" t="s">
        <v>712</v>
      </c>
      <c r="F1694" s="69"/>
      <c r="G1694" s="69"/>
      <c r="H1694" s="69"/>
      <c r="I1694" s="69"/>
      <c r="J1694" s="69"/>
      <c r="K1694" s="69"/>
      <c r="L1694" s="70"/>
      <c r="M1694" s="71" t="s">
        <v>100</v>
      </c>
      <c r="N1694" s="71" t="s">
        <v>100</v>
      </c>
      <c r="O1694" s="72"/>
      <c r="P1694" s="73"/>
      <c r="Q1694" s="73"/>
      <c r="R1694" s="73"/>
      <c r="S1694" s="73"/>
      <c r="T1694" s="74"/>
    </row>
    <row r="1695" spans="1:20" ht="18" customHeight="1">
      <c r="A1695" s="190"/>
      <c r="B1695" s="191"/>
      <c r="C1695" s="75"/>
      <c r="D1695" s="68" t="s">
        <v>905</v>
      </c>
      <c r="E1695" s="69" t="s">
        <v>713</v>
      </c>
      <c r="F1695" s="76"/>
      <c r="G1695" s="76"/>
      <c r="H1695" s="76"/>
      <c r="I1695" s="76"/>
      <c r="J1695" s="76"/>
      <c r="K1695" s="76"/>
      <c r="L1695" s="77"/>
      <c r="M1695" s="71" t="s">
        <v>100</v>
      </c>
      <c r="N1695" s="71" t="s">
        <v>100</v>
      </c>
      <c r="O1695" s="72"/>
      <c r="P1695" s="73"/>
      <c r="Q1695" s="73"/>
      <c r="R1695" s="73"/>
      <c r="S1695" s="73"/>
      <c r="T1695" s="74"/>
    </row>
    <row r="1696" spans="1:20" ht="18" customHeight="1">
      <c r="A1696" s="190"/>
      <c r="B1696" s="191"/>
      <c r="C1696" s="75"/>
      <c r="D1696" s="68" t="s">
        <v>906</v>
      </c>
      <c r="E1696" s="69" t="s">
        <v>1096</v>
      </c>
      <c r="F1696" s="76"/>
      <c r="G1696" s="76"/>
      <c r="H1696" s="76"/>
      <c r="I1696" s="76"/>
      <c r="J1696" s="76"/>
      <c r="K1696" s="76"/>
      <c r="L1696" s="77"/>
      <c r="M1696" s="78" t="s">
        <v>100</v>
      </c>
      <c r="N1696" s="71" t="s">
        <v>711</v>
      </c>
      <c r="O1696" s="72"/>
      <c r="P1696" s="73"/>
      <c r="Q1696" s="73"/>
      <c r="R1696" s="73"/>
      <c r="S1696" s="73"/>
      <c r="T1696" s="74"/>
    </row>
    <row r="1697" spans="1:20" ht="18" customHeight="1">
      <c r="A1697" s="190"/>
      <c r="B1697" s="191"/>
      <c r="C1697" s="79"/>
      <c r="D1697" s="68" t="s">
        <v>909</v>
      </c>
      <c r="E1697" s="69" t="s">
        <v>182</v>
      </c>
      <c r="F1697" s="76"/>
      <c r="G1697" s="76"/>
      <c r="H1697" s="76"/>
      <c r="I1697" s="76"/>
      <c r="J1697" s="76"/>
      <c r="K1697" s="76"/>
      <c r="L1697" s="77"/>
      <c r="M1697" s="78">
        <v>83</v>
      </c>
      <c r="N1697" s="71" t="s">
        <v>100</v>
      </c>
      <c r="O1697" s="72"/>
      <c r="P1697" s="73"/>
      <c r="Q1697" s="73"/>
      <c r="R1697" s="73"/>
      <c r="S1697" s="73"/>
      <c r="T1697" s="74"/>
    </row>
    <row r="1698" spans="1:20" ht="18" customHeight="1">
      <c r="A1698" s="190"/>
      <c r="B1698" s="191"/>
      <c r="C1698" s="80"/>
      <c r="D1698" s="81" t="s">
        <v>911</v>
      </c>
      <c r="E1698" s="82" t="s">
        <v>716</v>
      </c>
      <c r="F1698" s="82"/>
      <c r="G1698" s="82"/>
      <c r="H1698" s="82"/>
      <c r="I1698" s="82"/>
      <c r="J1698" s="82"/>
      <c r="K1698" s="82"/>
      <c r="L1698" s="83"/>
      <c r="M1698" s="84" t="s">
        <v>100</v>
      </c>
      <c r="N1698" s="85" t="s">
        <v>100</v>
      </c>
      <c r="O1698" s="288"/>
      <c r="P1698" s="388"/>
      <c r="Q1698" s="388"/>
      <c r="R1698" s="388"/>
      <c r="S1698" s="388"/>
      <c r="T1698" s="88"/>
    </row>
    <row r="1699" spans="1:20" ht="18" customHeight="1">
      <c r="A1699" s="190"/>
      <c r="B1699" s="191"/>
      <c r="C1699" s="75"/>
      <c r="D1699" s="68" t="s">
        <v>913</v>
      </c>
      <c r="E1699" s="89" t="s">
        <v>717</v>
      </c>
      <c r="F1699" s="89"/>
      <c r="G1699" s="89"/>
      <c r="H1699" s="89"/>
      <c r="I1699" s="89"/>
      <c r="J1699" s="89"/>
      <c r="K1699" s="89"/>
      <c r="L1699" s="90"/>
      <c r="M1699" s="91">
        <v>83</v>
      </c>
      <c r="N1699" s="92" t="s">
        <v>100</v>
      </c>
      <c r="O1699" s="109"/>
      <c r="P1699" s="107"/>
      <c r="Q1699" s="107"/>
      <c r="R1699" s="107"/>
      <c r="S1699" s="107"/>
      <c r="T1699" s="74"/>
    </row>
    <row r="1700" spans="1:20" ht="18" customHeight="1">
      <c r="A1700" s="190"/>
      <c r="B1700" s="191"/>
      <c r="C1700" s="75"/>
      <c r="D1700" s="68" t="s">
        <v>915</v>
      </c>
      <c r="E1700" s="94" t="s">
        <v>219</v>
      </c>
      <c r="F1700" s="94"/>
      <c r="G1700" s="94"/>
      <c r="H1700" s="94"/>
      <c r="I1700" s="94"/>
      <c r="J1700" s="94"/>
      <c r="K1700" s="94"/>
      <c r="L1700" s="95"/>
      <c r="M1700" s="78" t="s">
        <v>100</v>
      </c>
      <c r="N1700" s="96" t="s">
        <v>720</v>
      </c>
      <c r="O1700" s="119"/>
      <c r="P1700" s="107"/>
      <c r="Q1700" s="107"/>
      <c r="R1700" s="107"/>
      <c r="S1700" s="107"/>
      <c r="T1700" s="74"/>
    </row>
    <row r="1701" spans="1:20" ht="18" customHeight="1">
      <c r="A1701" s="190"/>
      <c r="B1701" s="191"/>
      <c r="C1701" s="75"/>
      <c r="D1701" s="68" t="s">
        <v>916</v>
      </c>
      <c r="E1701" s="89" t="s">
        <v>701</v>
      </c>
      <c r="F1701" s="89"/>
      <c r="G1701" s="89"/>
      <c r="H1701" s="89"/>
      <c r="I1701" s="89"/>
      <c r="J1701" s="89"/>
      <c r="K1701" s="89"/>
      <c r="L1701" s="95"/>
      <c r="M1701" s="78" t="s">
        <v>100</v>
      </c>
      <c r="N1701" s="96" t="s">
        <v>100</v>
      </c>
      <c r="O1701" s="119"/>
      <c r="P1701" s="107"/>
      <c r="Q1701" s="107"/>
      <c r="R1701" s="107"/>
      <c r="S1701" s="107"/>
      <c r="T1701" s="74"/>
    </row>
    <row r="1702" spans="1:20" ht="18" customHeight="1">
      <c r="A1702" s="190"/>
      <c r="B1702" s="191"/>
      <c r="C1702" s="99"/>
      <c r="D1702" s="68" t="s">
        <v>917</v>
      </c>
      <c r="E1702" s="94" t="s">
        <v>718</v>
      </c>
      <c r="F1702" s="94"/>
      <c r="G1702" s="94"/>
      <c r="H1702" s="94"/>
      <c r="I1702" s="94"/>
      <c r="J1702" s="94"/>
      <c r="K1702" s="94"/>
      <c r="L1702" s="95"/>
      <c r="M1702" s="100" t="s">
        <v>100</v>
      </c>
      <c r="N1702" s="100" t="s">
        <v>100</v>
      </c>
      <c r="O1702" s="110"/>
      <c r="P1702" s="107"/>
      <c r="Q1702" s="107"/>
      <c r="R1702" s="107"/>
      <c r="S1702" s="107"/>
      <c r="T1702" s="74"/>
    </row>
    <row r="1703" spans="1:20" ht="18" customHeight="1">
      <c r="A1703" s="190"/>
      <c r="B1703" s="191"/>
      <c r="C1703" s="102"/>
      <c r="D1703" s="68" t="s">
        <v>918</v>
      </c>
      <c r="E1703" s="94" t="s">
        <v>1150</v>
      </c>
      <c r="F1703" s="94"/>
      <c r="G1703" s="94"/>
      <c r="H1703" s="94"/>
      <c r="I1703" s="94"/>
      <c r="J1703" s="94"/>
      <c r="K1703" s="94"/>
      <c r="L1703" s="95"/>
      <c r="M1703" s="78">
        <v>84</v>
      </c>
      <c r="N1703" s="96" t="s">
        <v>720</v>
      </c>
      <c r="O1703" s="119"/>
      <c r="P1703" s="107"/>
      <c r="Q1703" s="107"/>
      <c r="R1703" s="107"/>
      <c r="S1703" s="107"/>
      <c r="T1703" s="74"/>
    </row>
    <row r="1704" spans="1:20" ht="18" customHeight="1">
      <c r="A1704" s="190"/>
      <c r="B1704" s="191"/>
      <c r="C1704" s="80"/>
      <c r="D1704" s="81"/>
      <c r="E1704" s="82"/>
      <c r="F1704" s="82"/>
      <c r="G1704" s="82"/>
      <c r="H1704" s="82"/>
      <c r="I1704" s="82"/>
      <c r="J1704" s="82"/>
      <c r="K1704" s="82"/>
      <c r="L1704" s="83"/>
      <c r="M1704" s="318"/>
      <c r="N1704" s="85"/>
      <c r="O1704" s="288"/>
      <c r="P1704" s="388"/>
      <c r="Q1704" s="388"/>
      <c r="R1704" s="388"/>
      <c r="S1704" s="388"/>
      <c r="T1704" s="88"/>
    </row>
    <row r="1705" spans="1:20" ht="18" customHeight="1">
      <c r="A1705" s="983" t="s">
        <v>333</v>
      </c>
      <c r="B1705" s="984"/>
      <c r="C1705" s="399"/>
      <c r="D1705" s="309" t="s">
        <v>45</v>
      </c>
      <c r="E1705" s="310" t="s">
        <v>721</v>
      </c>
      <c r="F1705" s="310"/>
      <c r="G1705" s="310"/>
      <c r="H1705" s="310"/>
      <c r="I1705" s="310"/>
      <c r="J1705" s="310"/>
      <c r="K1705" s="310"/>
      <c r="L1705" s="389"/>
      <c r="M1705" s="343">
        <v>51</v>
      </c>
      <c r="N1705" s="312" t="s">
        <v>399</v>
      </c>
      <c r="O1705" s="426" t="s">
        <v>511</v>
      </c>
      <c r="P1705" s="427" t="s">
        <v>722</v>
      </c>
      <c r="Q1705" s="391"/>
      <c r="R1705" s="391"/>
      <c r="S1705" s="391"/>
      <c r="T1705" s="392"/>
    </row>
    <row r="1706" spans="1:20" ht="18" customHeight="1">
      <c r="A1706" s="985" t="s">
        <v>723</v>
      </c>
      <c r="B1706" s="986"/>
      <c r="C1706" s="99"/>
      <c r="D1706" s="68" t="s">
        <v>47</v>
      </c>
      <c r="E1706" s="94" t="s">
        <v>407</v>
      </c>
      <c r="F1706" s="94"/>
      <c r="G1706" s="94"/>
      <c r="H1706" s="94"/>
      <c r="I1706" s="94"/>
      <c r="J1706" s="94"/>
      <c r="K1706" s="94"/>
      <c r="L1706" s="105"/>
      <c r="M1706" s="100">
        <v>51</v>
      </c>
      <c r="N1706" s="71" t="s">
        <v>399</v>
      </c>
      <c r="O1706" s="72" t="s">
        <v>511</v>
      </c>
      <c r="P1706" s="73" t="s">
        <v>409</v>
      </c>
      <c r="Q1706" s="107"/>
      <c r="R1706" s="107"/>
      <c r="S1706" s="107"/>
      <c r="T1706" s="74"/>
    </row>
    <row r="1707" spans="1:20" ht="18" customHeight="1">
      <c r="A1707" s="190"/>
      <c r="B1707" s="191"/>
      <c r="C1707" s="75"/>
      <c r="D1707" s="108" t="s">
        <v>48</v>
      </c>
      <c r="E1707" s="94" t="s">
        <v>342</v>
      </c>
      <c r="F1707" s="94"/>
      <c r="G1707" s="94"/>
      <c r="H1707" s="94"/>
      <c r="I1707" s="94"/>
      <c r="J1707" s="94"/>
      <c r="K1707" s="94"/>
      <c r="L1707" s="95"/>
      <c r="M1707" s="100">
        <v>52</v>
      </c>
      <c r="N1707" s="71" t="s">
        <v>399</v>
      </c>
      <c r="O1707" s="72" t="s">
        <v>511</v>
      </c>
      <c r="P1707" s="73" t="s">
        <v>724</v>
      </c>
      <c r="Q1707" s="107"/>
      <c r="R1707" s="107"/>
      <c r="S1707" s="107"/>
      <c r="T1707" s="74"/>
    </row>
    <row r="1708" spans="1:20" ht="18" customHeight="1">
      <c r="A1708" s="190"/>
      <c r="B1708" s="191"/>
      <c r="C1708" s="75"/>
      <c r="D1708" s="108" t="s">
        <v>49</v>
      </c>
      <c r="E1708" s="94" t="s">
        <v>725</v>
      </c>
      <c r="F1708" s="94"/>
      <c r="G1708" s="94"/>
      <c r="H1708" s="94"/>
      <c r="I1708" s="94"/>
      <c r="J1708" s="94"/>
      <c r="K1708" s="94"/>
      <c r="L1708" s="95"/>
      <c r="M1708" s="100">
        <v>53</v>
      </c>
      <c r="N1708" s="71" t="s">
        <v>100</v>
      </c>
      <c r="O1708" s="72"/>
      <c r="P1708" s="73" t="s">
        <v>726</v>
      </c>
      <c r="Q1708" s="107"/>
      <c r="R1708" s="107"/>
      <c r="S1708" s="107"/>
      <c r="T1708" s="74"/>
    </row>
    <row r="1709" spans="1:20" ht="18" customHeight="1">
      <c r="A1709" s="190"/>
      <c r="B1709" s="191"/>
      <c r="C1709" s="102"/>
      <c r="D1709" s="68" t="s">
        <v>50</v>
      </c>
      <c r="E1709" s="94" t="s">
        <v>1105</v>
      </c>
      <c r="F1709" s="94"/>
      <c r="G1709" s="94"/>
      <c r="H1709" s="94"/>
      <c r="I1709" s="94"/>
      <c r="J1709" s="94"/>
      <c r="K1709" s="94"/>
      <c r="L1709" s="95"/>
      <c r="M1709" s="100" t="s">
        <v>100</v>
      </c>
      <c r="N1709" s="92" t="s">
        <v>100</v>
      </c>
      <c r="O1709" s="93" t="s">
        <v>511</v>
      </c>
      <c r="P1709" s="73" t="s">
        <v>1106</v>
      </c>
      <c r="Q1709" s="107"/>
      <c r="R1709" s="107"/>
      <c r="S1709" s="107"/>
      <c r="T1709" s="74"/>
    </row>
    <row r="1710" spans="1:20" ht="18" customHeight="1">
      <c r="A1710" s="190"/>
      <c r="B1710" s="191"/>
      <c r="C1710" s="99"/>
      <c r="D1710" s="108"/>
      <c r="E1710" s="94"/>
      <c r="F1710" s="94"/>
      <c r="G1710" s="94"/>
      <c r="H1710" s="94"/>
      <c r="I1710" s="94"/>
      <c r="J1710" s="94"/>
      <c r="K1710" s="94"/>
      <c r="L1710" s="95"/>
      <c r="M1710" s="100"/>
      <c r="N1710" s="100"/>
      <c r="O1710" s="101"/>
      <c r="P1710" s="73" t="s">
        <v>1151</v>
      </c>
      <c r="Q1710" s="107"/>
      <c r="R1710" s="107"/>
      <c r="S1710" s="107"/>
      <c r="T1710" s="74"/>
    </row>
    <row r="1711" spans="1:20" ht="18" customHeight="1">
      <c r="A1711" s="190"/>
      <c r="B1711" s="191"/>
      <c r="C1711" s="102"/>
      <c r="D1711" s="108"/>
      <c r="E1711" s="94"/>
      <c r="F1711" s="94"/>
      <c r="G1711" s="94"/>
      <c r="H1711" s="94"/>
      <c r="I1711" s="94"/>
      <c r="J1711" s="94"/>
      <c r="K1711" s="94"/>
      <c r="L1711" s="95"/>
      <c r="M1711" s="78"/>
      <c r="N1711" s="100"/>
      <c r="O1711" s="395" t="s">
        <v>511</v>
      </c>
      <c r="P1711" s="73" t="s">
        <v>1152</v>
      </c>
      <c r="Q1711" s="107"/>
      <c r="R1711" s="107"/>
      <c r="S1711" s="107"/>
      <c r="T1711" s="74"/>
    </row>
    <row r="1712" spans="1:20" ht="18" customHeight="1">
      <c r="A1712" s="190"/>
      <c r="B1712" s="191"/>
      <c r="C1712" s="99"/>
      <c r="D1712" s="108"/>
      <c r="E1712" s="94"/>
      <c r="F1712" s="94"/>
      <c r="G1712" s="94"/>
      <c r="H1712" s="94"/>
      <c r="I1712" s="94"/>
      <c r="J1712" s="94"/>
      <c r="K1712" s="94"/>
      <c r="L1712" s="95"/>
      <c r="M1712" s="100"/>
      <c r="N1712" s="100"/>
      <c r="O1712" s="395" t="s">
        <v>511</v>
      </c>
      <c r="P1712" s="73" t="s">
        <v>1153</v>
      </c>
      <c r="Q1712" s="107"/>
      <c r="R1712" s="107"/>
      <c r="S1712" s="107"/>
      <c r="T1712" s="74"/>
    </row>
    <row r="1713" spans="1:20" ht="18" customHeight="1">
      <c r="A1713" s="190"/>
      <c r="B1713" s="191"/>
      <c r="C1713" s="111"/>
      <c r="D1713" s="108"/>
      <c r="E1713" s="94"/>
      <c r="F1713" s="94"/>
      <c r="G1713" s="94"/>
      <c r="H1713" s="94"/>
      <c r="I1713" s="94"/>
      <c r="J1713" s="94"/>
      <c r="K1713" s="94"/>
      <c r="L1713" s="95"/>
      <c r="M1713" s="113"/>
      <c r="N1713" s="113"/>
      <c r="O1713" s="395" t="s">
        <v>511</v>
      </c>
      <c r="P1713" s="73" t="s">
        <v>1154</v>
      </c>
      <c r="Q1713" s="107"/>
      <c r="R1713" s="107"/>
      <c r="S1713" s="107"/>
      <c r="T1713" s="74"/>
    </row>
    <row r="1714" spans="1:20" ht="18" customHeight="1">
      <c r="A1714" s="334"/>
      <c r="B1714" s="335"/>
      <c r="C1714" s="80"/>
      <c r="D1714" s="270"/>
      <c r="E1714" s="458"/>
      <c r="F1714" s="458"/>
      <c r="G1714" s="458"/>
      <c r="H1714" s="458"/>
      <c r="I1714" s="458"/>
      <c r="J1714" s="458"/>
      <c r="K1714" s="458"/>
      <c r="L1714" s="459"/>
      <c r="M1714" s="318"/>
      <c r="N1714" s="85"/>
      <c r="O1714" s="288"/>
      <c r="P1714" s="388"/>
      <c r="Q1714" s="388"/>
      <c r="R1714" s="388"/>
      <c r="S1714" s="388"/>
      <c r="T1714" s="88"/>
    </row>
    <row r="1715" spans="1:20" ht="18" customHeight="1">
      <c r="A1715" s="983" t="s">
        <v>727</v>
      </c>
      <c r="B1715" s="984"/>
      <c r="C1715" s="442"/>
      <c r="D1715" s="309" t="s">
        <v>45</v>
      </c>
      <c r="E1715" s="310" t="s">
        <v>1099</v>
      </c>
      <c r="F1715" s="310"/>
      <c r="G1715" s="310"/>
      <c r="H1715" s="310"/>
      <c r="I1715" s="310"/>
      <c r="J1715" s="310"/>
      <c r="K1715" s="310"/>
      <c r="L1715" s="389"/>
      <c r="M1715" s="343">
        <v>34</v>
      </c>
      <c r="N1715" s="343" t="s">
        <v>1155</v>
      </c>
      <c r="O1715" s="440" t="s">
        <v>511</v>
      </c>
      <c r="P1715" s="427" t="s">
        <v>746</v>
      </c>
      <c r="Q1715" s="391"/>
      <c r="R1715" s="391"/>
      <c r="S1715" s="391"/>
      <c r="T1715" s="392"/>
    </row>
    <row r="1716" spans="1:20" ht="18" customHeight="1">
      <c r="A1716" s="190"/>
      <c r="B1716" s="191"/>
      <c r="C1716" s="410"/>
      <c r="D1716" s="108" t="s">
        <v>47</v>
      </c>
      <c r="E1716" s="94" t="s">
        <v>1101</v>
      </c>
      <c r="F1716" s="94"/>
      <c r="G1716" s="94"/>
      <c r="H1716" s="94"/>
      <c r="I1716" s="94"/>
      <c r="J1716" s="94"/>
      <c r="K1716" s="94"/>
      <c r="L1716" s="95"/>
      <c r="M1716" s="100">
        <v>65</v>
      </c>
      <c r="N1716" s="100" t="s">
        <v>100</v>
      </c>
      <c r="O1716" s="395" t="s">
        <v>511</v>
      </c>
      <c r="P1716" s="73" t="s">
        <v>732</v>
      </c>
      <c r="Q1716" s="107"/>
      <c r="R1716" s="107"/>
      <c r="S1716" s="107"/>
      <c r="T1716" s="74"/>
    </row>
    <row r="1717" spans="1:20" ht="18" customHeight="1">
      <c r="A1717" s="190"/>
      <c r="B1717" s="191"/>
      <c r="C1717" s="99"/>
      <c r="D1717" s="108" t="s">
        <v>48</v>
      </c>
      <c r="E1717" s="94" t="s">
        <v>733</v>
      </c>
      <c r="F1717" s="94"/>
      <c r="G1717" s="94"/>
      <c r="H1717" s="94"/>
      <c r="I1717" s="94"/>
      <c r="J1717" s="94"/>
      <c r="K1717" s="94"/>
      <c r="L1717" s="105"/>
      <c r="M1717" s="100">
        <v>34</v>
      </c>
      <c r="N1717" s="100" t="s">
        <v>100</v>
      </c>
      <c r="O1717" s="395" t="s">
        <v>511</v>
      </c>
      <c r="P1717" s="73" t="s">
        <v>251</v>
      </c>
      <c r="Q1717" s="107"/>
      <c r="R1717" s="107"/>
      <c r="S1717" s="107"/>
      <c r="T1717" s="74"/>
    </row>
    <row r="1718" spans="1:20" ht="18" customHeight="1">
      <c r="A1718" s="190"/>
      <c r="B1718" s="191"/>
      <c r="C1718" s="111"/>
      <c r="D1718" s="68" t="s">
        <v>49</v>
      </c>
      <c r="E1718" s="94" t="s">
        <v>734</v>
      </c>
      <c r="F1718" s="94"/>
      <c r="G1718" s="94"/>
      <c r="H1718" s="94"/>
      <c r="I1718" s="94"/>
      <c r="J1718" s="94"/>
      <c r="K1718" s="94"/>
      <c r="L1718" s="105"/>
      <c r="M1718" s="100">
        <v>34</v>
      </c>
      <c r="N1718" s="100" t="s">
        <v>100</v>
      </c>
      <c r="O1718" s="395" t="s">
        <v>511</v>
      </c>
      <c r="P1718" s="73" t="s">
        <v>504</v>
      </c>
      <c r="Q1718" s="107"/>
      <c r="R1718" s="107"/>
      <c r="S1718" s="107"/>
      <c r="T1718" s="74"/>
    </row>
    <row r="1719" spans="1:20" ht="18" customHeight="1">
      <c r="A1719" s="190"/>
      <c r="B1719" s="191"/>
      <c r="C1719" s="75"/>
      <c r="D1719" s="108" t="s">
        <v>50</v>
      </c>
      <c r="E1719" s="94" t="s">
        <v>735</v>
      </c>
      <c r="F1719" s="94"/>
      <c r="G1719" s="94"/>
      <c r="H1719" s="94"/>
      <c r="I1719" s="94"/>
      <c r="J1719" s="94"/>
      <c r="K1719" s="94"/>
      <c r="L1719" s="105"/>
      <c r="M1719" s="100" t="s">
        <v>433</v>
      </c>
      <c r="N1719" s="100" t="s">
        <v>1156</v>
      </c>
      <c r="O1719" s="395" t="s">
        <v>511</v>
      </c>
      <c r="P1719" s="73" t="s">
        <v>447</v>
      </c>
      <c r="Q1719" s="107"/>
      <c r="R1719" s="107"/>
      <c r="S1719" s="107"/>
      <c r="T1719" s="74"/>
    </row>
    <row r="1720" spans="1:20" ht="18" customHeight="1">
      <c r="A1720" s="190"/>
      <c r="B1720" s="191"/>
      <c r="C1720" s="118"/>
      <c r="D1720" s="108" t="s">
        <v>54</v>
      </c>
      <c r="E1720" s="94" t="s">
        <v>737</v>
      </c>
      <c r="F1720" s="94"/>
      <c r="G1720" s="94"/>
      <c r="H1720" s="94"/>
      <c r="I1720" s="94"/>
      <c r="J1720" s="94"/>
      <c r="K1720" s="94"/>
      <c r="L1720" s="105"/>
      <c r="M1720" s="100" t="s">
        <v>100</v>
      </c>
      <c r="N1720" s="100" t="s">
        <v>100</v>
      </c>
      <c r="O1720" s="101"/>
      <c r="P1720" s="73" t="s">
        <v>507</v>
      </c>
      <c r="Q1720" s="107"/>
      <c r="R1720" s="107"/>
      <c r="S1720" s="107"/>
      <c r="T1720" s="74"/>
    </row>
    <row r="1721" spans="1:20" ht="18" customHeight="1">
      <c r="A1721" s="190"/>
      <c r="B1721" s="191"/>
      <c r="C1721" s="99"/>
      <c r="D1721" s="108" t="s">
        <v>59</v>
      </c>
      <c r="E1721" s="94" t="s">
        <v>1157</v>
      </c>
      <c r="F1721" s="94"/>
      <c r="G1721" s="94"/>
      <c r="H1721" s="94"/>
      <c r="I1721" s="94"/>
      <c r="J1721" s="94"/>
      <c r="K1721" s="94"/>
      <c r="L1721" s="105"/>
      <c r="M1721" s="100">
        <v>65</v>
      </c>
      <c r="N1721" s="100" t="s">
        <v>100</v>
      </c>
      <c r="O1721" s="101"/>
      <c r="P1721" s="73" t="s">
        <v>508</v>
      </c>
      <c r="Q1721" s="107"/>
      <c r="R1721" s="107"/>
      <c r="S1721" s="107"/>
      <c r="T1721" s="74"/>
    </row>
    <row r="1722" spans="1:20" ht="18" customHeight="1">
      <c r="A1722" s="190"/>
      <c r="B1722" s="191"/>
      <c r="C1722" s="287"/>
      <c r="D1722" s="270"/>
      <c r="E1722" s="82"/>
      <c r="F1722" s="82"/>
      <c r="G1722" s="82"/>
      <c r="H1722" s="82"/>
      <c r="I1722" s="82"/>
      <c r="J1722" s="82"/>
      <c r="K1722" s="82"/>
      <c r="L1722" s="282"/>
      <c r="M1722" s="318"/>
      <c r="N1722" s="318"/>
      <c r="O1722" s="441"/>
      <c r="P1722" s="87" t="s">
        <v>509</v>
      </c>
      <c r="Q1722" s="388"/>
      <c r="R1722" s="388"/>
      <c r="S1722" s="388"/>
      <c r="T1722" s="88"/>
    </row>
    <row r="1723" spans="1:20" ht="18" customHeight="1">
      <c r="A1723" s="983" t="s">
        <v>333</v>
      </c>
      <c r="B1723" s="984"/>
      <c r="C1723" s="399"/>
      <c r="D1723" s="309" t="s">
        <v>45</v>
      </c>
      <c r="E1723" s="310" t="s">
        <v>739</v>
      </c>
      <c r="F1723" s="310"/>
      <c r="G1723" s="310"/>
      <c r="H1723" s="310"/>
      <c r="I1723" s="310"/>
      <c r="J1723" s="310"/>
      <c r="K1723" s="310"/>
      <c r="L1723" s="311"/>
      <c r="M1723" s="363">
        <v>51</v>
      </c>
      <c r="N1723" s="364" t="s">
        <v>399</v>
      </c>
      <c r="O1723" s="439" t="s">
        <v>511</v>
      </c>
      <c r="P1723" s="427" t="s">
        <v>722</v>
      </c>
      <c r="Q1723" s="391"/>
      <c r="R1723" s="391"/>
      <c r="S1723" s="391"/>
      <c r="T1723" s="392"/>
    </row>
    <row r="1724" spans="1:20" ht="18" customHeight="1">
      <c r="A1724" s="985" t="s">
        <v>740</v>
      </c>
      <c r="B1724" s="986"/>
      <c r="C1724" s="99"/>
      <c r="D1724" s="108" t="s">
        <v>47</v>
      </c>
      <c r="E1724" s="94" t="s">
        <v>407</v>
      </c>
      <c r="F1724" s="94"/>
      <c r="G1724" s="94"/>
      <c r="H1724" s="94"/>
      <c r="I1724" s="94"/>
      <c r="J1724" s="94"/>
      <c r="K1724" s="94"/>
      <c r="L1724" s="105"/>
      <c r="M1724" s="78">
        <v>51</v>
      </c>
      <c r="N1724" s="96" t="s">
        <v>399</v>
      </c>
      <c r="O1724" s="97" t="s">
        <v>511</v>
      </c>
      <c r="P1724" s="73" t="s">
        <v>409</v>
      </c>
      <c r="Q1724" s="107"/>
      <c r="R1724" s="107"/>
      <c r="S1724" s="107"/>
      <c r="T1724" s="74"/>
    </row>
    <row r="1725" spans="1:20" ht="18" customHeight="1">
      <c r="A1725" s="190"/>
      <c r="B1725" s="191"/>
      <c r="C1725" s="99"/>
      <c r="D1725" s="108" t="s">
        <v>48</v>
      </c>
      <c r="E1725" s="94" t="s">
        <v>342</v>
      </c>
      <c r="F1725" s="94"/>
      <c r="G1725" s="94"/>
      <c r="H1725" s="94"/>
      <c r="I1725" s="94"/>
      <c r="J1725" s="94"/>
      <c r="K1725" s="94"/>
      <c r="L1725" s="105"/>
      <c r="M1725" s="78">
        <v>52</v>
      </c>
      <c r="N1725" s="96" t="s">
        <v>399</v>
      </c>
      <c r="O1725" s="97" t="s">
        <v>511</v>
      </c>
      <c r="P1725" s="73" t="s">
        <v>741</v>
      </c>
      <c r="Q1725" s="107"/>
      <c r="R1725" s="107"/>
      <c r="S1725" s="107"/>
      <c r="T1725" s="74"/>
    </row>
    <row r="1726" spans="1:20" ht="18" customHeight="1" thickBot="1">
      <c r="A1726" s="233"/>
      <c r="B1726" s="234"/>
      <c r="C1726" s="120"/>
      <c r="D1726" s="121" t="s">
        <v>49</v>
      </c>
      <c r="E1726" s="235" t="s">
        <v>410</v>
      </c>
      <c r="F1726" s="122"/>
      <c r="G1726" s="122"/>
      <c r="H1726" s="122"/>
      <c r="I1726" s="122"/>
      <c r="J1726" s="122"/>
      <c r="K1726" s="122"/>
      <c r="L1726" s="123"/>
      <c r="M1726" s="124">
        <v>53</v>
      </c>
      <c r="N1726" s="125" t="s">
        <v>100</v>
      </c>
      <c r="O1726" s="461"/>
      <c r="P1726" s="408" t="s">
        <v>726</v>
      </c>
      <c r="Q1726" s="127"/>
      <c r="R1726" s="127"/>
      <c r="S1726" s="127"/>
      <c r="T1726" s="128"/>
    </row>
    <row r="1727" spans="1:20" ht="17.25" customHeight="1" thickBot="1">
      <c r="A1727" s="935" t="s">
        <v>101</v>
      </c>
      <c r="B1727" s="936"/>
      <c r="C1727" s="936"/>
      <c r="D1727" s="936"/>
      <c r="E1727" s="936"/>
      <c r="F1727" s="936"/>
      <c r="G1727" s="50" t="s">
        <v>102</v>
      </c>
      <c r="H1727" s="937"/>
      <c r="I1727" s="937"/>
      <c r="J1727" s="938"/>
      <c r="K1727" s="50" t="s">
        <v>103</v>
      </c>
      <c r="L1727" s="51"/>
      <c r="M1727" s="52"/>
      <c r="N1727" s="939" t="s">
        <v>104</v>
      </c>
      <c r="O1727" s="940"/>
      <c r="P1727" s="940"/>
      <c r="Q1727" s="941"/>
      <c r="R1727" s="53" t="s">
        <v>105</v>
      </c>
      <c r="S1727" s="54"/>
      <c r="T1727" s="55"/>
    </row>
    <row r="1728" spans="1:20" ht="18" customHeight="1">
      <c r="A1728" s="942" t="s">
        <v>106</v>
      </c>
      <c r="B1728" s="943"/>
      <c r="C1728" s="946" t="s">
        <v>107</v>
      </c>
      <c r="D1728" s="922" t="s">
        <v>108</v>
      </c>
      <c r="E1728" s="923"/>
      <c r="F1728" s="923"/>
      <c r="G1728" s="923"/>
      <c r="H1728" s="923"/>
      <c r="I1728" s="923"/>
      <c r="J1728" s="923"/>
      <c r="K1728" s="923"/>
      <c r="L1728" s="948"/>
      <c r="M1728" s="950" t="s">
        <v>109</v>
      </c>
      <c r="N1728" s="922" t="s">
        <v>110</v>
      </c>
      <c r="O1728" s="922" t="s">
        <v>111</v>
      </c>
      <c r="P1728" s="923"/>
      <c r="Q1728" s="923"/>
      <c r="R1728" s="923"/>
      <c r="S1728" s="923"/>
      <c r="T1728" s="924"/>
    </row>
    <row r="1729" spans="1:20" ht="18" customHeight="1" thickBot="1">
      <c r="A1729" s="944"/>
      <c r="B1729" s="945"/>
      <c r="C1729" s="947"/>
      <c r="D1729" s="925"/>
      <c r="E1729" s="926"/>
      <c r="F1729" s="926"/>
      <c r="G1729" s="926"/>
      <c r="H1729" s="926"/>
      <c r="I1729" s="926"/>
      <c r="J1729" s="926"/>
      <c r="K1729" s="926"/>
      <c r="L1729" s="949"/>
      <c r="M1729" s="951"/>
      <c r="N1729" s="925"/>
      <c r="O1729" s="925"/>
      <c r="P1729" s="926"/>
      <c r="Q1729" s="926"/>
      <c r="R1729" s="926"/>
      <c r="S1729" s="926"/>
      <c r="T1729" s="927"/>
    </row>
    <row r="1730" spans="1:20" ht="18" customHeight="1">
      <c r="A1730" s="989" t="s">
        <v>745</v>
      </c>
      <c r="B1730" s="990"/>
      <c r="C1730" s="411"/>
      <c r="D1730" s="58" t="s">
        <v>45</v>
      </c>
      <c r="E1730" s="59" t="s">
        <v>1114</v>
      </c>
      <c r="F1730" s="60"/>
      <c r="G1730" s="60"/>
      <c r="H1730" s="293"/>
      <c r="I1730" s="293"/>
      <c r="J1730" s="293"/>
      <c r="K1730" s="293"/>
      <c r="L1730" s="61"/>
      <c r="M1730" s="62" t="s">
        <v>100</v>
      </c>
      <c r="N1730" s="63" t="s">
        <v>100</v>
      </c>
      <c r="O1730" s="64" t="s">
        <v>511</v>
      </c>
      <c r="P1730" s="65" t="s">
        <v>1115</v>
      </c>
      <c r="Q1730" s="65"/>
      <c r="R1730" s="65"/>
      <c r="S1730" s="65"/>
      <c r="T1730" s="66"/>
    </row>
    <row r="1731" spans="1:20" ht="18" customHeight="1">
      <c r="A1731" s="190"/>
      <c r="B1731" s="191"/>
      <c r="C1731" s="67"/>
      <c r="D1731" s="68" t="s">
        <v>47</v>
      </c>
      <c r="E1731" s="69" t="s">
        <v>728</v>
      </c>
      <c r="F1731" s="69"/>
      <c r="G1731" s="69"/>
      <c r="H1731" s="69"/>
      <c r="I1731" s="69"/>
      <c r="J1731" s="69"/>
      <c r="K1731" s="69"/>
      <c r="L1731" s="70"/>
      <c r="M1731" s="78">
        <v>34</v>
      </c>
      <c r="N1731" s="71" t="s">
        <v>1155</v>
      </c>
      <c r="O1731" s="72" t="s">
        <v>511</v>
      </c>
      <c r="P1731" s="73" t="s">
        <v>1116</v>
      </c>
      <c r="Q1731" s="73"/>
      <c r="R1731" s="73"/>
      <c r="S1731" s="73"/>
      <c r="T1731" s="74"/>
    </row>
    <row r="1732" spans="1:20" ht="18" customHeight="1">
      <c r="A1732" s="190"/>
      <c r="B1732" s="191"/>
      <c r="C1732" s="75"/>
      <c r="D1732" s="68" t="s">
        <v>48</v>
      </c>
      <c r="E1732" s="69" t="s">
        <v>731</v>
      </c>
      <c r="F1732" s="76"/>
      <c r="G1732" s="76"/>
      <c r="H1732" s="76"/>
      <c r="I1732" s="76"/>
      <c r="J1732" s="76"/>
      <c r="K1732" s="76"/>
      <c r="L1732" s="77"/>
      <c r="M1732" s="78">
        <v>65</v>
      </c>
      <c r="N1732" s="71" t="s">
        <v>100</v>
      </c>
      <c r="O1732" s="72" t="s">
        <v>511</v>
      </c>
      <c r="P1732" s="73" t="s">
        <v>251</v>
      </c>
      <c r="Q1732" s="73"/>
      <c r="R1732" s="73"/>
      <c r="S1732" s="73"/>
      <c r="T1732" s="74"/>
    </row>
    <row r="1733" spans="1:20" ht="18" customHeight="1">
      <c r="A1733" s="190"/>
      <c r="B1733" s="191"/>
      <c r="C1733" s="75"/>
      <c r="D1733" s="68" t="s">
        <v>49</v>
      </c>
      <c r="E1733" s="69" t="s">
        <v>1158</v>
      </c>
      <c r="F1733" s="76"/>
      <c r="G1733" s="76"/>
      <c r="H1733" s="76"/>
      <c r="I1733" s="76"/>
      <c r="J1733" s="76"/>
      <c r="K1733" s="76"/>
      <c r="L1733" s="77"/>
      <c r="M1733" s="78">
        <v>34</v>
      </c>
      <c r="N1733" s="71" t="s">
        <v>100</v>
      </c>
      <c r="O1733" s="72" t="s">
        <v>511</v>
      </c>
      <c r="P1733" s="73" t="s">
        <v>504</v>
      </c>
      <c r="Q1733" s="73"/>
      <c r="R1733" s="73"/>
      <c r="S1733" s="73"/>
      <c r="T1733" s="74"/>
    </row>
    <row r="1734" spans="1:20" ht="18" customHeight="1">
      <c r="A1734" s="190"/>
      <c r="B1734" s="191"/>
      <c r="C1734" s="79"/>
      <c r="D1734" s="68" t="s">
        <v>50</v>
      </c>
      <c r="E1734" s="69" t="s">
        <v>1159</v>
      </c>
      <c r="F1734" s="76"/>
      <c r="G1734" s="76"/>
      <c r="H1734" s="76"/>
      <c r="I1734" s="76"/>
      <c r="J1734" s="76"/>
      <c r="K1734" s="76"/>
      <c r="L1734" s="77"/>
      <c r="M1734" s="78">
        <v>34</v>
      </c>
      <c r="N1734" s="71" t="s">
        <v>100</v>
      </c>
      <c r="O1734" s="72" t="s">
        <v>511</v>
      </c>
      <c r="P1734" s="73" t="s">
        <v>447</v>
      </c>
      <c r="Q1734" s="73"/>
      <c r="R1734" s="73"/>
      <c r="S1734" s="73"/>
      <c r="T1734" s="74"/>
    </row>
    <row r="1735" spans="1:20" ht="18" customHeight="1">
      <c r="A1735" s="190"/>
      <c r="B1735" s="191"/>
      <c r="C1735" s="80"/>
      <c r="D1735" s="81" t="s">
        <v>54</v>
      </c>
      <c r="E1735" s="82" t="s">
        <v>749</v>
      </c>
      <c r="F1735" s="82"/>
      <c r="G1735" s="82"/>
      <c r="H1735" s="82"/>
      <c r="I1735" s="82"/>
      <c r="J1735" s="82"/>
      <c r="K1735" s="82"/>
      <c r="L1735" s="83"/>
      <c r="M1735" s="84" t="s">
        <v>433</v>
      </c>
      <c r="N1735" s="85" t="s">
        <v>1160</v>
      </c>
      <c r="O1735" s="425"/>
      <c r="P1735" s="87" t="s">
        <v>507</v>
      </c>
      <c r="Q1735" s="388"/>
      <c r="R1735" s="388"/>
      <c r="S1735" s="388"/>
      <c r="T1735" s="88"/>
    </row>
    <row r="1736" spans="1:20" ht="18" customHeight="1">
      <c r="A1736" s="190"/>
      <c r="B1736" s="191"/>
      <c r="C1736" s="75"/>
      <c r="D1736" s="68" t="s">
        <v>59</v>
      </c>
      <c r="E1736" s="89" t="s">
        <v>1118</v>
      </c>
      <c r="F1736" s="89"/>
      <c r="G1736" s="89"/>
      <c r="H1736" s="89"/>
      <c r="I1736" s="89"/>
      <c r="J1736" s="89"/>
      <c r="K1736" s="89"/>
      <c r="L1736" s="90"/>
      <c r="M1736" s="91" t="s">
        <v>100</v>
      </c>
      <c r="N1736" s="92" t="s">
        <v>100</v>
      </c>
      <c r="O1736" s="429"/>
      <c r="P1736" s="73" t="s">
        <v>508</v>
      </c>
      <c r="Q1736" s="107"/>
      <c r="R1736" s="107"/>
      <c r="S1736" s="107"/>
      <c r="T1736" s="74"/>
    </row>
    <row r="1737" spans="1:20" ht="18" customHeight="1">
      <c r="A1737" s="190"/>
      <c r="B1737" s="191"/>
      <c r="C1737" s="75"/>
      <c r="D1737" s="68" t="s">
        <v>64</v>
      </c>
      <c r="E1737" s="94" t="s">
        <v>912</v>
      </c>
      <c r="F1737" s="94"/>
      <c r="G1737" s="94"/>
      <c r="H1737" s="94"/>
      <c r="I1737" s="94"/>
      <c r="J1737" s="94"/>
      <c r="K1737" s="94"/>
      <c r="L1737" s="95"/>
      <c r="M1737" s="78" t="s">
        <v>100</v>
      </c>
      <c r="N1737" s="96" t="s">
        <v>100</v>
      </c>
      <c r="O1737" s="98"/>
      <c r="P1737" s="73" t="s">
        <v>509</v>
      </c>
      <c r="Q1737" s="107"/>
      <c r="R1737" s="107"/>
      <c r="S1737" s="107"/>
      <c r="T1737" s="74"/>
    </row>
    <row r="1738" spans="1:20" ht="18" customHeight="1">
      <c r="A1738" s="190"/>
      <c r="B1738" s="191"/>
      <c r="C1738" s="75"/>
      <c r="D1738" s="68" t="s">
        <v>67</v>
      </c>
      <c r="E1738" s="89" t="s">
        <v>1161</v>
      </c>
      <c r="F1738" s="89"/>
      <c r="G1738" s="89"/>
      <c r="H1738" s="89"/>
      <c r="I1738" s="89"/>
      <c r="J1738" s="89"/>
      <c r="K1738" s="89"/>
      <c r="L1738" s="95"/>
      <c r="M1738" s="78">
        <v>65</v>
      </c>
      <c r="N1738" s="96" t="s">
        <v>100</v>
      </c>
      <c r="O1738" s="119"/>
      <c r="P1738" s="107"/>
      <c r="Q1738" s="107"/>
      <c r="R1738" s="107"/>
      <c r="S1738" s="107"/>
      <c r="T1738" s="74"/>
    </row>
    <row r="1739" spans="1:20" ht="18" customHeight="1">
      <c r="A1739" s="190"/>
      <c r="B1739" s="191"/>
      <c r="C1739" s="287"/>
      <c r="D1739" s="81"/>
      <c r="E1739" s="82"/>
      <c r="F1739" s="82"/>
      <c r="G1739" s="82"/>
      <c r="H1739" s="82"/>
      <c r="I1739" s="82"/>
      <c r="J1739" s="82"/>
      <c r="K1739" s="82"/>
      <c r="L1739" s="83"/>
      <c r="M1739" s="318"/>
      <c r="N1739" s="318"/>
      <c r="O1739" s="387"/>
      <c r="P1739" s="388"/>
      <c r="Q1739" s="388"/>
      <c r="R1739" s="388"/>
      <c r="S1739" s="388"/>
      <c r="T1739" s="88"/>
    </row>
    <row r="1740" spans="1:20" ht="18" customHeight="1">
      <c r="A1740" s="983" t="s">
        <v>753</v>
      </c>
      <c r="B1740" s="984"/>
      <c r="C1740" s="399"/>
      <c r="D1740" s="309" t="s">
        <v>45</v>
      </c>
      <c r="E1740" s="310" t="s">
        <v>754</v>
      </c>
      <c r="F1740" s="310"/>
      <c r="G1740" s="310"/>
      <c r="H1740" s="310"/>
      <c r="I1740" s="310"/>
      <c r="J1740" s="310"/>
      <c r="K1740" s="310"/>
      <c r="L1740" s="389"/>
      <c r="M1740" s="363">
        <v>65</v>
      </c>
      <c r="N1740" s="364" t="s">
        <v>100</v>
      </c>
      <c r="O1740" s="439" t="s">
        <v>511</v>
      </c>
      <c r="P1740" s="427" t="s">
        <v>746</v>
      </c>
      <c r="Q1740" s="391"/>
      <c r="R1740" s="391"/>
      <c r="S1740" s="391"/>
      <c r="T1740" s="392"/>
    </row>
    <row r="1741" spans="1:20" ht="18" customHeight="1">
      <c r="A1741" s="190"/>
      <c r="B1741" s="191"/>
      <c r="C1741" s="75"/>
      <c r="D1741" s="68" t="s">
        <v>47</v>
      </c>
      <c r="E1741" s="94" t="s">
        <v>755</v>
      </c>
      <c r="F1741" s="94"/>
      <c r="G1741" s="94"/>
      <c r="H1741" s="94"/>
      <c r="I1741" s="94"/>
      <c r="J1741" s="94"/>
      <c r="K1741" s="94"/>
      <c r="L1741" s="95"/>
      <c r="M1741" s="100">
        <v>34</v>
      </c>
      <c r="N1741" s="71" t="s">
        <v>729</v>
      </c>
      <c r="O1741" s="72" t="s">
        <v>511</v>
      </c>
      <c r="P1741" s="73" t="s">
        <v>732</v>
      </c>
      <c r="Q1741" s="107"/>
      <c r="R1741" s="107"/>
      <c r="S1741" s="107"/>
      <c r="T1741" s="74"/>
    </row>
    <row r="1742" spans="1:20" ht="18" customHeight="1">
      <c r="A1742" s="190"/>
      <c r="B1742" s="191"/>
      <c r="C1742" s="102"/>
      <c r="D1742" s="68" t="s">
        <v>48</v>
      </c>
      <c r="E1742" s="94" t="s">
        <v>756</v>
      </c>
      <c r="F1742" s="94"/>
      <c r="G1742" s="94"/>
      <c r="H1742" s="94"/>
      <c r="I1742" s="94"/>
      <c r="J1742" s="94"/>
      <c r="K1742" s="94"/>
      <c r="L1742" s="95"/>
      <c r="M1742" s="100">
        <v>34</v>
      </c>
      <c r="N1742" s="71" t="s">
        <v>100</v>
      </c>
      <c r="O1742" s="72" t="s">
        <v>511</v>
      </c>
      <c r="P1742" s="73" t="s">
        <v>251</v>
      </c>
      <c r="Q1742" s="107"/>
      <c r="R1742" s="107"/>
      <c r="S1742" s="107"/>
      <c r="T1742" s="74"/>
    </row>
    <row r="1743" spans="1:20" ht="18" customHeight="1">
      <c r="A1743" s="190"/>
      <c r="B1743" s="191"/>
      <c r="C1743" s="99"/>
      <c r="D1743" s="68" t="s">
        <v>49</v>
      </c>
      <c r="E1743" s="94" t="s">
        <v>757</v>
      </c>
      <c r="F1743" s="94"/>
      <c r="G1743" s="94"/>
      <c r="H1743" s="94"/>
      <c r="I1743" s="94"/>
      <c r="J1743" s="94"/>
      <c r="K1743" s="94"/>
      <c r="L1743" s="105"/>
      <c r="M1743" s="100">
        <v>34</v>
      </c>
      <c r="N1743" s="71" t="s">
        <v>100</v>
      </c>
      <c r="O1743" s="72" t="s">
        <v>511</v>
      </c>
      <c r="P1743" s="73" t="s">
        <v>504</v>
      </c>
      <c r="Q1743" s="107"/>
      <c r="R1743" s="107"/>
      <c r="S1743" s="107"/>
      <c r="T1743" s="74"/>
    </row>
    <row r="1744" spans="1:20" ht="18" customHeight="1">
      <c r="A1744" s="190"/>
      <c r="B1744" s="191"/>
      <c r="C1744" s="75"/>
      <c r="D1744" s="108" t="s">
        <v>50</v>
      </c>
      <c r="E1744" s="94" t="s">
        <v>758</v>
      </c>
      <c r="F1744" s="94"/>
      <c r="G1744" s="94"/>
      <c r="H1744" s="94"/>
      <c r="I1744" s="94"/>
      <c r="J1744" s="94"/>
      <c r="K1744" s="94"/>
      <c r="L1744" s="95"/>
      <c r="M1744" s="100" t="s">
        <v>100</v>
      </c>
      <c r="N1744" s="71" t="s">
        <v>100</v>
      </c>
      <c r="O1744" s="72" t="s">
        <v>511</v>
      </c>
      <c r="P1744" s="73" t="s">
        <v>447</v>
      </c>
      <c r="Q1744" s="107"/>
      <c r="R1744" s="107"/>
      <c r="S1744" s="107"/>
      <c r="T1744" s="74"/>
    </row>
    <row r="1745" spans="1:20" ht="18" customHeight="1">
      <c r="A1745" s="190"/>
      <c r="B1745" s="191"/>
      <c r="C1745" s="75"/>
      <c r="D1745" s="108" t="s">
        <v>54</v>
      </c>
      <c r="E1745" s="94" t="s">
        <v>759</v>
      </c>
      <c r="F1745" s="94"/>
      <c r="G1745" s="94"/>
      <c r="H1745" s="94"/>
      <c r="I1745" s="94"/>
      <c r="J1745" s="94"/>
      <c r="K1745" s="94"/>
      <c r="L1745" s="95"/>
      <c r="M1745" s="100" t="s">
        <v>100</v>
      </c>
      <c r="N1745" s="71" t="s">
        <v>100</v>
      </c>
      <c r="O1745" s="398"/>
      <c r="P1745" s="73" t="s">
        <v>507</v>
      </c>
      <c r="Q1745" s="107"/>
      <c r="R1745" s="107"/>
      <c r="S1745" s="107"/>
      <c r="T1745" s="74"/>
    </row>
    <row r="1746" spans="1:20" ht="18" customHeight="1">
      <c r="A1746" s="190"/>
      <c r="B1746" s="191"/>
      <c r="C1746" s="102"/>
      <c r="D1746" s="68" t="s">
        <v>59</v>
      </c>
      <c r="E1746" s="94" t="s">
        <v>760</v>
      </c>
      <c r="F1746" s="94"/>
      <c r="G1746" s="94"/>
      <c r="H1746" s="94"/>
      <c r="I1746" s="94"/>
      <c r="J1746" s="94"/>
      <c r="K1746" s="94"/>
      <c r="L1746" s="95"/>
      <c r="M1746" s="100" t="s">
        <v>433</v>
      </c>
      <c r="N1746" s="92" t="s">
        <v>750</v>
      </c>
      <c r="O1746" s="429"/>
      <c r="P1746" s="73" t="s">
        <v>508</v>
      </c>
      <c r="Q1746" s="107"/>
      <c r="R1746" s="107"/>
      <c r="S1746" s="107"/>
      <c r="T1746" s="74"/>
    </row>
    <row r="1747" spans="1:20" ht="18" customHeight="1">
      <c r="A1747" s="190"/>
      <c r="B1747" s="191"/>
      <c r="C1747" s="99"/>
      <c r="D1747" s="108" t="s">
        <v>64</v>
      </c>
      <c r="E1747" s="94" t="s">
        <v>761</v>
      </c>
      <c r="F1747" s="94"/>
      <c r="G1747" s="94"/>
      <c r="H1747" s="94"/>
      <c r="I1747" s="94"/>
      <c r="J1747" s="94"/>
      <c r="K1747" s="94"/>
      <c r="L1747" s="95"/>
      <c r="M1747" s="100" t="s">
        <v>100</v>
      </c>
      <c r="N1747" s="100" t="s">
        <v>100</v>
      </c>
      <c r="O1747" s="101"/>
      <c r="P1747" s="73" t="s">
        <v>509</v>
      </c>
      <c r="Q1747" s="107"/>
      <c r="R1747" s="107"/>
      <c r="S1747" s="107"/>
      <c r="T1747" s="74"/>
    </row>
    <row r="1748" spans="1:20" ht="18" customHeight="1">
      <c r="A1748" s="190"/>
      <c r="B1748" s="191"/>
      <c r="C1748" s="102"/>
      <c r="D1748" s="108" t="s">
        <v>67</v>
      </c>
      <c r="E1748" s="94" t="s">
        <v>762</v>
      </c>
      <c r="F1748" s="94"/>
      <c r="G1748" s="94"/>
      <c r="H1748" s="94"/>
      <c r="I1748" s="94"/>
      <c r="J1748" s="94"/>
      <c r="K1748" s="94"/>
      <c r="L1748" s="95"/>
      <c r="M1748" s="78" t="s">
        <v>100</v>
      </c>
      <c r="N1748" s="100" t="s">
        <v>100</v>
      </c>
      <c r="O1748" s="101"/>
      <c r="P1748" s="73"/>
      <c r="Q1748" s="107"/>
      <c r="R1748" s="107"/>
      <c r="S1748" s="107"/>
      <c r="T1748" s="74"/>
    </row>
    <row r="1749" spans="1:20" ht="18" customHeight="1">
      <c r="A1749" s="190"/>
      <c r="B1749" s="191"/>
      <c r="C1749" s="99"/>
      <c r="D1749" s="108" t="s">
        <v>69</v>
      </c>
      <c r="E1749" s="94" t="s">
        <v>763</v>
      </c>
      <c r="F1749" s="94"/>
      <c r="G1749" s="94"/>
      <c r="H1749" s="94"/>
      <c r="I1749" s="94"/>
      <c r="J1749" s="94"/>
      <c r="K1749" s="94"/>
      <c r="L1749" s="95"/>
      <c r="M1749" s="100" t="s">
        <v>100</v>
      </c>
      <c r="N1749" s="100" t="s">
        <v>100</v>
      </c>
      <c r="O1749" s="110"/>
      <c r="P1749" s="107"/>
      <c r="Q1749" s="107"/>
      <c r="R1749" s="107"/>
      <c r="S1749" s="107"/>
      <c r="T1749" s="74"/>
    </row>
    <row r="1750" spans="1:20" ht="18" customHeight="1">
      <c r="A1750" s="190"/>
      <c r="B1750" s="191"/>
      <c r="C1750" s="111"/>
      <c r="D1750" s="108" t="s">
        <v>859</v>
      </c>
      <c r="E1750" s="94" t="s">
        <v>764</v>
      </c>
      <c r="F1750" s="94"/>
      <c r="G1750" s="94"/>
      <c r="H1750" s="94"/>
      <c r="I1750" s="94"/>
      <c r="J1750" s="94"/>
      <c r="K1750" s="94"/>
      <c r="L1750" s="95"/>
      <c r="M1750" s="100">
        <v>65</v>
      </c>
      <c r="N1750" s="100" t="s">
        <v>100</v>
      </c>
      <c r="O1750" s="114"/>
      <c r="P1750" s="107"/>
      <c r="Q1750" s="107"/>
      <c r="R1750" s="107"/>
      <c r="S1750" s="107"/>
      <c r="T1750" s="74"/>
    </row>
    <row r="1751" spans="1:20" ht="18" customHeight="1">
      <c r="A1751" s="334"/>
      <c r="B1751" s="335"/>
      <c r="C1751" s="80"/>
      <c r="D1751" s="270"/>
      <c r="E1751" s="458"/>
      <c r="F1751" s="458"/>
      <c r="G1751" s="458"/>
      <c r="H1751" s="458"/>
      <c r="I1751" s="458"/>
      <c r="J1751" s="458"/>
      <c r="K1751" s="458"/>
      <c r="L1751" s="459"/>
      <c r="M1751" s="318"/>
      <c r="N1751" s="85"/>
      <c r="O1751" s="288"/>
      <c r="P1751" s="388"/>
      <c r="Q1751" s="388"/>
      <c r="R1751" s="388"/>
      <c r="S1751" s="388"/>
      <c r="T1751" s="88"/>
    </row>
    <row r="1752" spans="1:20" ht="18" customHeight="1">
      <c r="A1752" s="983" t="s">
        <v>1162</v>
      </c>
      <c r="B1752" s="984"/>
      <c r="C1752" s="442"/>
      <c r="D1752" s="309" t="s">
        <v>45</v>
      </c>
      <c r="E1752" s="310" t="s">
        <v>460</v>
      </c>
      <c r="F1752" s="310"/>
      <c r="G1752" s="310"/>
      <c r="H1752" s="310"/>
      <c r="I1752" s="310"/>
      <c r="J1752" s="310"/>
      <c r="K1752" s="310"/>
      <c r="L1752" s="389"/>
      <c r="M1752" s="343" t="s">
        <v>100</v>
      </c>
      <c r="N1752" s="343" t="s">
        <v>100</v>
      </c>
      <c r="O1752" s="440" t="s">
        <v>511</v>
      </c>
      <c r="P1752" s="427" t="s">
        <v>822</v>
      </c>
      <c r="Q1752" s="391"/>
      <c r="R1752" s="391"/>
      <c r="S1752" s="391"/>
      <c r="T1752" s="392"/>
    </row>
    <row r="1753" spans="1:20" ht="18" customHeight="1">
      <c r="A1753" s="985" t="s">
        <v>677</v>
      </c>
      <c r="B1753" s="986"/>
      <c r="C1753" s="410"/>
      <c r="D1753" s="108" t="s">
        <v>47</v>
      </c>
      <c r="E1753" s="94" t="s">
        <v>1163</v>
      </c>
      <c r="F1753" s="94"/>
      <c r="G1753" s="94"/>
      <c r="H1753" s="94"/>
      <c r="I1753" s="94"/>
      <c r="J1753" s="94"/>
      <c r="K1753" s="94"/>
      <c r="L1753" s="95"/>
      <c r="M1753" s="100" t="s">
        <v>790</v>
      </c>
      <c r="N1753" s="100" t="s">
        <v>100</v>
      </c>
      <c r="O1753" s="395" t="s">
        <v>511</v>
      </c>
      <c r="P1753" s="73" t="s">
        <v>1164</v>
      </c>
      <c r="Q1753" s="107"/>
      <c r="R1753" s="107"/>
      <c r="S1753" s="107"/>
      <c r="T1753" s="74"/>
    </row>
    <row r="1754" spans="1:20" ht="18" customHeight="1">
      <c r="A1754" s="985" t="s">
        <v>825</v>
      </c>
      <c r="B1754" s="986"/>
      <c r="C1754" s="99"/>
      <c r="D1754" s="108" t="s">
        <v>48</v>
      </c>
      <c r="E1754" s="94" t="s">
        <v>1165</v>
      </c>
      <c r="F1754" s="94"/>
      <c r="G1754" s="94"/>
      <c r="H1754" s="94"/>
      <c r="I1754" s="94"/>
      <c r="J1754" s="94"/>
      <c r="K1754" s="94"/>
      <c r="L1754" s="105"/>
      <c r="M1754" s="100">
        <v>34</v>
      </c>
      <c r="N1754" s="100" t="s">
        <v>1137</v>
      </c>
      <c r="O1754" s="395" t="s">
        <v>511</v>
      </c>
      <c r="P1754" s="73" t="s">
        <v>606</v>
      </c>
      <c r="Q1754" s="107"/>
      <c r="R1754" s="107"/>
      <c r="S1754" s="107"/>
      <c r="T1754" s="74"/>
    </row>
    <row r="1755" spans="1:20" ht="18" customHeight="1">
      <c r="A1755" s="985" t="s">
        <v>770</v>
      </c>
      <c r="B1755" s="986"/>
      <c r="C1755" s="443"/>
      <c r="D1755" s="68" t="s">
        <v>49</v>
      </c>
      <c r="E1755" s="94" t="s">
        <v>1166</v>
      </c>
      <c r="F1755" s="94"/>
      <c r="G1755" s="94"/>
      <c r="H1755" s="94"/>
      <c r="I1755" s="94"/>
      <c r="J1755" s="94"/>
      <c r="K1755" s="94"/>
      <c r="L1755" s="105"/>
      <c r="M1755" s="100">
        <v>34</v>
      </c>
      <c r="N1755" s="100" t="s">
        <v>1137</v>
      </c>
      <c r="O1755" s="395" t="s">
        <v>511</v>
      </c>
      <c r="P1755" s="73" t="s">
        <v>608</v>
      </c>
      <c r="Q1755" s="107"/>
      <c r="R1755" s="107"/>
      <c r="S1755" s="107"/>
      <c r="T1755" s="74"/>
    </row>
    <row r="1756" spans="1:20" ht="18" customHeight="1">
      <c r="A1756" s="190"/>
      <c r="B1756" s="191"/>
      <c r="C1756" s="75"/>
      <c r="D1756" s="108" t="s">
        <v>50</v>
      </c>
      <c r="E1756" s="94" t="s">
        <v>607</v>
      </c>
      <c r="F1756" s="94"/>
      <c r="G1756" s="94"/>
      <c r="H1756" s="94"/>
      <c r="I1756" s="94"/>
      <c r="J1756" s="94"/>
      <c r="K1756" s="94"/>
      <c r="L1756" s="105"/>
      <c r="M1756" s="100" t="s">
        <v>100</v>
      </c>
      <c r="N1756" s="100" t="s">
        <v>100</v>
      </c>
      <c r="O1756" s="110"/>
      <c r="P1756" s="107"/>
      <c r="Q1756" s="107"/>
      <c r="R1756" s="107"/>
      <c r="S1756" s="107"/>
      <c r="T1756" s="74"/>
    </row>
    <row r="1757" spans="1:20" ht="18" customHeight="1">
      <c r="A1757" s="190"/>
      <c r="B1757" s="191"/>
      <c r="C1757" s="410"/>
      <c r="D1757" s="108" t="s">
        <v>54</v>
      </c>
      <c r="E1757" s="94" t="s">
        <v>1167</v>
      </c>
      <c r="F1757" s="94"/>
      <c r="G1757" s="94"/>
      <c r="H1757" s="94"/>
      <c r="I1757" s="94"/>
      <c r="J1757" s="94"/>
      <c r="K1757" s="94"/>
      <c r="L1757" s="105"/>
      <c r="M1757" s="100" t="s">
        <v>100</v>
      </c>
      <c r="N1757" s="100" t="s">
        <v>100</v>
      </c>
      <c r="O1757" s="110"/>
      <c r="P1757" s="107"/>
      <c r="Q1757" s="107"/>
      <c r="R1757" s="107"/>
      <c r="S1757" s="107"/>
      <c r="T1757" s="74"/>
    </row>
    <row r="1758" spans="1:20" ht="18" customHeight="1">
      <c r="A1758" s="190"/>
      <c r="B1758" s="191"/>
      <c r="C1758" s="99"/>
      <c r="D1758" s="108" t="s">
        <v>59</v>
      </c>
      <c r="E1758" s="94" t="s">
        <v>1168</v>
      </c>
      <c r="F1758" s="94"/>
      <c r="G1758" s="94"/>
      <c r="H1758" s="94"/>
      <c r="I1758" s="94"/>
      <c r="J1758" s="94"/>
      <c r="K1758" s="94"/>
      <c r="L1758" s="105"/>
      <c r="M1758" s="100" t="s">
        <v>477</v>
      </c>
      <c r="N1758" s="100" t="s">
        <v>1137</v>
      </c>
      <c r="O1758" s="110"/>
      <c r="P1758" s="107"/>
      <c r="Q1758" s="107"/>
      <c r="R1758" s="107"/>
      <c r="S1758" s="107"/>
      <c r="T1758" s="74"/>
    </row>
    <row r="1759" spans="1:20" ht="18" customHeight="1">
      <c r="A1759" s="190"/>
      <c r="B1759" s="191"/>
      <c r="C1759" s="99"/>
      <c r="D1759" s="108" t="s">
        <v>64</v>
      </c>
      <c r="E1759" s="94" t="s">
        <v>613</v>
      </c>
      <c r="F1759" s="94"/>
      <c r="G1759" s="94"/>
      <c r="H1759" s="94"/>
      <c r="I1759" s="94"/>
      <c r="J1759" s="94"/>
      <c r="K1759" s="94"/>
      <c r="L1759" s="105"/>
      <c r="M1759" s="100" t="s">
        <v>100</v>
      </c>
      <c r="N1759" s="100" t="s">
        <v>100</v>
      </c>
      <c r="O1759" s="110"/>
      <c r="P1759" s="107"/>
      <c r="Q1759" s="107"/>
      <c r="R1759" s="107"/>
      <c r="S1759" s="107"/>
      <c r="T1759" s="74"/>
    </row>
    <row r="1760" spans="1:20" ht="18" customHeight="1">
      <c r="A1760" s="190"/>
      <c r="B1760" s="191"/>
      <c r="C1760" s="99"/>
      <c r="D1760" s="108" t="s">
        <v>67</v>
      </c>
      <c r="E1760" s="94" t="s">
        <v>1143</v>
      </c>
      <c r="F1760" s="94"/>
      <c r="G1760" s="94"/>
      <c r="H1760" s="94"/>
      <c r="I1760" s="94"/>
      <c r="J1760" s="94"/>
      <c r="K1760" s="94"/>
      <c r="L1760" s="105"/>
      <c r="M1760" s="78" t="s">
        <v>100</v>
      </c>
      <c r="N1760" s="96" t="s">
        <v>100</v>
      </c>
      <c r="O1760" s="119"/>
      <c r="P1760" s="107"/>
      <c r="Q1760" s="107"/>
      <c r="R1760" s="107"/>
      <c r="S1760" s="107"/>
      <c r="T1760" s="74"/>
    </row>
    <row r="1761" spans="1:20" ht="18" customHeight="1">
      <c r="A1761" s="190"/>
      <c r="B1761" s="191"/>
      <c r="C1761" s="99"/>
      <c r="D1761" s="108" t="s">
        <v>69</v>
      </c>
      <c r="E1761" s="94" t="s">
        <v>482</v>
      </c>
      <c r="F1761" s="94"/>
      <c r="G1761" s="94"/>
      <c r="H1761" s="94"/>
      <c r="I1761" s="94"/>
      <c r="J1761" s="94"/>
      <c r="K1761" s="94"/>
      <c r="L1761" s="105"/>
      <c r="M1761" s="78" t="s">
        <v>100</v>
      </c>
      <c r="N1761" s="96" t="s">
        <v>100</v>
      </c>
      <c r="O1761" s="119"/>
      <c r="P1761" s="107"/>
      <c r="Q1761" s="107"/>
      <c r="R1761" s="107"/>
      <c r="S1761" s="107"/>
      <c r="T1761" s="74"/>
    </row>
    <row r="1762" spans="1:20" ht="18" customHeight="1">
      <c r="A1762" s="190"/>
      <c r="B1762" s="191"/>
      <c r="C1762" s="99"/>
      <c r="D1762" s="108"/>
      <c r="E1762" s="94"/>
      <c r="F1762" s="94"/>
      <c r="G1762" s="94"/>
      <c r="H1762" s="94"/>
      <c r="I1762" s="94"/>
      <c r="J1762" s="94"/>
      <c r="K1762" s="94"/>
      <c r="L1762" s="105"/>
      <c r="M1762" s="78"/>
      <c r="N1762" s="96"/>
      <c r="O1762" s="119"/>
      <c r="P1762" s="107"/>
      <c r="Q1762" s="107"/>
      <c r="R1762" s="107"/>
      <c r="S1762" s="107"/>
      <c r="T1762" s="74"/>
    </row>
    <row r="1763" spans="1:20" ht="18" customHeight="1" thickBot="1">
      <c r="A1763" s="233"/>
      <c r="B1763" s="234"/>
      <c r="C1763" s="120"/>
      <c r="D1763" s="121"/>
      <c r="E1763" s="122"/>
      <c r="F1763" s="122"/>
      <c r="G1763" s="122"/>
      <c r="H1763" s="122"/>
      <c r="I1763" s="122"/>
      <c r="J1763" s="122"/>
      <c r="K1763" s="122"/>
      <c r="L1763" s="123"/>
      <c r="M1763" s="124"/>
      <c r="N1763" s="125"/>
      <c r="O1763" s="126"/>
      <c r="P1763" s="127"/>
      <c r="Q1763" s="127"/>
      <c r="R1763" s="127"/>
      <c r="S1763" s="127"/>
      <c r="T1763" s="128"/>
    </row>
    <row r="1764" spans="1:20" ht="17.25" customHeight="1" thickBot="1">
      <c r="A1764" s="935" t="s">
        <v>101</v>
      </c>
      <c r="B1764" s="936"/>
      <c r="C1764" s="936"/>
      <c r="D1764" s="936"/>
      <c r="E1764" s="936"/>
      <c r="F1764" s="936"/>
      <c r="G1764" s="50" t="s">
        <v>102</v>
      </c>
      <c r="H1764" s="937"/>
      <c r="I1764" s="937"/>
      <c r="J1764" s="938"/>
      <c r="K1764" s="50" t="s">
        <v>103</v>
      </c>
      <c r="L1764" s="51"/>
      <c r="M1764" s="52"/>
      <c r="N1764" s="939" t="s">
        <v>104</v>
      </c>
      <c r="O1764" s="940"/>
      <c r="P1764" s="940"/>
      <c r="Q1764" s="941"/>
      <c r="R1764" s="53" t="s">
        <v>105</v>
      </c>
      <c r="S1764" s="54"/>
      <c r="T1764" s="55"/>
    </row>
    <row r="1765" spans="1:20" ht="18" customHeight="1">
      <c r="A1765" s="942" t="s">
        <v>106</v>
      </c>
      <c r="B1765" s="943"/>
      <c r="C1765" s="946" t="s">
        <v>107</v>
      </c>
      <c r="D1765" s="922" t="s">
        <v>108</v>
      </c>
      <c r="E1765" s="923"/>
      <c r="F1765" s="923"/>
      <c r="G1765" s="923"/>
      <c r="H1765" s="923"/>
      <c r="I1765" s="923"/>
      <c r="J1765" s="923"/>
      <c r="K1765" s="923"/>
      <c r="L1765" s="948"/>
      <c r="M1765" s="950" t="s">
        <v>109</v>
      </c>
      <c r="N1765" s="922" t="s">
        <v>110</v>
      </c>
      <c r="O1765" s="922" t="s">
        <v>111</v>
      </c>
      <c r="P1765" s="923"/>
      <c r="Q1765" s="923"/>
      <c r="R1765" s="923"/>
      <c r="S1765" s="923"/>
      <c r="T1765" s="924"/>
    </row>
    <row r="1766" spans="1:20" ht="18" customHeight="1" thickBot="1">
      <c r="A1766" s="944"/>
      <c r="B1766" s="945"/>
      <c r="C1766" s="947"/>
      <c r="D1766" s="925"/>
      <c r="E1766" s="926"/>
      <c r="F1766" s="926"/>
      <c r="G1766" s="926"/>
      <c r="H1766" s="926"/>
      <c r="I1766" s="926"/>
      <c r="J1766" s="926"/>
      <c r="K1766" s="926"/>
      <c r="L1766" s="949"/>
      <c r="M1766" s="951"/>
      <c r="N1766" s="925"/>
      <c r="O1766" s="925"/>
      <c r="P1766" s="926"/>
      <c r="Q1766" s="926"/>
      <c r="R1766" s="926"/>
      <c r="S1766" s="926"/>
      <c r="T1766" s="927"/>
    </row>
    <row r="1767" spans="1:20" ht="18" customHeight="1">
      <c r="A1767" s="983" t="s">
        <v>1162</v>
      </c>
      <c r="B1767" s="984"/>
      <c r="C1767" s="57"/>
      <c r="D1767" s="58" t="s">
        <v>859</v>
      </c>
      <c r="E1767" s="59" t="s">
        <v>1169</v>
      </c>
      <c r="F1767" s="60"/>
      <c r="G1767" s="60"/>
      <c r="H1767" s="293"/>
      <c r="I1767" s="293"/>
      <c r="J1767" s="293"/>
      <c r="K1767" s="293"/>
      <c r="L1767" s="61"/>
      <c r="M1767" s="62">
        <v>34</v>
      </c>
      <c r="N1767" s="63" t="s">
        <v>155</v>
      </c>
      <c r="O1767" s="64"/>
      <c r="P1767" s="65"/>
      <c r="Q1767" s="65"/>
      <c r="R1767" s="65"/>
      <c r="S1767" s="65"/>
      <c r="T1767" s="66"/>
    </row>
    <row r="1768" spans="1:20" ht="18" customHeight="1">
      <c r="A1768" s="985" t="s">
        <v>677</v>
      </c>
      <c r="B1768" s="986"/>
      <c r="C1768" s="67"/>
      <c r="D1768" s="68" t="s">
        <v>866</v>
      </c>
      <c r="E1768" s="69" t="s">
        <v>1170</v>
      </c>
      <c r="F1768" s="69"/>
      <c r="G1768" s="69"/>
      <c r="H1768" s="69"/>
      <c r="I1768" s="69"/>
      <c r="J1768" s="69"/>
      <c r="K1768" s="69"/>
      <c r="L1768" s="70"/>
      <c r="M1768" s="100">
        <v>34</v>
      </c>
      <c r="N1768" s="71" t="s">
        <v>155</v>
      </c>
      <c r="O1768" s="72"/>
      <c r="P1768" s="73"/>
      <c r="Q1768" s="73"/>
      <c r="R1768" s="73"/>
      <c r="S1768" s="73"/>
      <c r="T1768" s="74"/>
    </row>
    <row r="1769" spans="1:20" ht="18" customHeight="1">
      <c r="A1769" s="985" t="s">
        <v>825</v>
      </c>
      <c r="B1769" s="986"/>
      <c r="C1769" s="75"/>
      <c r="D1769" s="68" t="s">
        <v>868</v>
      </c>
      <c r="E1769" s="69" t="s">
        <v>1171</v>
      </c>
      <c r="F1769" s="76"/>
      <c r="G1769" s="76"/>
      <c r="H1769" s="76"/>
      <c r="I1769" s="76"/>
      <c r="J1769" s="76"/>
      <c r="K1769" s="76"/>
      <c r="L1769" s="77"/>
      <c r="M1769" s="71"/>
      <c r="N1769" s="71"/>
      <c r="O1769" s="72"/>
      <c r="P1769" s="73"/>
      <c r="Q1769" s="73"/>
      <c r="R1769" s="73"/>
      <c r="S1769" s="73"/>
      <c r="T1769" s="74"/>
    </row>
    <row r="1770" spans="1:20" ht="18" customHeight="1">
      <c r="A1770" s="985" t="s">
        <v>770</v>
      </c>
      <c r="B1770" s="986"/>
      <c r="C1770" s="75"/>
      <c r="D1770" s="68"/>
      <c r="E1770" s="69" t="s">
        <v>832</v>
      </c>
      <c r="F1770" s="76"/>
      <c r="G1770" s="76"/>
      <c r="H1770" s="76"/>
      <c r="I1770" s="76"/>
      <c r="J1770" s="76"/>
      <c r="K1770" s="76"/>
      <c r="L1770" s="77"/>
      <c r="M1770" s="78"/>
      <c r="N1770" s="71"/>
      <c r="O1770" s="72"/>
      <c r="P1770" s="73"/>
      <c r="Q1770" s="73"/>
      <c r="R1770" s="73"/>
      <c r="S1770" s="73"/>
      <c r="T1770" s="74"/>
    </row>
    <row r="1771" spans="1:20" ht="18" customHeight="1">
      <c r="A1771" s="190"/>
      <c r="B1771" s="191"/>
      <c r="C1771" s="79"/>
      <c r="D1771" s="68" t="s">
        <v>872</v>
      </c>
      <c r="E1771" s="69" t="s">
        <v>1172</v>
      </c>
      <c r="F1771" s="76"/>
      <c r="G1771" s="76"/>
      <c r="H1771" s="76"/>
      <c r="I1771" s="76"/>
      <c r="J1771" s="76"/>
      <c r="K1771" s="76"/>
      <c r="L1771" s="77"/>
      <c r="M1771" s="78"/>
      <c r="N1771" s="71"/>
      <c r="O1771" s="72" t="s">
        <v>511</v>
      </c>
      <c r="P1771" s="73" t="s">
        <v>1154</v>
      </c>
      <c r="Q1771" s="73"/>
      <c r="R1771" s="73"/>
      <c r="S1771" s="73"/>
      <c r="T1771" s="74"/>
    </row>
    <row r="1772" spans="1:20" ht="18" customHeight="1">
      <c r="A1772" s="190"/>
      <c r="B1772" s="191"/>
      <c r="C1772" s="80"/>
      <c r="D1772" s="81" t="s">
        <v>873</v>
      </c>
      <c r="E1772" s="82" t="s">
        <v>1173</v>
      </c>
      <c r="F1772" s="82"/>
      <c r="G1772" s="82"/>
      <c r="H1772" s="82"/>
      <c r="I1772" s="82"/>
      <c r="J1772" s="82"/>
      <c r="K1772" s="82"/>
      <c r="L1772" s="83"/>
      <c r="M1772" s="84"/>
      <c r="N1772" s="85"/>
      <c r="O1772" s="288"/>
      <c r="P1772" s="388"/>
      <c r="Q1772" s="388"/>
      <c r="R1772" s="388"/>
      <c r="S1772" s="388"/>
      <c r="T1772" s="88"/>
    </row>
    <row r="1773" spans="1:20" ht="18" customHeight="1">
      <c r="A1773" s="190"/>
      <c r="B1773" s="191"/>
      <c r="C1773" s="80"/>
      <c r="D1773" s="81"/>
      <c r="E1773" s="421"/>
      <c r="F1773" s="421"/>
      <c r="G1773" s="421"/>
      <c r="H1773" s="421"/>
      <c r="I1773" s="421"/>
      <c r="J1773" s="421"/>
      <c r="K1773" s="421"/>
      <c r="L1773" s="471"/>
      <c r="M1773" s="472"/>
      <c r="N1773" s="359"/>
      <c r="O1773" s="360"/>
      <c r="P1773" s="388"/>
      <c r="Q1773" s="388"/>
      <c r="R1773" s="388"/>
      <c r="S1773" s="388"/>
      <c r="T1773" s="88"/>
    </row>
    <row r="1774" spans="1:20" ht="18" customHeight="1">
      <c r="A1774" s="473"/>
      <c r="B1774" s="474"/>
      <c r="C1774" s="996" t="s">
        <v>1174</v>
      </c>
      <c r="D1774" s="997"/>
      <c r="E1774" s="997"/>
      <c r="F1774" s="997"/>
      <c r="G1774" s="997"/>
      <c r="H1774" s="997"/>
      <c r="I1774" s="997"/>
      <c r="J1774" s="997"/>
      <c r="K1774" s="997"/>
      <c r="L1774" s="998"/>
      <c r="M1774" s="363"/>
      <c r="N1774" s="364"/>
      <c r="O1774" s="365"/>
      <c r="P1774" s="391"/>
      <c r="Q1774" s="391"/>
      <c r="R1774" s="391"/>
      <c r="S1774" s="391"/>
      <c r="T1774" s="392"/>
    </row>
    <row r="1775" spans="1:20" ht="18" customHeight="1">
      <c r="A1775" s="985" t="s">
        <v>1175</v>
      </c>
      <c r="B1775" s="986"/>
      <c r="C1775" s="176" t="s">
        <v>1080</v>
      </c>
      <c r="D1775" s="68" t="s">
        <v>45</v>
      </c>
      <c r="E1775" s="89" t="s">
        <v>1176</v>
      </c>
      <c r="F1775" s="89"/>
      <c r="G1775" s="89"/>
      <c r="H1775" s="89"/>
      <c r="I1775" s="89"/>
      <c r="J1775" s="89"/>
      <c r="K1775" s="89"/>
      <c r="L1775" s="95"/>
      <c r="M1775" s="78" t="s">
        <v>781</v>
      </c>
      <c r="N1775" s="96" t="s">
        <v>155</v>
      </c>
      <c r="O1775" s="97" t="s">
        <v>511</v>
      </c>
      <c r="P1775" s="73" t="s">
        <v>688</v>
      </c>
      <c r="Q1775" s="107"/>
      <c r="R1775" s="107"/>
      <c r="S1775" s="107"/>
      <c r="T1775" s="74"/>
    </row>
    <row r="1776" spans="1:20" ht="18" customHeight="1">
      <c r="A1776" s="985" t="s">
        <v>677</v>
      </c>
      <c r="B1776" s="986"/>
      <c r="C1776" s="99"/>
      <c r="D1776" s="68" t="s">
        <v>47</v>
      </c>
      <c r="E1776" s="94" t="s">
        <v>782</v>
      </c>
      <c r="F1776" s="94"/>
      <c r="G1776" s="94"/>
      <c r="H1776" s="94"/>
      <c r="I1776" s="94"/>
      <c r="J1776" s="94"/>
      <c r="K1776" s="94"/>
      <c r="L1776" s="95"/>
      <c r="M1776" s="100">
        <v>74</v>
      </c>
      <c r="N1776" s="100" t="s">
        <v>155</v>
      </c>
      <c r="O1776" s="101"/>
      <c r="P1776" s="107"/>
      <c r="Q1776" s="107"/>
      <c r="R1776" s="107"/>
      <c r="S1776" s="107"/>
      <c r="T1776" s="74"/>
    </row>
    <row r="1777" spans="1:20" ht="18" customHeight="1">
      <c r="A1777" s="190"/>
      <c r="B1777" s="191"/>
      <c r="C1777" s="176" t="s">
        <v>1080</v>
      </c>
      <c r="D1777" s="68" t="s">
        <v>48</v>
      </c>
      <c r="E1777" s="94" t="s">
        <v>1177</v>
      </c>
      <c r="F1777" s="94"/>
      <c r="G1777" s="94"/>
      <c r="H1777" s="94"/>
      <c r="I1777" s="94"/>
      <c r="J1777" s="94"/>
      <c r="K1777" s="94"/>
      <c r="L1777" s="95"/>
      <c r="M1777" s="78" t="s">
        <v>781</v>
      </c>
      <c r="N1777" s="96" t="s">
        <v>155</v>
      </c>
      <c r="O1777" s="98"/>
      <c r="P1777" s="107"/>
      <c r="Q1777" s="107"/>
      <c r="R1777" s="107"/>
      <c r="S1777" s="107"/>
      <c r="T1777" s="74"/>
    </row>
    <row r="1778" spans="1:20" ht="18" customHeight="1">
      <c r="A1778" s="190"/>
      <c r="B1778" s="191"/>
      <c r="C1778" s="75"/>
      <c r="D1778" s="68" t="s">
        <v>49</v>
      </c>
      <c r="E1778" s="94" t="s">
        <v>784</v>
      </c>
      <c r="F1778" s="94"/>
      <c r="G1778" s="94"/>
      <c r="H1778" s="94"/>
      <c r="I1778" s="94"/>
      <c r="J1778" s="94"/>
      <c r="K1778" s="94"/>
      <c r="L1778" s="95"/>
      <c r="M1778" s="100" t="s">
        <v>781</v>
      </c>
      <c r="N1778" s="71" t="s">
        <v>155</v>
      </c>
      <c r="O1778" s="398"/>
      <c r="P1778" s="107"/>
      <c r="Q1778" s="107"/>
      <c r="R1778" s="107"/>
      <c r="S1778" s="107"/>
      <c r="T1778" s="74"/>
    </row>
    <row r="1779" spans="1:20" ht="18" customHeight="1">
      <c r="A1779" s="190"/>
      <c r="B1779" s="191"/>
      <c r="C1779" s="102"/>
      <c r="D1779" s="68" t="s">
        <v>50</v>
      </c>
      <c r="E1779" s="94" t="s">
        <v>785</v>
      </c>
      <c r="F1779" s="94"/>
      <c r="G1779" s="94"/>
      <c r="H1779" s="94"/>
      <c r="I1779" s="94"/>
      <c r="J1779" s="94"/>
      <c r="K1779" s="94"/>
      <c r="L1779" s="95"/>
      <c r="M1779" s="100" t="s">
        <v>781</v>
      </c>
      <c r="N1779" s="71" t="s">
        <v>155</v>
      </c>
      <c r="O1779" s="398"/>
      <c r="P1779" s="107"/>
      <c r="Q1779" s="107"/>
      <c r="R1779" s="107"/>
      <c r="S1779" s="107"/>
      <c r="T1779" s="74"/>
    </row>
    <row r="1780" spans="1:20" ht="18" customHeight="1">
      <c r="A1780" s="190"/>
      <c r="B1780" s="191"/>
      <c r="C1780" s="99"/>
      <c r="D1780" s="68" t="s">
        <v>54</v>
      </c>
      <c r="E1780" s="94" t="s">
        <v>696</v>
      </c>
      <c r="F1780" s="94"/>
      <c r="G1780" s="94"/>
      <c r="H1780" s="94"/>
      <c r="I1780" s="94"/>
      <c r="J1780" s="94"/>
      <c r="K1780" s="94"/>
      <c r="L1780" s="105"/>
      <c r="M1780" s="100" t="s">
        <v>781</v>
      </c>
      <c r="N1780" s="71" t="s">
        <v>155</v>
      </c>
      <c r="O1780" s="398"/>
      <c r="P1780" s="107"/>
      <c r="Q1780" s="107"/>
      <c r="R1780" s="107"/>
      <c r="S1780" s="107"/>
      <c r="T1780" s="74"/>
    </row>
    <row r="1781" spans="1:20" ht="18" customHeight="1">
      <c r="A1781" s="190"/>
      <c r="B1781" s="191"/>
      <c r="C1781" s="75"/>
      <c r="D1781" s="108" t="s">
        <v>59</v>
      </c>
      <c r="E1781" s="94" t="s">
        <v>1178</v>
      </c>
      <c r="F1781" s="94"/>
      <c r="G1781" s="94"/>
      <c r="H1781" s="94"/>
      <c r="I1781" s="94"/>
      <c r="J1781" s="94"/>
      <c r="K1781" s="94"/>
      <c r="L1781" s="95"/>
      <c r="M1781" s="100" t="s">
        <v>781</v>
      </c>
      <c r="N1781" s="71" t="s">
        <v>155</v>
      </c>
      <c r="O1781" s="72" t="s">
        <v>511</v>
      </c>
      <c r="P1781" s="73" t="s">
        <v>690</v>
      </c>
      <c r="Q1781" s="107"/>
      <c r="R1781" s="107"/>
      <c r="S1781" s="107"/>
      <c r="T1781" s="74"/>
    </row>
    <row r="1782" spans="1:20" ht="18" customHeight="1">
      <c r="A1782" s="190"/>
      <c r="B1782" s="191"/>
      <c r="C1782" s="75"/>
      <c r="D1782" s="108" t="s">
        <v>64</v>
      </c>
      <c r="E1782" s="94" t="s">
        <v>786</v>
      </c>
      <c r="F1782" s="94"/>
      <c r="G1782" s="94"/>
      <c r="H1782" s="94"/>
      <c r="I1782" s="94"/>
      <c r="J1782" s="94"/>
      <c r="K1782" s="94"/>
      <c r="L1782" s="95"/>
      <c r="M1782" s="100" t="s">
        <v>781</v>
      </c>
      <c r="N1782" s="71" t="s">
        <v>155</v>
      </c>
      <c r="O1782" s="106"/>
      <c r="P1782" s="107"/>
      <c r="Q1782" s="107"/>
      <c r="R1782" s="107"/>
      <c r="S1782" s="107"/>
      <c r="T1782" s="74"/>
    </row>
    <row r="1783" spans="1:20" ht="18" customHeight="1">
      <c r="A1783" s="190"/>
      <c r="B1783" s="191"/>
      <c r="C1783" s="281"/>
      <c r="D1783" s="81"/>
      <c r="E1783" s="82"/>
      <c r="F1783" s="82"/>
      <c r="G1783" s="82"/>
      <c r="H1783" s="82"/>
      <c r="I1783" s="82"/>
      <c r="J1783" s="82"/>
      <c r="K1783" s="82"/>
      <c r="L1783" s="83"/>
      <c r="M1783" s="318"/>
      <c r="N1783" s="359"/>
      <c r="O1783" s="360"/>
      <c r="P1783" s="388"/>
      <c r="Q1783" s="388"/>
      <c r="R1783" s="388"/>
      <c r="S1783" s="388"/>
      <c r="T1783" s="88"/>
    </row>
    <row r="1784" spans="1:20" ht="18" customHeight="1">
      <c r="A1784" s="983" t="s">
        <v>1175</v>
      </c>
      <c r="B1784" s="984"/>
      <c r="C1784" s="399"/>
      <c r="D1784" s="309" t="s">
        <v>45</v>
      </c>
      <c r="E1784" s="310" t="s">
        <v>1083</v>
      </c>
      <c r="F1784" s="310"/>
      <c r="G1784" s="310"/>
      <c r="H1784" s="310"/>
      <c r="I1784" s="310"/>
      <c r="J1784" s="310"/>
      <c r="K1784" s="310"/>
      <c r="L1784" s="389"/>
      <c r="M1784" s="343" t="s">
        <v>781</v>
      </c>
      <c r="N1784" s="343" t="s">
        <v>781</v>
      </c>
      <c r="O1784" s="390"/>
      <c r="P1784" s="391"/>
      <c r="Q1784" s="391"/>
      <c r="R1784" s="391"/>
      <c r="S1784" s="391"/>
      <c r="T1784" s="392"/>
    </row>
    <row r="1785" spans="1:20" ht="18" customHeight="1">
      <c r="A1785" s="190"/>
      <c r="B1785" s="191"/>
      <c r="C1785" s="102"/>
      <c r="D1785" s="108" t="s">
        <v>47</v>
      </c>
      <c r="E1785" s="94" t="s">
        <v>788</v>
      </c>
      <c r="F1785" s="94"/>
      <c r="G1785" s="94"/>
      <c r="H1785" s="94"/>
      <c r="I1785" s="94"/>
      <c r="J1785" s="94"/>
      <c r="K1785" s="94"/>
      <c r="L1785" s="95"/>
      <c r="M1785" s="78" t="s">
        <v>781</v>
      </c>
      <c r="N1785" s="100" t="s">
        <v>781</v>
      </c>
      <c r="O1785" s="110"/>
      <c r="P1785" s="107"/>
      <c r="Q1785" s="107"/>
      <c r="R1785" s="107"/>
      <c r="S1785" s="107"/>
      <c r="T1785" s="74"/>
    </row>
    <row r="1786" spans="1:20" ht="18" customHeight="1">
      <c r="A1786" s="190"/>
      <c r="B1786" s="191"/>
      <c r="C1786" s="99"/>
      <c r="D1786" s="108" t="s">
        <v>48</v>
      </c>
      <c r="E1786" s="94" t="s">
        <v>1179</v>
      </c>
      <c r="F1786" s="94"/>
      <c r="G1786" s="94"/>
      <c r="H1786" s="94"/>
      <c r="I1786" s="94"/>
      <c r="J1786" s="94"/>
      <c r="K1786" s="94"/>
      <c r="L1786" s="95"/>
      <c r="M1786" s="100" t="s">
        <v>790</v>
      </c>
      <c r="N1786" s="100" t="s">
        <v>781</v>
      </c>
      <c r="O1786" s="110"/>
      <c r="P1786" s="107"/>
      <c r="Q1786" s="107"/>
      <c r="R1786" s="107"/>
      <c r="S1786" s="107"/>
      <c r="T1786" s="74"/>
    </row>
    <row r="1787" spans="1:20" ht="18" customHeight="1">
      <c r="A1787" s="190"/>
      <c r="B1787" s="191"/>
      <c r="C1787" s="111"/>
      <c r="D1787" s="108" t="s">
        <v>49</v>
      </c>
      <c r="E1787" s="94" t="s">
        <v>1180</v>
      </c>
      <c r="F1787" s="94"/>
      <c r="G1787" s="94"/>
      <c r="H1787" s="94"/>
      <c r="I1787" s="94"/>
      <c r="J1787" s="94"/>
      <c r="K1787" s="94"/>
      <c r="L1787" s="95"/>
      <c r="M1787" s="100">
        <v>34</v>
      </c>
      <c r="N1787" s="100" t="s">
        <v>1181</v>
      </c>
      <c r="O1787" s="395" t="s">
        <v>511</v>
      </c>
      <c r="P1787" s="73" t="s">
        <v>251</v>
      </c>
      <c r="Q1787" s="107"/>
      <c r="R1787" s="107"/>
      <c r="S1787" s="107"/>
      <c r="T1787" s="74"/>
    </row>
    <row r="1788" spans="1:20" ht="18" customHeight="1">
      <c r="A1788" s="190"/>
      <c r="B1788" s="191"/>
      <c r="C1788" s="75"/>
      <c r="D1788" s="108" t="s">
        <v>50</v>
      </c>
      <c r="E1788" s="116" t="s">
        <v>1182</v>
      </c>
      <c r="F1788" s="116"/>
      <c r="G1788" s="116"/>
      <c r="H1788" s="116"/>
      <c r="I1788" s="116"/>
      <c r="J1788" s="116"/>
      <c r="K1788" s="116"/>
      <c r="L1788" s="117"/>
      <c r="M1788" s="100">
        <v>34</v>
      </c>
      <c r="N1788" s="71" t="s">
        <v>1183</v>
      </c>
      <c r="O1788" s="72" t="s">
        <v>511</v>
      </c>
      <c r="P1788" s="73" t="s">
        <v>841</v>
      </c>
      <c r="Q1788" s="107"/>
      <c r="R1788" s="107"/>
      <c r="S1788" s="107"/>
      <c r="T1788" s="74"/>
    </row>
    <row r="1789" spans="1:20" ht="18" customHeight="1">
      <c r="A1789" s="190"/>
      <c r="B1789" s="191"/>
      <c r="C1789" s="118"/>
      <c r="D1789" s="108" t="s">
        <v>54</v>
      </c>
      <c r="E1789" s="94" t="s">
        <v>1140</v>
      </c>
      <c r="F1789" s="94"/>
      <c r="G1789" s="94"/>
      <c r="H1789" s="94"/>
      <c r="I1789" s="94"/>
      <c r="J1789" s="94"/>
      <c r="K1789" s="94"/>
      <c r="L1789" s="95"/>
      <c r="M1789" s="100" t="s">
        <v>781</v>
      </c>
      <c r="N1789" s="100" t="s">
        <v>781</v>
      </c>
      <c r="O1789" s="395" t="s">
        <v>511</v>
      </c>
      <c r="P1789" s="73" t="s">
        <v>842</v>
      </c>
      <c r="Q1789" s="107"/>
      <c r="R1789" s="107"/>
      <c r="S1789" s="107"/>
      <c r="T1789" s="74"/>
    </row>
    <row r="1790" spans="1:20" ht="18" customHeight="1">
      <c r="A1790" s="190"/>
      <c r="B1790" s="191"/>
      <c r="C1790" s="118"/>
      <c r="D1790" s="108" t="s">
        <v>59</v>
      </c>
      <c r="E1790" s="94" t="s">
        <v>244</v>
      </c>
      <c r="F1790" s="94"/>
      <c r="G1790" s="94"/>
      <c r="H1790" s="94"/>
      <c r="I1790" s="94"/>
      <c r="J1790" s="94"/>
      <c r="K1790" s="94"/>
      <c r="L1790" s="95"/>
      <c r="M1790" s="100" t="s">
        <v>781</v>
      </c>
      <c r="N1790" s="100" t="s">
        <v>781</v>
      </c>
      <c r="O1790" s="395" t="s">
        <v>511</v>
      </c>
      <c r="P1790" s="73" t="s">
        <v>822</v>
      </c>
      <c r="Q1790" s="107"/>
      <c r="R1790" s="107"/>
      <c r="S1790" s="107"/>
      <c r="T1790" s="74"/>
    </row>
    <row r="1791" spans="1:20" ht="18" customHeight="1">
      <c r="A1791" s="190"/>
      <c r="B1791" s="191"/>
      <c r="C1791" s="99"/>
      <c r="D1791" s="108" t="s">
        <v>64</v>
      </c>
      <c r="E1791" s="94" t="s">
        <v>1184</v>
      </c>
      <c r="F1791" s="94"/>
      <c r="G1791" s="94"/>
      <c r="H1791" s="94"/>
      <c r="I1791" s="94"/>
      <c r="J1791" s="94"/>
      <c r="K1791" s="94"/>
      <c r="L1791" s="105"/>
      <c r="M1791" s="100" t="s">
        <v>248</v>
      </c>
      <c r="N1791" s="100" t="s">
        <v>1185</v>
      </c>
      <c r="O1791" s="110"/>
      <c r="P1791" s="107"/>
      <c r="Q1791" s="107"/>
      <c r="R1791" s="107"/>
      <c r="S1791" s="107"/>
      <c r="T1791" s="74"/>
    </row>
    <row r="1792" spans="1:20" ht="18" customHeight="1">
      <c r="A1792" s="190"/>
      <c r="B1792" s="191"/>
      <c r="C1792" s="111"/>
      <c r="D1792" s="68" t="s">
        <v>67</v>
      </c>
      <c r="E1792" s="94" t="s">
        <v>247</v>
      </c>
      <c r="F1792" s="94"/>
      <c r="G1792" s="94"/>
      <c r="H1792" s="94"/>
      <c r="I1792" s="94"/>
      <c r="J1792" s="94"/>
      <c r="K1792" s="94"/>
      <c r="L1792" s="105"/>
      <c r="M1792" s="100" t="s">
        <v>781</v>
      </c>
      <c r="N1792" s="100" t="s">
        <v>781</v>
      </c>
      <c r="O1792" s="110"/>
      <c r="P1792" s="107"/>
      <c r="Q1792" s="107"/>
      <c r="R1792" s="107"/>
      <c r="S1792" s="107"/>
      <c r="T1792" s="74"/>
    </row>
    <row r="1793" spans="1:20" ht="18" customHeight="1">
      <c r="A1793" s="190"/>
      <c r="B1793" s="191"/>
      <c r="C1793" s="75"/>
      <c r="D1793" s="108" t="s">
        <v>69</v>
      </c>
      <c r="E1793" s="94" t="s">
        <v>1143</v>
      </c>
      <c r="F1793" s="94"/>
      <c r="G1793" s="94"/>
      <c r="H1793" s="94"/>
      <c r="I1793" s="94"/>
      <c r="J1793" s="94"/>
      <c r="K1793" s="94"/>
      <c r="L1793" s="105"/>
      <c r="M1793" s="100" t="s">
        <v>781</v>
      </c>
      <c r="N1793" s="100" t="s">
        <v>781</v>
      </c>
      <c r="O1793" s="110"/>
      <c r="P1793" s="107"/>
      <c r="Q1793" s="107"/>
      <c r="R1793" s="107"/>
      <c r="S1793" s="107"/>
      <c r="T1793" s="74"/>
    </row>
    <row r="1794" spans="1:20" ht="18" customHeight="1">
      <c r="A1794" s="190"/>
      <c r="B1794" s="191"/>
      <c r="C1794" s="118"/>
      <c r="D1794" s="108" t="s">
        <v>859</v>
      </c>
      <c r="E1794" s="94" t="s">
        <v>482</v>
      </c>
      <c r="F1794" s="94"/>
      <c r="G1794" s="94"/>
      <c r="H1794" s="94"/>
      <c r="I1794" s="94"/>
      <c r="J1794" s="94"/>
      <c r="K1794" s="94"/>
      <c r="L1794" s="105"/>
      <c r="M1794" s="100" t="s">
        <v>781</v>
      </c>
      <c r="N1794" s="100" t="s">
        <v>781</v>
      </c>
      <c r="O1794" s="110"/>
      <c r="P1794" s="107"/>
      <c r="Q1794" s="107"/>
      <c r="R1794" s="107"/>
      <c r="S1794" s="107"/>
      <c r="T1794" s="74"/>
    </row>
    <row r="1795" spans="1:20" ht="18" customHeight="1">
      <c r="A1795" s="190"/>
      <c r="B1795" s="191"/>
      <c r="C1795" s="99"/>
      <c r="D1795" s="108" t="s">
        <v>866</v>
      </c>
      <c r="E1795" s="94" t="s">
        <v>1186</v>
      </c>
      <c r="F1795" s="94"/>
      <c r="G1795" s="94"/>
      <c r="H1795" s="94"/>
      <c r="I1795" s="94"/>
      <c r="J1795" s="94"/>
      <c r="K1795" s="94"/>
      <c r="L1795" s="105"/>
      <c r="M1795" s="100">
        <v>34</v>
      </c>
      <c r="N1795" s="100" t="s">
        <v>781</v>
      </c>
      <c r="O1795" s="110"/>
      <c r="P1795" s="107"/>
      <c r="Q1795" s="107"/>
      <c r="R1795" s="107"/>
      <c r="S1795" s="107"/>
      <c r="T1795" s="74"/>
    </row>
    <row r="1796" spans="1:20" ht="18" customHeight="1">
      <c r="A1796" s="190"/>
      <c r="B1796" s="191"/>
      <c r="C1796" s="99"/>
      <c r="D1796" s="108" t="s">
        <v>868</v>
      </c>
      <c r="E1796" s="94" t="s">
        <v>1187</v>
      </c>
      <c r="F1796" s="94"/>
      <c r="G1796" s="94"/>
      <c r="H1796" s="94"/>
      <c r="I1796" s="94"/>
      <c r="J1796" s="94"/>
      <c r="K1796" s="94"/>
      <c r="L1796" s="105"/>
      <c r="M1796" s="100">
        <v>34</v>
      </c>
      <c r="N1796" s="100" t="s">
        <v>781</v>
      </c>
      <c r="O1796" s="110"/>
      <c r="P1796" s="107"/>
      <c r="Q1796" s="107"/>
      <c r="R1796" s="107"/>
      <c r="S1796" s="107"/>
      <c r="T1796" s="74"/>
    </row>
    <row r="1797" spans="1:20" ht="18" customHeight="1">
      <c r="A1797" s="190"/>
      <c r="B1797" s="191"/>
      <c r="C1797" s="99"/>
      <c r="D1797" s="108" t="s">
        <v>872</v>
      </c>
      <c r="E1797" s="94" t="s">
        <v>700</v>
      </c>
      <c r="F1797" s="94"/>
      <c r="G1797" s="94"/>
      <c r="H1797" s="94"/>
      <c r="I1797" s="94"/>
      <c r="J1797" s="94"/>
      <c r="K1797" s="94"/>
      <c r="L1797" s="105"/>
      <c r="M1797" s="78" t="s">
        <v>781</v>
      </c>
      <c r="N1797" s="96" t="s">
        <v>781</v>
      </c>
      <c r="O1797" s="119"/>
      <c r="P1797" s="107"/>
      <c r="Q1797" s="107"/>
      <c r="R1797" s="107"/>
      <c r="S1797" s="107"/>
      <c r="T1797" s="74"/>
    </row>
    <row r="1798" spans="1:20" ht="18" customHeight="1">
      <c r="A1798" s="190"/>
      <c r="B1798" s="191"/>
      <c r="C1798" s="279" t="s">
        <v>164</v>
      </c>
      <c r="D1798" s="108" t="s">
        <v>873</v>
      </c>
      <c r="E1798" s="94" t="s">
        <v>799</v>
      </c>
      <c r="F1798" s="94"/>
      <c r="G1798" s="94"/>
      <c r="H1798" s="94"/>
      <c r="I1798" s="94"/>
      <c r="J1798" s="94"/>
      <c r="K1798" s="94"/>
      <c r="L1798" s="105"/>
      <c r="M1798" s="78">
        <v>50</v>
      </c>
      <c r="N1798" s="96" t="s">
        <v>781</v>
      </c>
      <c r="O1798" s="119" t="s">
        <v>511</v>
      </c>
      <c r="P1798" s="866" t="s">
        <v>699</v>
      </c>
      <c r="Q1798" s="866"/>
      <c r="R1798" s="866"/>
      <c r="S1798" s="866"/>
      <c r="T1798" s="867"/>
    </row>
    <row r="1799" spans="1:20" ht="18" customHeight="1">
      <c r="A1799" s="190"/>
      <c r="B1799" s="191"/>
      <c r="C1799" s="99"/>
      <c r="D1799" s="108"/>
      <c r="E1799" s="94"/>
      <c r="F1799" s="94"/>
      <c r="G1799" s="94"/>
      <c r="H1799" s="94"/>
      <c r="I1799" s="94"/>
      <c r="J1799" s="94"/>
      <c r="K1799" s="94"/>
      <c r="L1799" s="105"/>
      <c r="M1799" s="78"/>
      <c r="N1799" s="96"/>
      <c r="O1799" s="119"/>
      <c r="P1799" s="107"/>
      <c r="Q1799" s="107"/>
      <c r="R1799" s="107"/>
      <c r="S1799" s="107"/>
      <c r="T1799" s="74"/>
    </row>
    <row r="1800" spans="1:20" ht="18" customHeight="1" thickBot="1">
      <c r="A1800" s="233"/>
      <c r="B1800" s="234"/>
      <c r="C1800" s="120"/>
      <c r="D1800" s="121"/>
      <c r="E1800" s="122"/>
      <c r="F1800" s="122"/>
      <c r="G1800" s="122"/>
      <c r="H1800" s="122"/>
      <c r="I1800" s="122"/>
      <c r="J1800" s="122"/>
      <c r="K1800" s="122"/>
      <c r="L1800" s="123"/>
      <c r="M1800" s="124"/>
      <c r="N1800" s="125"/>
      <c r="O1800" s="126"/>
      <c r="P1800" s="127"/>
      <c r="Q1800" s="127"/>
      <c r="R1800" s="127"/>
      <c r="S1800" s="127"/>
      <c r="T1800" s="128"/>
    </row>
    <row r="1801" spans="1:20" ht="17.25" customHeight="1" thickBot="1">
      <c r="A1801" s="935" t="s">
        <v>101</v>
      </c>
      <c r="B1801" s="936"/>
      <c r="C1801" s="936"/>
      <c r="D1801" s="936"/>
      <c r="E1801" s="936"/>
      <c r="F1801" s="936"/>
      <c r="G1801" s="50" t="s">
        <v>102</v>
      </c>
      <c r="H1801" s="937"/>
      <c r="I1801" s="937"/>
      <c r="J1801" s="938"/>
      <c r="K1801" s="50" t="s">
        <v>103</v>
      </c>
      <c r="L1801" s="51"/>
      <c r="M1801" s="52"/>
      <c r="N1801" s="939" t="s">
        <v>104</v>
      </c>
      <c r="O1801" s="940"/>
      <c r="P1801" s="940"/>
      <c r="Q1801" s="941"/>
      <c r="R1801" s="53" t="s">
        <v>105</v>
      </c>
      <c r="S1801" s="54"/>
      <c r="T1801" s="55"/>
    </row>
    <row r="1802" spans="1:20" ht="18" customHeight="1">
      <c r="A1802" s="942" t="s">
        <v>106</v>
      </c>
      <c r="B1802" s="943"/>
      <c r="C1802" s="946" t="s">
        <v>107</v>
      </c>
      <c r="D1802" s="922" t="s">
        <v>108</v>
      </c>
      <c r="E1802" s="923"/>
      <c r="F1802" s="923"/>
      <c r="G1802" s="923"/>
      <c r="H1802" s="923"/>
      <c r="I1802" s="923"/>
      <c r="J1802" s="923"/>
      <c r="K1802" s="923"/>
      <c r="L1802" s="948"/>
      <c r="M1802" s="950" t="s">
        <v>109</v>
      </c>
      <c r="N1802" s="922" t="s">
        <v>110</v>
      </c>
      <c r="O1802" s="922" t="s">
        <v>111</v>
      </c>
      <c r="P1802" s="923"/>
      <c r="Q1802" s="923"/>
      <c r="R1802" s="923"/>
      <c r="S1802" s="923"/>
      <c r="T1802" s="924"/>
    </row>
    <row r="1803" spans="1:20" ht="18" customHeight="1" thickBot="1">
      <c r="A1803" s="944"/>
      <c r="B1803" s="945"/>
      <c r="C1803" s="947"/>
      <c r="D1803" s="925"/>
      <c r="E1803" s="926"/>
      <c r="F1803" s="926"/>
      <c r="G1803" s="926"/>
      <c r="H1803" s="926"/>
      <c r="I1803" s="926"/>
      <c r="J1803" s="926"/>
      <c r="K1803" s="926"/>
      <c r="L1803" s="949"/>
      <c r="M1803" s="951"/>
      <c r="N1803" s="925"/>
      <c r="O1803" s="925"/>
      <c r="P1803" s="926"/>
      <c r="Q1803" s="926"/>
      <c r="R1803" s="926"/>
      <c r="S1803" s="926"/>
      <c r="T1803" s="927"/>
    </row>
    <row r="1804" spans="1:20" ht="18" customHeight="1">
      <c r="A1804" s="989" t="s">
        <v>1175</v>
      </c>
      <c r="B1804" s="990"/>
      <c r="C1804" s="411"/>
      <c r="D1804" s="58" t="s">
        <v>875</v>
      </c>
      <c r="E1804" s="59" t="s">
        <v>169</v>
      </c>
      <c r="F1804" s="60"/>
      <c r="G1804" s="60"/>
      <c r="H1804" s="293"/>
      <c r="I1804" s="293"/>
      <c r="J1804" s="293"/>
      <c r="K1804" s="293"/>
      <c r="L1804" s="61"/>
      <c r="M1804" s="62" t="s">
        <v>170</v>
      </c>
      <c r="N1804" s="63" t="s">
        <v>781</v>
      </c>
      <c r="O1804" s="64"/>
      <c r="P1804" s="65"/>
      <c r="Q1804" s="65"/>
      <c r="R1804" s="65"/>
      <c r="S1804" s="65"/>
      <c r="T1804" s="66"/>
    </row>
    <row r="1805" spans="1:20" ht="18" customHeight="1">
      <c r="A1805" s="190"/>
      <c r="B1805" s="191"/>
      <c r="C1805" s="67"/>
      <c r="D1805" s="68" t="s">
        <v>876</v>
      </c>
      <c r="E1805" s="69" t="s">
        <v>800</v>
      </c>
      <c r="F1805" s="69"/>
      <c r="G1805" s="69"/>
      <c r="H1805" s="69"/>
      <c r="I1805" s="69"/>
      <c r="J1805" s="69"/>
      <c r="K1805" s="69"/>
      <c r="L1805" s="70"/>
      <c r="M1805" s="71" t="s">
        <v>781</v>
      </c>
      <c r="N1805" s="71" t="s">
        <v>781</v>
      </c>
      <c r="O1805" s="72"/>
      <c r="P1805" s="73"/>
      <c r="Q1805" s="73"/>
      <c r="R1805" s="73"/>
      <c r="S1805" s="73"/>
      <c r="T1805" s="74"/>
    </row>
    <row r="1806" spans="1:20" ht="18" customHeight="1">
      <c r="A1806" s="190"/>
      <c r="B1806" s="191"/>
      <c r="C1806" s="75"/>
      <c r="D1806" s="68" t="s">
        <v>877</v>
      </c>
      <c r="E1806" s="69" t="s">
        <v>702</v>
      </c>
      <c r="F1806" s="76"/>
      <c r="G1806" s="76"/>
      <c r="H1806" s="76"/>
      <c r="I1806" s="76"/>
      <c r="J1806" s="76"/>
      <c r="K1806" s="76"/>
      <c r="L1806" s="77"/>
      <c r="M1806" s="71" t="s">
        <v>781</v>
      </c>
      <c r="N1806" s="71" t="s">
        <v>781</v>
      </c>
      <c r="O1806" s="72"/>
      <c r="P1806" s="73"/>
      <c r="Q1806" s="73"/>
      <c r="R1806" s="73"/>
      <c r="S1806" s="73"/>
      <c r="T1806" s="74"/>
    </row>
    <row r="1807" spans="1:20" ht="18" customHeight="1">
      <c r="A1807" s="190"/>
      <c r="B1807" s="191"/>
      <c r="C1807" s="176" t="s">
        <v>215</v>
      </c>
      <c r="D1807" s="68" t="s">
        <v>878</v>
      </c>
      <c r="E1807" s="69" t="s">
        <v>1188</v>
      </c>
      <c r="F1807" s="76"/>
      <c r="G1807" s="76"/>
      <c r="H1807" s="76"/>
      <c r="I1807" s="76"/>
      <c r="J1807" s="76"/>
      <c r="K1807" s="76"/>
      <c r="L1807" s="77"/>
      <c r="M1807" s="78" t="s">
        <v>781</v>
      </c>
      <c r="N1807" s="71" t="s">
        <v>781</v>
      </c>
      <c r="O1807" s="72" t="s">
        <v>511</v>
      </c>
      <c r="P1807" s="73" t="s">
        <v>847</v>
      </c>
      <c r="Q1807" s="73"/>
      <c r="R1807" s="73"/>
      <c r="S1807" s="73"/>
      <c r="T1807" s="74"/>
    </row>
    <row r="1808" spans="1:20" ht="18" customHeight="1">
      <c r="A1808" s="190"/>
      <c r="B1808" s="191"/>
      <c r="C1808" s="79"/>
      <c r="D1808" s="68" t="s">
        <v>879</v>
      </c>
      <c r="E1808" s="69" t="s">
        <v>704</v>
      </c>
      <c r="F1808" s="76"/>
      <c r="G1808" s="76"/>
      <c r="H1808" s="76"/>
      <c r="I1808" s="76"/>
      <c r="J1808" s="76"/>
      <c r="K1808" s="76"/>
      <c r="L1808" s="77"/>
      <c r="M1808" s="78" t="s">
        <v>781</v>
      </c>
      <c r="N1808" s="71" t="s">
        <v>1189</v>
      </c>
      <c r="O1808" s="72"/>
      <c r="P1808" s="73"/>
      <c r="Q1808" s="73"/>
      <c r="R1808" s="73"/>
      <c r="S1808" s="73"/>
      <c r="T1808" s="74"/>
    </row>
    <row r="1809" spans="1:20" ht="18" customHeight="1">
      <c r="A1809" s="190"/>
      <c r="B1809" s="191"/>
      <c r="C1809" s="80"/>
      <c r="D1809" s="81" t="s">
        <v>896</v>
      </c>
      <c r="E1809" s="82" t="s">
        <v>803</v>
      </c>
      <c r="F1809" s="82"/>
      <c r="G1809" s="82"/>
      <c r="H1809" s="82"/>
      <c r="I1809" s="82"/>
      <c r="J1809" s="82"/>
      <c r="K1809" s="82"/>
      <c r="L1809" s="83"/>
      <c r="M1809" s="84" t="s">
        <v>781</v>
      </c>
      <c r="N1809" s="85" t="s">
        <v>781</v>
      </c>
      <c r="O1809" s="86"/>
      <c r="P1809" s="388"/>
      <c r="Q1809" s="388"/>
      <c r="R1809" s="388"/>
      <c r="S1809" s="388"/>
      <c r="T1809" s="88"/>
    </row>
    <row r="1810" spans="1:20" ht="18" customHeight="1">
      <c r="A1810" s="190"/>
      <c r="B1810" s="191"/>
      <c r="C1810" s="75"/>
      <c r="D1810" s="68" t="s">
        <v>899</v>
      </c>
      <c r="E1810" s="89" t="s">
        <v>565</v>
      </c>
      <c r="F1810" s="89"/>
      <c r="G1810" s="89"/>
      <c r="H1810" s="89"/>
      <c r="I1810" s="89"/>
      <c r="J1810" s="89"/>
      <c r="K1810" s="89"/>
      <c r="L1810" s="90"/>
      <c r="M1810" s="91" t="s">
        <v>312</v>
      </c>
      <c r="N1810" s="92" t="s">
        <v>781</v>
      </c>
      <c r="O1810" s="93" t="s">
        <v>511</v>
      </c>
      <c r="P1810" s="73" t="s">
        <v>706</v>
      </c>
      <c r="Q1810" s="107"/>
      <c r="R1810" s="107"/>
      <c r="S1810" s="107"/>
      <c r="T1810" s="74"/>
    </row>
    <row r="1811" spans="1:20" ht="18" customHeight="1">
      <c r="A1811" s="190"/>
      <c r="B1811" s="191"/>
      <c r="C1811" s="75"/>
      <c r="D1811" s="68" t="s">
        <v>933</v>
      </c>
      <c r="E1811" s="94" t="s">
        <v>804</v>
      </c>
      <c r="F1811" s="94"/>
      <c r="G1811" s="94"/>
      <c r="H1811" s="94"/>
      <c r="I1811" s="94"/>
      <c r="J1811" s="94"/>
      <c r="K1811" s="94"/>
      <c r="L1811" s="95"/>
      <c r="M1811" s="78">
        <v>73</v>
      </c>
      <c r="N1811" s="96" t="s">
        <v>781</v>
      </c>
      <c r="O1811" s="119"/>
      <c r="P1811" s="107"/>
      <c r="Q1811" s="107"/>
      <c r="R1811" s="107"/>
      <c r="S1811" s="107"/>
      <c r="T1811" s="74"/>
    </row>
    <row r="1812" spans="1:20" ht="18" customHeight="1">
      <c r="A1812" s="190"/>
      <c r="B1812" s="191"/>
      <c r="C1812" s="75"/>
      <c r="D1812" s="68" t="s">
        <v>901</v>
      </c>
      <c r="E1812" s="89" t="s">
        <v>708</v>
      </c>
      <c r="F1812" s="89"/>
      <c r="G1812" s="89"/>
      <c r="H1812" s="89"/>
      <c r="I1812" s="89"/>
      <c r="J1812" s="89"/>
      <c r="K1812" s="89"/>
      <c r="L1812" s="95"/>
      <c r="M1812" s="78" t="s">
        <v>781</v>
      </c>
      <c r="N1812" s="96" t="s">
        <v>1190</v>
      </c>
      <c r="O1812" s="119"/>
      <c r="P1812" s="107"/>
      <c r="Q1812" s="107"/>
      <c r="R1812" s="107"/>
      <c r="S1812" s="107"/>
      <c r="T1812" s="74"/>
    </row>
    <row r="1813" spans="1:20" ht="18" customHeight="1">
      <c r="A1813" s="190"/>
      <c r="B1813" s="191"/>
      <c r="C1813" s="99"/>
      <c r="D1813" s="68" t="s">
        <v>903</v>
      </c>
      <c r="E1813" s="94" t="s">
        <v>710</v>
      </c>
      <c r="F1813" s="94"/>
      <c r="G1813" s="94"/>
      <c r="H1813" s="94"/>
      <c r="I1813" s="94"/>
      <c r="J1813" s="94"/>
      <c r="K1813" s="94"/>
      <c r="L1813" s="95"/>
      <c r="M1813" s="100" t="s">
        <v>781</v>
      </c>
      <c r="N1813" s="100" t="s">
        <v>1191</v>
      </c>
      <c r="O1813" s="110"/>
      <c r="P1813" s="107"/>
      <c r="Q1813" s="107"/>
      <c r="R1813" s="107"/>
      <c r="S1813" s="107"/>
      <c r="T1813" s="74"/>
    </row>
    <row r="1814" spans="1:20" ht="18" customHeight="1">
      <c r="A1814" s="190"/>
      <c r="B1814" s="191"/>
      <c r="C1814" s="102"/>
      <c r="D1814" s="68" t="s">
        <v>904</v>
      </c>
      <c r="E1814" s="94" t="s">
        <v>712</v>
      </c>
      <c r="F1814" s="94"/>
      <c r="G1814" s="94"/>
      <c r="H1814" s="94"/>
      <c r="I1814" s="94"/>
      <c r="J1814" s="94"/>
      <c r="K1814" s="94"/>
      <c r="L1814" s="95"/>
      <c r="M1814" s="78" t="s">
        <v>781</v>
      </c>
      <c r="N1814" s="96" t="s">
        <v>781</v>
      </c>
      <c r="O1814" s="119"/>
      <c r="P1814" s="107"/>
      <c r="Q1814" s="107"/>
      <c r="R1814" s="107"/>
      <c r="S1814" s="107"/>
      <c r="T1814" s="74"/>
    </row>
    <row r="1815" spans="1:20" ht="18" customHeight="1">
      <c r="A1815" s="190"/>
      <c r="B1815" s="191"/>
      <c r="C1815" s="75"/>
      <c r="D1815" s="68" t="s">
        <v>905</v>
      </c>
      <c r="E1815" s="94" t="s">
        <v>713</v>
      </c>
      <c r="F1815" s="94"/>
      <c r="G1815" s="94"/>
      <c r="H1815" s="94"/>
      <c r="I1815" s="94"/>
      <c r="J1815" s="94"/>
      <c r="K1815" s="94"/>
      <c r="L1815" s="95"/>
      <c r="M1815" s="100" t="s">
        <v>781</v>
      </c>
      <c r="N1815" s="71" t="s">
        <v>781</v>
      </c>
      <c r="O1815" s="106"/>
      <c r="P1815" s="107"/>
      <c r="Q1815" s="107"/>
      <c r="R1815" s="107"/>
      <c r="S1815" s="107"/>
      <c r="T1815" s="74"/>
    </row>
    <row r="1816" spans="1:20" ht="18" customHeight="1">
      <c r="A1816" s="190"/>
      <c r="B1816" s="191"/>
      <c r="C1816" s="102"/>
      <c r="D1816" s="68" t="s">
        <v>906</v>
      </c>
      <c r="E1816" s="94" t="s">
        <v>714</v>
      </c>
      <c r="F1816" s="94"/>
      <c r="G1816" s="94"/>
      <c r="H1816" s="94"/>
      <c r="I1816" s="94"/>
      <c r="J1816" s="94"/>
      <c r="K1816" s="94"/>
      <c r="L1816" s="95"/>
      <c r="M1816" s="100" t="s">
        <v>781</v>
      </c>
      <c r="N1816" s="71" t="s">
        <v>1189</v>
      </c>
      <c r="O1816" s="106"/>
      <c r="P1816" s="107"/>
      <c r="Q1816" s="107"/>
      <c r="R1816" s="107"/>
      <c r="S1816" s="107"/>
      <c r="T1816" s="74"/>
    </row>
    <row r="1817" spans="1:20" ht="18" customHeight="1">
      <c r="A1817" s="190"/>
      <c r="B1817" s="191"/>
      <c r="C1817" s="99"/>
      <c r="D1817" s="68" t="s">
        <v>909</v>
      </c>
      <c r="E1817" s="94" t="s">
        <v>182</v>
      </c>
      <c r="F1817" s="94"/>
      <c r="G1817" s="94"/>
      <c r="H1817" s="94"/>
      <c r="I1817" s="94"/>
      <c r="J1817" s="94"/>
      <c r="K1817" s="94"/>
      <c r="L1817" s="105"/>
      <c r="M1817" s="100">
        <v>83</v>
      </c>
      <c r="N1817" s="71" t="s">
        <v>781</v>
      </c>
      <c r="O1817" s="106"/>
      <c r="P1817" s="107"/>
      <c r="Q1817" s="107"/>
      <c r="R1817" s="107"/>
      <c r="S1817" s="107"/>
      <c r="T1817" s="74"/>
    </row>
    <row r="1818" spans="1:20" ht="18" customHeight="1">
      <c r="A1818" s="190"/>
      <c r="B1818" s="191"/>
      <c r="C1818" s="75"/>
      <c r="D1818" s="108" t="s">
        <v>911</v>
      </c>
      <c r="E1818" s="94" t="s">
        <v>716</v>
      </c>
      <c r="F1818" s="94"/>
      <c r="G1818" s="94"/>
      <c r="H1818" s="94"/>
      <c r="I1818" s="94"/>
      <c r="J1818" s="94"/>
      <c r="K1818" s="94"/>
      <c r="L1818" s="95"/>
      <c r="M1818" s="100" t="s">
        <v>781</v>
      </c>
      <c r="N1818" s="71" t="s">
        <v>781</v>
      </c>
      <c r="O1818" s="106"/>
      <c r="P1818" s="107"/>
      <c r="Q1818" s="107"/>
      <c r="R1818" s="107"/>
      <c r="S1818" s="107"/>
      <c r="T1818" s="74"/>
    </row>
    <row r="1819" spans="1:20" ht="18" customHeight="1">
      <c r="A1819" s="190"/>
      <c r="B1819" s="191"/>
      <c r="C1819" s="75"/>
      <c r="D1819" s="108" t="s">
        <v>913</v>
      </c>
      <c r="E1819" s="94" t="s">
        <v>717</v>
      </c>
      <c r="F1819" s="94"/>
      <c r="G1819" s="94"/>
      <c r="H1819" s="94"/>
      <c r="I1819" s="94"/>
      <c r="J1819" s="94"/>
      <c r="K1819" s="94"/>
      <c r="L1819" s="95"/>
      <c r="M1819" s="100">
        <v>83</v>
      </c>
      <c r="N1819" s="71" t="s">
        <v>781</v>
      </c>
      <c r="O1819" s="106"/>
      <c r="P1819" s="107"/>
      <c r="Q1819" s="107"/>
      <c r="R1819" s="107"/>
      <c r="S1819" s="107"/>
      <c r="T1819" s="74"/>
    </row>
    <row r="1820" spans="1:20" ht="18" customHeight="1">
      <c r="A1820" s="190"/>
      <c r="B1820" s="191"/>
      <c r="C1820" s="102"/>
      <c r="D1820" s="68" t="s">
        <v>915</v>
      </c>
      <c r="E1820" s="94" t="s">
        <v>219</v>
      </c>
      <c r="F1820" s="94"/>
      <c r="G1820" s="94"/>
      <c r="H1820" s="94"/>
      <c r="I1820" s="94"/>
      <c r="J1820" s="94"/>
      <c r="K1820" s="94"/>
      <c r="L1820" s="95"/>
      <c r="M1820" s="100" t="s">
        <v>781</v>
      </c>
      <c r="N1820" s="92" t="s">
        <v>781</v>
      </c>
      <c r="O1820" s="109"/>
      <c r="P1820" s="107"/>
      <c r="Q1820" s="107"/>
      <c r="R1820" s="107"/>
      <c r="S1820" s="107"/>
      <c r="T1820" s="74"/>
    </row>
    <row r="1821" spans="1:20" ht="18" customHeight="1">
      <c r="A1821" s="190"/>
      <c r="B1821" s="191"/>
      <c r="C1821" s="99"/>
      <c r="D1821" s="108" t="s">
        <v>916</v>
      </c>
      <c r="E1821" s="94" t="s">
        <v>701</v>
      </c>
      <c r="F1821" s="94"/>
      <c r="G1821" s="94"/>
      <c r="H1821" s="94"/>
      <c r="I1821" s="94"/>
      <c r="J1821" s="94"/>
      <c r="K1821" s="94"/>
      <c r="L1821" s="95"/>
      <c r="M1821" s="100" t="s">
        <v>781</v>
      </c>
      <c r="N1821" s="100" t="s">
        <v>781</v>
      </c>
      <c r="O1821" s="110"/>
      <c r="P1821" s="107"/>
      <c r="Q1821" s="107"/>
      <c r="R1821" s="107"/>
      <c r="S1821" s="107"/>
      <c r="T1821" s="74"/>
    </row>
    <row r="1822" spans="1:20" ht="18" customHeight="1">
      <c r="A1822" s="190"/>
      <c r="B1822" s="191"/>
      <c r="C1822" s="102"/>
      <c r="D1822" s="108" t="s">
        <v>917</v>
      </c>
      <c r="E1822" s="94" t="s">
        <v>807</v>
      </c>
      <c r="F1822" s="94"/>
      <c r="G1822" s="94"/>
      <c r="H1822" s="94"/>
      <c r="I1822" s="94"/>
      <c r="J1822" s="94"/>
      <c r="K1822" s="94"/>
      <c r="L1822" s="95"/>
      <c r="M1822" s="78" t="s">
        <v>781</v>
      </c>
      <c r="N1822" s="100" t="s">
        <v>781</v>
      </c>
      <c r="O1822" s="110"/>
      <c r="P1822" s="107"/>
      <c r="Q1822" s="107"/>
      <c r="R1822" s="107"/>
      <c r="S1822" s="107"/>
      <c r="T1822" s="74"/>
    </row>
    <row r="1823" spans="1:20" ht="18" customHeight="1">
      <c r="A1823" s="190"/>
      <c r="B1823" s="191"/>
      <c r="C1823" s="99"/>
      <c r="D1823" s="108" t="s">
        <v>918</v>
      </c>
      <c r="E1823" s="94" t="s">
        <v>1150</v>
      </c>
      <c r="F1823" s="94"/>
      <c r="G1823" s="94"/>
      <c r="H1823" s="94"/>
      <c r="I1823" s="94"/>
      <c r="J1823" s="94"/>
      <c r="K1823" s="94"/>
      <c r="L1823" s="95"/>
      <c r="M1823" s="100">
        <v>84</v>
      </c>
      <c r="N1823" s="100" t="s">
        <v>720</v>
      </c>
      <c r="O1823" s="110"/>
      <c r="P1823" s="107"/>
      <c r="Q1823" s="107"/>
      <c r="R1823" s="107"/>
      <c r="S1823" s="107"/>
      <c r="T1823" s="74"/>
    </row>
    <row r="1824" spans="1:20" ht="18" customHeight="1">
      <c r="A1824" s="190"/>
      <c r="B1824" s="191"/>
      <c r="C1824" s="111"/>
      <c r="D1824" s="270"/>
      <c r="E1824" s="82"/>
      <c r="F1824" s="82"/>
      <c r="G1824" s="82"/>
      <c r="H1824" s="82"/>
      <c r="I1824" s="82"/>
      <c r="J1824" s="82"/>
      <c r="K1824" s="82"/>
      <c r="L1824" s="83"/>
      <c r="M1824" s="414"/>
      <c r="N1824" s="414"/>
      <c r="O1824" s="415"/>
      <c r="P1824" s="388"/>
      <c r="Q1824" s="388"/>
      <c r="R1824" s="388"/>
      <c r="S1824" s="388"/>
      <c r="T1824" s="88"/>
    </row>
    <row r="1825" spans="1:20" ht="18" customHeight="1">
      <c r="A1825" s="983" t="s">
        <v>333</v>
      </c>
      <c r="B1825" s="984"/>
      <c r="C1825" s="394"/>
      <c r="D1825" s="309" t="s">
        <v>45</v>
      </c>
      <c r="E1825" s="417" t="s">
        <v>721</v>
      </c>
      <c r="F1825" s="417"/>
      <c r="G1825" s="417"/>
      <c r="H1825" s="417"/>
      <c r="I1825" s="417"/>
      <c r="J1825" s="417"/>
      <c r="K1825" s="417"/>
      <c r="L1825" s="418"/>
      <c r="M1825" s="343">
        <v>51</v>
      </c>
      <c r="N1825" s="312" t="s">
        <v>399</v>
      </c>
      <c r="O1825" s="426" t="s">
        <v>511</v>
      </c>
      <c r="P1825" s="427" t="s">
        <v>722</v>
      </c>
      <c r="Q1825" s="391"/>
      <c r="R1825" s="391"/>
      <c r="S1825" s="391"/>
      <c r="T1825" s="392"/>
    </row>
    <row r="1826" spans="1:20" ht="18" customHeight="1">
      <c r="A1826" s="985" t="s">
        <v>723</v>
      </c>
      <c r="B1826" s="986"/>
      <c r="C1826" s="410"/>
      <c r="D1826" s="108" t="s">
        <v>47</v>
      </c>
      <c r="E1826" s="94" t="s">
        <v>407</v>
      </c>
      <c r="F1826" s="94"/>
      <c r="G1826" s="94"/>
      <c r="H1826" s="94"/>
      <c r="I1826" s="94"/>
      <c r="J1826" s="94"/>
      <c r="K1826" s="94"/>
      <c r="L1826" s="95"/>
      <c r="M1826" s="100">
        <v>51</v>
      </c>
      <c r="N1826" s="100" t="s">
        <v>399</v>
      </c>
      <c r="O1826" s="395" t="s">
        <v>511</v>
      </c>
      <c r="P1826" s="73" t="s">
        <v>409</v>
      </c>
      <c r="Q1826" s="107"/>
      <c r="R1826" s="107"/>
      <c r="S1826" s="107"/>
      <c r="T1826" s="74"/>
    </row>
    <row r="1827" spans="1:20" ht="18" customHeight="1">
      <c r="A1827" s="190"/>
      <c r="B1827" s="191"/>
      <c r="C1827" s="118"/>
      <c r="D1827" s="108" t="s">
        <v>48</v>
      </c>
      <c r="E1827" s="94" t="s">
        <v>342</v>
      </c>
      <c r="F1827" s="94"/>
      <c r="G1827" s="94"/>
      <c r="H1827" s="94"/>
      <c r="I1827" s="94"/>
      <c r="J1827" s="94"/>
      <c r="K1827" s="94"/>
      <c r="L1827" s="95"/>
      <c r="M1827" s="100">
        <v>52</v>
      </c>
      <c r="N1827" s="100" t="s">
        <v>399</v>
      </c>
      <c r="O1827" s="395" t="s">
        <v>511</v>
      </c>
      <c r="P1827" s="73" t="s">
        <v>724</v>
      </c>
      <c r="Q1827" s="107"/>
      <c r="R1827" s="107"/>
      <c r="S1827" s="107"/>
      <c r="T1827" s="74"/>
    </row>
    <row r="1828" spans="1:20" ht="18" customHeight="1">
      <c r="A1828" s="190"/>
      <c r="B1828" s="191"/>
      <c r="C1828" s="99"/>
      <c r="D1828" s="108" t="s">
        <v>49</v>
      </c>
      <c r="E1828" s="94" t="s">
        <v>725</v>
      </c>
      <c r="F1828" s="94"/>
      <c r="G1828" s="94"/>
      <c r="H1828" s="94"/>
      <c r="I1828" s="94"/>
      <c r="J1828" s="94"/>
      <c r="K1828" s="94"/>
      <c r="L1828" s="105"/>
      <c r="M1828" s="100">
        <v>53</v>
      </c>
      <c r="N1828" s="100" t="s">
        <v>100</v>
      </c>
      <c r="O1828" s="101"/>
      <c r="P1828" s="73" t="s">
        <v>726</v>
      </c>
      <c r="Q1828" s="107"/>
      <c r="R1828" s="107"/>
      <c r="S1828" s="107"/>
      <c r="T1828" s="74"/>
    </row>
    <row r="1829" spans="1:20" ht="18" customHeight="1">
      <c r="A1829" s="190"/>
      <c r="B1829" s="191"/>
      <c r="C1829" s="111"/>
      <c r="D1829" s="68" t="s">
        <v>50</v>
      </c>
      <c r="E1829" s="94" t="s">
        <v>1105</v>
      </c>
      <c r="F1829" s="94"/>
      <c r="G1829" s="94"/>
      <c r="H1829" s="94"/>
      <c r="I1829" s="94"/>
      <c r="J1829" s="94"/>
      <c r="K1829" s="94"/>
      <c r="L1829" s="105"/>
      <c r="M1829" s="100" t="s">
        <v>100</v>
      </c>
      <c r="N1829" s="100" t="s">
        <v>100</v>
      </c>
      <c r="O1829" s="101"/>
      <c r="P1829" s="107" t="s">
        <v>1106</v>
      </c>
      <c r="Q1829" s="107"/>
      <c r="R1829" s="107"/>
      <c r="S1829" s="107"/>
      <c r="T1829" s="74"/>
    </row>
    <row r="1830" spans="1:20" ht="18" customHeight="1">
      <c r="A1830" s="190"/>
      <c r="B1830" s="191"/>
      <c r="C1830" s="75"/>
      <c r="D1830" s="108"/>
      <c r="E1830" s="94"/>
      <c r="F1830" s="94"/>
      <c r="G1830" s="94"/>
      <c r="H1830" s="94"/>
      <c r="I1830" s="94"/>
      <c r="J1830" s="94"/>
      <c r="K1830" s="94"/>
      <c r="L1830" s="105"/>
      <c r="M1830" s="100"/>
      <c r="N1830" s="100"/>
      <c r="O1830" s="101"/>
      <c r="P1830" s="73" t="s">
        <v>1192</v>
      </c>
      <c r="Q1830" s="107"/>
      <c r="R1830" s="107"/>
      <c r="S1830" s="107"/>
      <c r="T1830" s="74"/>
    </row>
    <row r="1831" spans="1:20" ht="18" customHeight="1">
      <c r="A1831" s="334"/>
      <c r="B1831" s="335"/>
      <c r="C1831" s="386"/>
      <c r="D1831" s="270"/>
      <c r="E1831" s="82"/>
      <c r="F1831" s="82"/>
      <c r="G1831" s="82"/>
      <c r="H1831" s="82"/>
      <c r="I1831" s="82"/>
      <c r="J1831" s="82"/>
      <c r="K1831" s="82"/>
      <c r="L1831" s="282"/>
      <c r="M1831" s="318"/>
      <c r="N1831" s="318"/>
      <c r="O1831" s="387"/>
      <c r="P1831" s="388"/>
      <c r="Q1831" s="388"/>
      <c r="R1831" s="388"/>
      <c r="S1831" s="388"/>
      <c r="T1831" s="88"/>
    </row>
    <row r="1832" spans="1:20" ht="18" customHeight="1">
      <c r="A1832" s="983" t="s">
        <v>727</v>
      </c>
      <c r="B1832" s="984"/>
      <c r="C1832" s="399"/>
      <c r="D1832" s="309" t="s">
        <v>45</v>
      </c>
      <c r="E1832" s="310" t="s">
        <v>1099</v>
      </c>
      <c r="F1832" s="310"/>
      <c r="G1832" s="310"/>
      <c r="H1832" s="310"/>
      <c r="I1832" s="310"/>
      <c r="J1832" s="310"/>
      <c r="K1832" s="310"/>
      <c r="L1832" s="311"/>
      <c r="M1832" s="343">
        <v>34</v>
      </c>
      <c r="N1832" s="343" t="s">
        <v>853</v>
      </c>
      <c r="O1832" s="440" t="s">
        <v>511</v>
      </c>
      <c r="P1832" s="427" t="s">
        <v>746</v>
      </c>
      <c r="Q1832" s="391"/>
      <c r="R1832" s="391"/>
      <c r="S1832" s="391"/>
      <c r="T1832" s="392"/>
    </row>
    <row r="1833" spans="1:20" ht="18" customHeight="1">
      <c r="A1833" s="190"/>
      <c r="B1833" s="191"/>
      <c r="C1833" s="99"/>
      <c r="D1833" s="108" t="s">
        <v>47</v>
      </c>
      <c r="E1833" s="94" t="s">
        <v>1101</v>
      </c>
      <c r="F1833" s="94"/>
      <c r="G1833" s="94"/>
      <c r="H1833" s="94"/>
      <c r="I1833" s="94"/>
      <c r="J1833" s="94"/>
      <c r="K1833" s="94"/>
      <c r="L1833" s="105"/>
      <c r="M1833" s="100">
        <v>65</v>
      </c>
      <c r="N1833" s="100" t="s">
        <v>100</v>
      </c>
      <c r="O1833" s="395" t="s">
        <v>511</v>
      </c>
      <c r="P1833" s="73" t="s">
        <v>732</v>
      </c>
      <c r="Q1833" s="107"/>
      <c r="R1833" s="107"/>
      <c r="S1833" s="107"/>
      <c r="T1833" s="74"/>
    </row>
    <row r="1834" spans="1:20" ht="18" customHeight="1">
      <c r="A1834" s="190"/>
      <c r="B1834" s="191"/>
      <c r="C1834" s="99"/>
      <c r="D1834" s="108" t="s">
        <v>48</v>
      </c>
      <c r="E1834" s="94" t="s">
        <v>733</v>
      </c>
      <c r="F1834" s="94"/>
      <c r="G1834" s="94"/>
      <c r="H1834" s="94"/>
      <c r="I1834" s="94"/>
      <c r="J1834" s="94"/>
      <c r="K1834" s="94"/>
      <c r="L1834" s="105"/>
      <c r="M1834" s="78">
        <v>34</v>
      </c>
      <c r="N1834" s="96" t="s">
        <v>100</v>
      </c>
      <c r="O1834" s="97" t="s">
        <v>511</v>
      </c>
      <c r="P1834" s="73" t="s">
        <v>251</v>
      </c>
      <c r="Q1834" s="107"/>
      <c r="R1834" s="107"/>
      <c r="S1834" s="107"/>
      <c r="T1834" s="74"/>
    </row>
    <row r="1835" spans="1:20" ht="18" customHeight="1">
      <c r="A1835" s="190"/>
      <c r="B1835" s="191"/>
      <c r="C1835" s="99"/>
      <c r="D1835" s="108" t="s">
        <v>49</v>
      </c>
      <c r="E1835" s="94" t="s">
        <v>734</v>
      </c>
      <c r="F1835" s="94"/>
      <c r="G1835" s="94"/>
      <c r="H1835" s="94"/>
      <c r="I1835" s="94"/>
      <c r="J1835" s="94"/>
      <c r="K1835" s="94"/>
      <c r="L1835" s="105"/>
      <c r="M1835" s="78">
        <v>34</v>
      </c>
      <c r="N1835" s="96" t="s">
        <v>100</v>
      </c>
      <c r="O1835" s="97" t="s">
        <v>511</v>
      </c>
      <c r="P1835" s="73" t="s">
        <v>504</v>
      </c>
      <c r="Q1835" s="107"/>
      <c r="R1835" s="107"/>
      <c r="S1835" s="107"/>
      <c r="T1835" s="74"/>
    </row>
    <row r="1836" spans="1:20" ht="18" customHeight="1">
      <c r="A1836" s="190"/>
      <c r="B1836" s="191"/>
      <c r="C1836" s="99"/>
      <c r="D1836" s="108" t="s">
        <v>50</v>
      </c>
      <c r="E1836" s="94" t="s">
        <v>735</v>
      </c>
      <c r="F1836" s="94"/>
      <c r="G1836" s="94"/>
      <c r="H1836" s="94"/>
      <c r="I1836" s="94"/>
      <c r="J1836" s="94"/>
      <c r="K1836" s="94"/>
      <c r="L1836" s="105"/>
      <c r="M1836" s="78" t="s">
        <v>433</v>
      </c>
      <c r="N1836" s="96" t="s">
        <v>857</v>
      </c>
      <c r="O1836" s="97" t="s">
        <v>511</v>
      </c>
      <c r="P1836" s="73" t="s">
        <v>447</v>
      </c>
      <c r="Q1836" s="107"/>
      <c r="R1836" s="107"/>
      <c r="S1836" s="107"/>
      <c r="T1836" s="74"/>
    </row>
    <row r="1837" spans="1:20" ht="18" customHeight="1" thickBot="1">
      <c r="A1837" s="233"/>
      <c r="B1837" s="234"/>
      <c r="C1837" s="120"/>
      <c r="D1837" s="121"/>
      <c r="E1837" s="122"/>
      <c r="F1837" s="122"/>
      <c r="G1837" s="122"/>
      <c r="H1837" s="122"/>
      <c r="I1837" s="122"/>
      <c r="J1837" s="122"/>
      <c r="K1837" s="122"/>
      <c r="L1837" s="123"/>
      <c r="M1837" s="124"/>
      <c r="N1837" s="125"/>
      <c r="O1837" s="126"/>
      <c r="P1837" s="127"/>
      <c r="Q1837" s="127"/>
      <c r="R1837" s="127"/>
      <c r="S1837" s="127"/>
      <c r="T1837" s="128"/>
    </row>
    <row r="1838" spans="1:20" ht="17.25" customHeight="1" thickBot="1">
      <c r="A1838" s="935" t="s">
        <v>101</v>
      </c>
      <c r="B1838" s="936"/>
      <c r="C1838" s="936"/>
      <c r="D1838" s="936"/>
      <c r="E1838" s="936"/>
      <c r="F1838" s="936"/>
      <c r="G1838" s="50" t="s">
        <v>102</v>
      </c>
      <c r="H1838" s="937"/>
      <c r="I1838" s="937"/>
      <c r="J1838" s="938"/>
      <c r="K1838" s="50" t="s">
        <v>103</v>
      </c>
      <c r="L1838" s="51"/>
      <c r="M1838" s="52"/>
      <c r="N1838" s="939" t="s">
        <v>104</v>
      </c>
      <c r="O1838" s="940"/>
      <c r="P1838" s="940"/>
      <c r="Q1838" s="941"/>
      <c r="R1838" s="53" t="s">
        <v>105</v>
      </c>
      <c r="S1838" s="54"/>
      <c r="T1838" s="55"/>
    </row>
    <row r="1839" spans="1:20" ht="18" customHeight="1">
      <c r="A1839" s="942" t="s">
        <v>106</v>
      </c>
      <c r="B1839" s="943"/>
      <c r="C1839" s="946" t="s">
        <v>107</v>
      </c>
      <c r="D1839" s="922" t="s">
        <v>108</v>
      </c>
      <c r="E1839" s="923"/>
      <c r="F1839" s="923"/>
      <c r="G1839" s="923"/>
      <c r="H1839" s="923"/>
      <c r="I1839" s="923"/>
      <c r="J1839" s="923"/>
      <c r="K1839" s="923"/>
      <c r="L1839" s="948"/>
      <c r="M1839" s="950" t="s">
        <v>109</v>
      </c>
      <c r="N1839" s="922" t="s">
        <v>110</v>
      </c>
      <c r="O1839" s="922" t="s">
        <v>111</v>
      </c>
      <c r="P1839" s="923"/>
      <c r="Q1839" s="923"/>
      <c r="R1839" s="923"/>
      <c r="S1839" s="923"/>
      <c r="T1839" s="924"/>
    </row>
    <row r="1840" spans="1:20" ht="18" customHeight="1" thickBot="1">
      <c r="A1840" s="944"/>
      <c r="B1840" s="945"/>
      <c r="C1840" s="947"/>
      <c r="D1840" s="925"/>
      <c r="E1840" s="926"/>
      <c r="F1840" s="926"/>
      <c r="G1840" s="926"/>
      <c r="H1840" s="926"/>
      <c r="I1840" s="926"/>
      <c r="J1840" s="926"/>
      <c r="K1840" s="926"/>
      <c r="L1840" s="949"/>
      <c r="M1840" s="951"/>
      <c r="N1840" s="925"/>
      <c r="O1840" s="925"/>
      <c r="P1840" s="926"/>
      <c r="Q1840" s="926"/>
      <c r="R1840" s="926"/>
      <c r="S1840" s="926"/>
      <c r="T1840" s="927"/>
    </row>
    <row r="1841" spans="1:20" ht="18" customHeight="1">
      <c r="A1841" s="989" t="s">
        <v>727</v>
      </c>
      <c r="B1841" s="990"/>
      <c r="C1841" s="57"/>
      <c r="D1841" s="58" t="s">
        <v>54</v>
      </c>
      <c r="E1841" s="59" t="s">
        <v>737</v>
      </c>
      <c r="F1841" s="60"/>
      <c r="G1841" s="60"/>
      <c r="H1841" s="293"/>
      <c r="I1841" s="293"/>
      <c r="J1841" s="293"/>
      <c r="K1841" s="293"/>
      <c r="L1841" s="61"/>
      <c r="M1841" s="62" t="s">
        <v>100</v>
      </c>
      <c r="N1841" s="63" t="s">
        <v>100</v>
      </c>
      <c r="O1841" s="465"/>
      <c r="P1841" s="65" t="s">
        <v>507</v>
      </c>
      <c r="Q1841" s="65"/>
      <c r="R1841" s="65"/>
      <c r="S1841" s="65"/>
      <c r="T1841" s="66"/>
    </row>
    <row r="1842" spans="1:20" ht="18" customHeight="1">
      <c r="A1842" s="190"/>
      <c r="B1842" s="191"/>
      <c r="C1842" s="67"/>
      <c r="D1842" s="68" t="s">
        <v>59</v>
      </c>
      <c r="E1842" s="69" t="s">
        <v>1193</v>
      </c>
      <c r="F1842" s="69"/>
      <c r="G1842" s="69"/>
      <c r="H1842" s="69"/>
      <c r="I1842" s="69"/>
      <c r="J1842" s="69"/>
      <c r="K1842" s="69"/>
      <c r="L1842" s="70"/>
      <c r="M1842" s="363">
        <v>65</v>
      </c>
      <c r="N1842" s="71" t="s">
        <v>100</v>
      </c>
      <c r="O1842" s="398"/>
      <c r="P1842" s="73" t="s">
        <v>508</v>
      </c>
      <c r="Q1842" s="73"/>
      <c r="R1842" s="73"/>
      <c r="S1842" s="73"/>
      <c r="T1842" s="74"/>
    </row>
    <row r="1843" spans="1:20" ht="18" customHeight="1">
      <c r="A1843" s="190"/>
      <c r="B1843" s="191"/>
      <c r="C1843" s="75"/>
      <c r="D1843" s="68"/>
      <c r="E1843" s="69"/>
      <c r="F1843" s="76"/>
      <c r="G1843" s="76"/>
      <c r="H1843" s="76"/>
      <c r="I1843" s="76"/>
      <c r="J1843" s="76"/>
      <c r="K1843" s="76"/>
      <c r="L1843" s="77"/>
      <c r="M1843" s="71"/>
      <c r="N1843" s="71"/>
      <c r="O1843" s="398"/>
      <c r="P1843" s="73" t="s">
        <v>509</v>
      </c>
      <c r="Q1843" s="73"/>
      <c r="R1843" s="73"/>
      <c r="S1843" s="73"/>
      <c r="T1843" s="74"/>
    </row>
    <row r="1844" spans="1:20" ht="18" customHeight="1">
      <c r="A1844" s="190"/>
      <c r="B1844" s="191"/>
      <c r="C1844" s="80"/>
      <c r="D1844" s="81"/>
      <c r="E1844" s="245"/>
      <c r="F1844" s="246"/>
      <c r="G1844" s="246"/>
      <c r="H1844" s="246"/>
      <c r="I1844" s="246"/>
      <c r="J1844" s="246"/>
      <c r="K1844" s="246"/>
      <c r="L1844" s="247"/>
      <c r="M1844" s="84"/>
      <c r="N1844" s="85"/>
      <c r="O1844" s="86"/>
      <c r="P1844" s="87"/>
      <c r="Q1844" s="87"/>
      <c r="R1844" s="87"/>
      <c r="S1844" s="87"/>
      <c r="T1844" s="88"/>
    </row>
    <row r="1845" spans="1:20" ht="18" customHeight="1">
      <c r="A1845" s="983" t="s">
        <v>333</v>
      </c>
      <c r="B1845" s="984"/>
      <c r="C1845" s="394"/>
      <c r="D1845" s="309" t="s">
        <v>45</v>
      </c>
      <c r="E1845" s="341" t="s">
        <v>739</v>
      </c>
      <c r="F1845" s="361"/>
      <c r="G1845" s="361"/>
      <c r="H1845" s="361"/>
      <c r="I1845" s="361"/>
      <c r="J1845" s="361"/>
      <c r="K1845" s="361"/>
      <c r="L1845" s="362"/>
      <c r="M1845" s="363">
        <v>51</v>
      </c>
      <c r="N1845" s="312" t="s">
        <v>399</v>
      </c>
      <c r="O1845" s="426" t="s">
        <v>511</v>
      </c>
      <c r="P1845" s="427" t="s">
        <v>722</v>
      </c>
      <c r="Q1845" s="427"/>
      <c r="R1845" s="427"/>
      <c r="S1845" s="427"/>
      <c r="T1845" s="392"/>
    </row>
    <row r="1846" spans="1:20" ht="18" customHeight="1">
      <c r="A1846" s="985" t="s">
        <v>740</v>
      </c>
      <c r="B1846" s="986"/>
      <c r="C1846" s="80"/>
      <c r="D1846" s="81" t="s">
        <v>47</v>
      </c>
      <c r="E1846" s="82" t="s">
        <v>407</v>
      </c>
      <c r="F1846" s="82"/>
      <c r="G1846" s="82"/>
      <c r="H1846" s="82"/>
      <c r="I1846" s="82"/>
      <c r="J1846" s="82"/>
      <c r="K1846" s="82"/>
      <c r="L1846" s="83"/>
      <c r="M1846" s="84">
        <v>51</v>
      </c>
      <c r="N1846" s="85" t="s">
        <v>399</v>
      </c>
      <c r="O1846" s="86" t="s">
        <v>511</v>
      </c>
      <c r="P1846" s="87" t="s">
        <v>409</v>
      </c>
      <c r="Q1846" s="388"/>
      <c r="R1846" s="388"/>
      <c r="S1846" s="388"/>
      <c r="T1846" s="88"/>
    </row>
    <row r="1847" spans="1:20" ht="18" customHeight="1">
      <c r="A1847" s="190"/>
      <c r="B1847" s="191"/>
      <c r="C1847" s="75"/>
      <c r="D1847" s="68" t="s">
        <v>48</v>
      </c>
      <c r="E1847" s="89" t="s">
        <v>342</v>
      </c>
      <c r="F1847" s="89"/>
      <c r="G1847" s="89"/>
      <c r="H1847" s="89"/>
      <c r="I1847" s="89"/>
      <c r="J1847" s="89"/>
      <c r="K1847" s="89"/>
      <c r="L1847" s="90"/>
      <c r="M1847" s="91">
        <v>52</v>
      </c>
      <c r="N1847" s="92" t="s">
        <v>399</v>
      </c>
      <c r="O1847" s="93" t="s">
        <v>511</v>
      </c>
      <c r="P1847" s="73" t="s">
        <v>741</v>
      </c>
      <c r="Q1847" s="107"/>
      <c r="R1847" s="107"/>
      <c r="S1847" s="107"/>
      <c r="T1847" s="74"/>
    </row>
    <row r="1848" spans="1:20" ht="18" customHeight="1">
      <c r="A1848" s="190"/>
      <c r="B1848" s="191"/>
      <c r="C1848" s="75"/>
      <c r="D1848" s="68" t="s">
        <v>49</v>
      </c>
      <c r="E1848" s="94" t="s">
        <v>410</v>
      </c>
      <c r="F1848" s="94"/>
      <c r="G1848" s="94"/>
      <c r="H1848" s="94"/>
      <c r="I1848" s="94"/>
      <c r="J1848" s="94"/>
      <c r="K1848" s="94"/>
      <c r="L1848" s="95"/>
      <c r="M1848" s="78">
        <v>53</v>
      </c>
      <c r="N1848" s="96" t="s">
        <v>100</v>
      </c>
      <c r="O1848" s="98"/>
      <c r="P1848" s="73" t="s">
        <v>726</v>
      </c>
      <c r="Q1848" s="107"/>
      <c r="R1848" s="107"/>
      <c r="S1848" s="107"/>
      <c r="T1848" s="74"/>
    </row>
    <row r="1849" spans="1:20" ht="18" customHeight="1">
      <c r="A1849" s="334"/>
      <c r="B1849" s="335"/>
      <c r="C1849" s="80"/>
      <c r="D1849" s="81"/>
      <c r="E1849" s="421"/>
      <c r="F1849" s="421"/>
      <c r="G1849" s="421"/>
      <c r="H1849" s="421"/>
      <c r="I1849" s="421"/>
      <c r="J1849" s="421"/>
      <c r="K1849" s="421"/>
      <c r="L1849" s="83"/>
      <c r="M1849" s="84"/>
      <c r="N1849" s="248"/>
      <c r="O1849" s="249"/>
      <c r="P1849" s="388"/>
      <c r="Q1849" s="388"/>
      <c r="R1849" s="388"/>
      <c r="S1849" s="388"/>
      <c r="T1849" s="88"/>
    </row>
    <row r="1850" spans="1:20" ht="18" customHeight="1">
      <c r="A1850" s="983" t="s">
        <v>745</v>
      </c>
      <c r="B1850" s="984"/>
      <c r="C1850" s="399"/>
      <c r="D1850" s="309" t="s">
        <v>45</v>
      </c>
      <c r="E1850" s="310" t="s">
        <v>1114</v>
      </c>
      <c r="F1850" s="310"/>
      <c r="G1850" s="310"/>
      <c r="H1850" s="310"/>
      <c r="I1850" s="310"/>
      <c r="J1850" s="310"/>
      <c r="K1850" s="310"/>
      <c r="L1850" s="389"/>
      <c r="M1850" s="343" t="s">
        <v>100</v>
      </c>
      <c r="N1850" s="343" t="s">
        <v>100</v>
      </c>
      <c r="O1850" s="440" t="s">
        <v>511</v>
      </c>
      <c r="P1850" s="427" t="s">
        <v>1115</v>
      </c>
      <c r="Q1850" s="427"/>
      <c r="R1850" s="391"/>
      <c r="S1850" s="391"/>
      <c r="T1850" s="392"/>
    </row>
    <row r="1851" spans="1:20" ht="18" customHeight="1">
      <c r="A1851" s="190"/>
      <c r="B1851" s="191"/>
      <c r="C1851" s="102"/>
      <c r="D1851" s="68" t="s">
        <v>47</v>
      </c>
      <c r="E1851" s="94" t="s">
        <v>1099</v>
      </c>
      <c r="F1851" s="94"/>
      <c r="G1851" s="94"/>
      <c r="H1851" s="94"/>
      <c r="I1851" s="94"/>
      <c r="J1851" s="94"/>
      <c r="K1851" s="94"/>
      <c r="L1851" s="95"/>
      <c r="M1851" s="78">
        <v>34</v>
      </c>
      <c r="N1851" s="96" t="s">
        <v>853</v>
      </c>
      <c r="O1851" s="97" t="s">
        <v>511</v>
      </c>
      <c r="P1851" s="73" t="s">
        <v>1116</v>
      </c>
      <c r="Q1851" s="73"/>
      <c r="R1851" s="107"/>
      <c r="S1851" s="107"/>
      <c r="T1851" s="74"/>
    </row>
    <row r="1852" spans="1:20" ht="18" customHeight="1">
      <c r="A1852" s="190"/>
      <c r="B1852" s="191"/>
      <c r="C1852" s="75"/>
      <c r="D1852" s="68" t="s">
        <v>48</v>
      </c>
      <c r="E1852" s="94" t="s">
        <v>1101</v>
      </c>
      <c r="F1852" s="94"/>
      <c r="G1852" s="94"/>
      <c r="H1852" s="94"/>
      <c r="I1852" s="94"/>
      <c r="J1852" s="94"/>
      <c r="K1852" s="94"/>
      <c r="L1852" s="95"/>
      <c r="M1852" s="100">
        <v>65</v>
      </c>
      <c r="N1852" s="71" t="s">
        <v>100</v>
      </c>
      <c r="O1852" s="72" t="s">
        <v>511</v>
      </c>
      <c r="P1852" s="73" t="s">
        <v>251</v>
      </c>
      <c r="Q1852" s="73"/>
      <c r="R1852" s="107"/>
      <c r="S1852" s="107"/>
      <c r="T1852" s="74"/>
    </row>
    <row r="1853" spans="1:20" ht="18" customHeight="1">
      <c r="A1853" s="190"/>
      <c r="B1853" s="191"/>
      <c r="C1853" s="102"/>
      <c r="D1853" s="68" t="s">
        <v>49</v>
      </c>
      <c r="E1853" s="94" t="s">
        <v>747</v>
      </c>
      <c r="F1853" s="94"/>
      <c r="G1853" s="94"/>
      <c r="H1853" s="94"/>
      <c r="I1853" s="94"/>
      <c r="J1853" s="94"/>
      <c r="K1853" s="94"/>
      <c r="L1853" s="95"/>
      <c r="M1853" s="100">
        <v>34</v>
      </c>
      <c r="N1853" s="71" t="s">
        <v>100</v>
      </c>
      <c r="O1853" s="72" t="s">
        <v>511</v>
      </c>
      <c r="P1853" s="73" t="s">
        <v>504</v>
      </c>
      <c r="Q1853" s="73"/>
      <c r="R1853" s="107"/>
      <c r="S1853" s="107"/>
      <c r="T1853" s="74"/>
    </row>
    <row r="1854" spans="1:20" ht="18" customHeight="1">
      <c r="A1854" s="190"/>
      <c r="B1854" s="191"/>
      <c r="C1854" s="99"/>
      <c r="D1854" s="68" t="s">
        <v>50</v>
      </c>
      <c r="E1854" s="94" t="s">
        <v>748</v>
      </c>
      <c r="F1854" s="94"/>
      <c r="G1854" s="94"/>
      <c r="H1854" s="94"/>
      <c r="I1854" s="94"/>
      <c r="J1854" s="94"/>
      <c r="K1854" s="94"/>
      <c r="L1854" s="105"/>
      <c r="M1854" s="100">
        <v>34</v>
      </c>
      <c r="N1854" s="71" t="s">
        <v>100</v>
      </c>
      <c r="O1854" s="72" t="s">
        <v>511</v>
      </c>
      <c r="P1854" s="73" t="s">
        <v>447</v>
      </c>
      <c r="Q1854" s="73"/>
      <c r="R1854" s="107"/>
      <c r="S1854" s="107"/>
      <c r="T1854" s="74"/>
    </row>
    <row r="1855" spans="1:20" ht="18" customHeight="1">
      <c r="A1855" s="190"/>
      <c r="B1855" s="191"/>
      <c r="C1855" s="75"/>
      <c r="D1855" s="108" t="s">
        <v>54</v>
      </c>
      <c r="E1855" s="94" t="s">
        <v>749</v>
      </c>
      <c r="F1855" s="94"/>
      <c r="G1855" s="94"/>
      <c r="H1855" s="94"/>
      <c r="I1855" s="94"/>
      <c r="J1855" s="94"/>
      <c r="K1855" s="94"/>
      <c r="L1855" s="95"/>
      <c r="M1855" s="100" t="s">
        <v>433</v>
      </c>
      <c r="N1855" s="71" t="s">
        <v>854</v>
      </c>
      <c r="O1855" s="398"/>
      <c r="P1855" s="73" t="s">
        <v>507</v>
      </c>
      <c r="Q1855" s="73"/>
      <c r="R1855" s="107"/>
      <c r="S1855" s="107"/>
      <c r="T1855" s="74"/>
    </row>
    <row r="1856" spans="1:20" ht="18" customHeight="1">
      <c r="A1856" s="190"/>
      <c r="B1856" s="191"/>
      <c r="C1856" s="75"/>
      <c r="D1856" s="108" t="s">
        <v>59</v>
      </c>
      <c r="E1856" s="94" t="s">
        <v>1118</v>
      </c>
      <c r="F1856" s="94"/>
      <c r="G1856" s="94"/>
      <c r="H1856" s="94"/>
      <c r="I1856" s="94"/>
      <c r="J1856" s="94"/>
      <c r="K1856" s="94"/>
      <c r="L1856" s="95"/>
      <c r="M1856" s="100" t="s">
        <v>100</v>
      </c>
      <c r="N1856" s="71" t="s">
        <v>100</v>
      </c>
      <c r="O1856" s="398"/>
      <c r="P1856" s="73" t="s">
        <v>508</v>
      </c>
      <c r="Q1856" s="73"/>
      <c r="R1856" s="107"/>
      <c r="S1856" s="107"/>
      <c r="T1856" s="74"/>
    </row>
    <row r="1857" spans="1:20" ht="18" customHeight="1">
      <c r="A1857" s="190"/>
      <c r="B1857" s="191"/>
      <c r="C1857" s="102"/>
      <c r="D1857" s="68" t="s">
        <v>64</v>
      </c>
      <c r="E1857" s="94" t="s">
        <v>912</v>
      </c>
      <c r="F1857" s="94"/>
      <c r="G1857" s="94"/>
      <c r="H1857" s="94"/>
      <c r="I1857" s="94"/>
      <c r="J1857" s="94"/>
      <c r="K1857" s="94"/>
      <c r="L1857" s="95"/>
      <c r="M1857" s="100" t="s">
        <v>100</v>
      </c>
      <c r="N1857" s="92" t="s">
        <v>100</v>
      </c>
      <c r="O1857" s="429"/>
      <c r="P1857" s="73" t="s">
        <v>509</v>
      </c>
      <c r="Q1857" s="73"/>
      <c r="R1857" s="107"/>
      <c r="S1857" s="107"/>
      <c r="T1857" s="74"/>
    </row>
    <row r="1858" spans="1:20" ht="18" customHeight="1">
      <c r="A1858" s="190"/>
      <c r="B1858" s="191"/>
      <c r="C1858" s="99"/>
      <c r="D1858" s="108" t="s">
        <v>67</v>
      </c>
      <c r="E1858" s="94" t="s">
        <v>1194</v>
      </c>
      <c r="F1858" s="94"/>
      <c r="G1858" s="94"/>
      <c r="H1858" s="94"/>
      <c r="I1858" s="94"/>
      <c r="J1858" s="94"/>
      <c r="K1858" s="94"/>
      <c r="L1858" s="95"/>
      <c r="M1858" s="100">
        <v>65</v>
      </c>
      <c r="N1858" s="100" t="s">
        <v>100</v>
      </c>
      <c r="O1858" s="110"/>
      <c r="P1858" s="107"/>
      <c r="Q1858" s="107"/>
      <c r="R1858" s="107"/>
      <c r="S1858" s="107"/>
      <c r="T1858" s="74"/>
    </row>
    <row r="1859" spans="1:20" ht="18" customHeight="1">
      <c r="A1859" s="190"/>
      <c r="B1859" s="191"/>
      <c r="C1859" s="281"/>
      <c r="D1859" s="270"/>
      <c r="E1859" s="82"/>
      <c r="F1859" s="82"/>
      <c r="G1859" s="82"/>
      <c r="H1859" s="82"/>
      <c r="I1859" s="82"/>
      <c r="J1859" s="82"/>
      <c r="K1859" s="82"/>
      <c r="L1859" s="83"/>
      <c r="M1859" s="84"/>
      <c r="N1859" s="318"/>
      <c r="O1859" s="387"/>
      <c r="P1859" s="388"/>
      <c r="Q1859" s="388"/>
      <c r="R1859" s="388"/>
      <c r="S1859" s="388"/>
      <c r="T1859" s="88"/>
    </row>
    <row r="1860" spans="1:20" ht="18" customHeight="1">
      <c r="A1860" s="983" t="s">
        <v>1195</v>
      </c>
      <c r="B1860" s="984"/>
      <c r="C1860" s="399"/>
      <c r="D1860" s="309" t="s">
        <v>45</v>
      </c>
      <c r="E1860" s="310" t="s">
        <v>754</v>
      </c>
      <c r="F1860" s="310"/>
      <c r="G1860" s="310"/>
      <c r="H1860" s="310"/>
      <c r="I1860" s="310"/>
      <c r="J1860" s="310"/>
      <c r="K1860" s="310"/>
      <c r="L1860" s="389"/>
      <c r="M1860" s="343">
        <v>65</v>
      </c>
      <c r="N1860" s="343" t="s">
        <v>100</v>
      </c>
      <c r="O1860" s="440" t="s">
        <v>511</v>
      </c>
      <c r="P1860" s="427" t="s">
        <v>746</v>
      </c>
      <c r="Q1860" s="391"/>
      <c r="R1860" s="391"/>
      <c r="S1860" s="391"/>
      <c r="T1860" s="392"/>
    </row>
    <row r="1861" spans="1:20" ht="18" customHeight="1">
      <c r="A1861" s="190"/>
      <c r="B1861" s="191"/>
      <c r="C1861" s="443"/>
      <c r="D1861" s="108" t="s">
        <v>47</v>
      </c>
      <c r="E1861" s="94" t="s">
        <v>755</v>
      </c>
      <c r="F1861" s="94"/>
      <c r="G1861" s="94"/>
      <c r="H1861" s="94"/>
      <c r="I1861" s="94"/>
      <c r="J1861" s="94"/>
      <c r="K1861" s="94"/>
      <c r="L1861" s="95"/>
      <c r="M1861" s="100">
        <v>34</v>
      </c>
      <c r="N1861" s="100" t="s">
        <v>729</v>
      </c>
      <c r="O1861" s="395" t="s">
        <v>511</v>
      </c>
      <c r="P1861" s="73" t="s">
        <v>732</v>
      </c>
      <c r="Q1861" s="107"/>
      <c r="R1861" s="107"/>
      <c r="S1861" s="107"/>
      <c r="T1861" s="74"/>
    </row>
    <row r="1862" spans="1:20" ht="18" customHeight="1">
      <c r="A1862" s="190"/>
      <c r="B1862" s="191"/>
      <c r="C1862" s="75"/>
      <c r="D1862" s="108" t="s">
        <v>48</v>
      </c>
      <c r="E1862" s="116" t="s">
        <v>756</v>
      </c>
      <c r="F1862" s="116"/>
      <c r="G1862" s="116"/>
      <c r="H1862" s="116"/>
      <c r="I1862" s="116"/>
      <c r="J1862" s="116"/>
      <c r="K1862" s="116"/>
      <c r="L1862" s="117"/>
      <c r="M1862" s="100">
        <v>34</v>
      </c>
      <c r="N1862" s="71" t="s">
        <v>100</v>
      </c>
      <c r="O1862" s="72" t="s">
        <v>511</v>
      </c>
      <c r="P1862" s="73" t="s">
        <v>251</v>
      </c>
      <c r="Q1862" s="107"/>
      <c r="R1862" s="107"/>
      <c r="S1862" s="107"/>
      <c r="T1862" s="74"/>
    </row>
    <row r="1863" spans="1:20" ht="18" customHeight="1">
      <c r="A1863" s="190"/>
      <c r="B1863" s="191"/>
      <c r="C1863" s="118"/>
      <c r="D1863" s="108" t="s">
        <v>49</v>
      </c>
      <c r="E1863" s="94" t="s">
        <v>757</v>
      </c>
      <c r="F1863" s="94"/>
      <c r="G1863" s="94"/>
      <c r="H1863" s="94"/>
      <c r="I1863" s="94"/>
      <c r="J1863" s="94"/>
      <c r="K1863" s="94"/>
      <c r="L1863" s="95"/>
      <c r="M1863" s="100">
        <v>34</v>
      </c>
      <c r="N1863" s="100" t="s">
        <v>100</v>
      </c>
      <c r="O1863" s="395" t="s">
        <v>511</v>
      </c>
      <c r="P1863" s="73" t="s">
        <v>504</v>
      </c>
      <c r="Q1863" s="107"/>
      <c r="R1863" s="107"/>
      <c r="S1863" s="107"/>
      <c r="T1863" s="74"/>
    </row>
    <row r="1864" spans="1:20" ht="18" customHeight="1">
      <c r="A1864" s="190"/>
      <c r="B1864" s="191"/>
      <c r="C1864" s="118"/>
      <c r="D1864" s="108" t="s">
        <v>50</v>
      </c>
      <c r="E1864" s="94" t="s">
        <v>758</v>
      </c>
      <c r="F1864" s="94"/>
      <c r="G1864" s="94"/>
      <c r="H1864" s="94"/>
      <c r="I1864" s="94"/>
      <c r="J1864" s="94"/>
      <c r="K1864" s="94"/>
      <c r="L1864" s="95"/>
      <c r="M1864" s="100" t="s">
        <v>100</v>
      </c>
      <c r="N1864" s="100" t="s">
        <v>100</v>
      </c>
      <c r="O1864" s="395" t="s">
        <v>511</v>
      </c>
      <c r="P1864" s="73" t="s">
        <v>447</v>
      </c>
      <c r="Q1864" s="107"/>
      <c r="R1864" s="107"/>
      <c r="S1864" s="107"/>
      <c r="T1864" s="74"/>
    </row>
    <row r="1865" spans="1:20" ht="18" customHeight="1">
      <c r="A1865" s="190"/>
      <c r="B1865" s="191"/>
      <c r="C1865" s="99"/>
      <c r="D1865" s="108" t="s">
        <v>54</v>
      </c>
      <c r="E1865" s="94" t="s">
        <v>759</v>
      </c>
      <c r="F1865" s="94"/>
      <c r="G1865" s="94"/>
      <c r="H1865" s="94"/>
      <c r="I1865" s="94"/>
      <c r="J1865" s="94"/>
      <c r="K1865" s="94"/>
      <c r="L1865" s="105"/>
      <c r="M1865" s="100" t="s">
        <v>100</v>
      </c>
      <c r="N1865" s="100" t="s">
        <v>100</v>
      </c>
      <c r="O1865" s="101"/>
      <c r="P1865" s="73" t="s">
        <v>507</v>
      </c>
      <c r="Q1865" s="107"/>
      <c r="R1865" s="107"/>
      <c r="S1865" s="107"/>
      <c r="T1865" s="74"/>
    </row>
    <row r="1866" spans="1:20" ht="18" customHeight="1">
      <c r="A1866" s="190"/>
      <c r="B1866" s="191"/>
      <c r="C1866" s="111"/>
      <c r="D1866" s="68" t="s">
        <v>59</v>
      </c>
      <c r="E1866" s="94" t="s">
        <v>760</v>
      </c>
      <c r="F1866" s="94"/>
      <c r="G1866" s="94"/>
      <c r="H1866" s="94"/>
      <c r="I1866" s="94"/>
      <c r="J1866" s="94"/>
      <c r="K1866" s="94"/>
      <c r="L1866" s="105"/>
      <c r="M1866" s="100" t="s">
        <v>433</v>
      </c>
      <c r="N1866" s="100" t="s">
        <v>854</v>
      </c>
      <c r="O1866" s="101"/>
      <c r="P1866" s="73" t="s">
        <v>508</v>
      </c>
      <c r="Q1866" s="107"/>
      <c r="R1866" s="107"/>
      <c r="S1866" s="107"/>
      <c r="T1866" s="74"/>
    </row>
    <row r="1867" spans="1:20" ht="18" customHeight="1">
      <c r="A1867" s="190"/>
      <c r="B1867" s="191"/>
      <c r="C1867" s="75"/>
      <c r="D1867" s="108" t="s">
        <v>64</v>
      </c>
      <c r="E1867" s="94" t="s">
        <v>761</v>
      </c>
      <c r="F1867" s="94"/>
      <c r="G1867" s="94"/>
      <c r="H1867" s="94"/>
      <c r="I1867" s="94"/>
      <c r="J1867" s="94"/>
      <c r="K1867" s="94"/>
      <c r="L1867" s="105"/>
      <c r="M1867" s="100" t="s">
        <v>100</v>
      </c>
      <c r="N1867" s="100" t="s">
        <v>100</v>
      </c>
      <c r="O1867" s="101"/>
      <c r="P1867" s="73" t="s">
        <v>509</v>
      </c>
      <c r="Q1867" s="107"/>
      <c r="R1867" s="107"/>
      <c r="S1867" s="107"/>
      <c r="T1867" s="74"/>
    </row>
    <row r="1868" spans="1:20" ht="18" customHeight="1">
      <c r="A1868" s="190"/>
      <c r="B1868" s="191"/>
      <c r="C1868" s="118"/>
      <c r="D1868" s="108" t="s">
        <v>67</v>
      </c>
      <c r="E1868" s="94" t="s">
        <v>762</v>
      </c>
      <c r="F1868" s="94"/>
      <c r="G1868" s="94"/>
      <c r="H1868" s="94"/>
      <c r="I1868" s="94"/>
      <c r="J1868" s="94"/>
      <c r="K1868" s="94"/>
      <c r="L1868" s="105"/>
      <c r="M1868" s="100" t="s">
        <v>100</v>
      </c>
      <c r="N1868" s="100" t="s">
        <v>100</v>
      </c>
      <c r="O1868" s="110"/>
      <c r="P1868" s="107"/>
      <c r="Q1868" s="107"/>
      <c r="R1868" s="107"/>
      <c r="S1868" s="107"/>
      <c r="T1868" s="74"/>
    </row>
    <row r="1869" spans="1:20" ht="18" customHeight="1">
      <c r="A1869" s="190"/>
      <c r="B1869" s="191"/>
      <c r="C1869" s="99"/>
      <c r="D1869" s="108" t="s">
        <v>69</v>
      </c>
      <c r="E1869" s="94" t="s">
        <v>763</v>
      </c>
      <c r="F1869" s="94"/>
      <c r="G1869" s="94"/>
      <c r="H1869" s="94"/>
      <c r="I1869" s="94"/>
      <c r="J1869" s="94"/>
      <c r="K1869" s="94"/>
      <c r="L1869" s="105"/>
      <c r="M1869" s="100" t="s">
        <v>100</v>
      </c>
      <c r="N1869" s="100" t="s">
        <v>100</v>
      </c>
      <c r="O1869" s="110"/>
      <c r="P1869" s="107"/>
      <c r="Q1869" s="107"/>
      <c r="R1869" s="107"/>
      <c r="S1869" s="107"/>
      <c r="T1869" s="74"/>
    </row>
    <row r="1870" spans="1:20" ht="18" customHeight="1">
      <c r="A1870" s="190"/>
      <c r="B1870" s="191"/>
      <c r="C1870" s="99"/>
      <c r="D1870" s="108" t="s">
        <v>859</v>
      </c>
      <c r="E1870" s="94" t="s">
        <v>764</v>
      </c>
      <c r="F1870" s="94"/>
      <c r="G1870" s="94"/>
      <c r="H1870" s="94"/>
      <c r="I1870" s="94"/>
      <c r="J1870" s="94"/>
      <c r="K1870" s="94"/>
      <c r="L1870" s="105"/>
      <c r="M1870" s="100">
        <v>65</v>
      </c>
      <c r="N1870" s="100" t="s">
        <v>100</v>
      </c>
      <c r="O1870" s="110"/>
      <c r="P1870" s="107"/>
      <c r="Q1870" s="107"/>
      <c r="R1870" s="107"/>
      <c r="S1870" s="107"/>
      <c r="T1870" s="74"/>
    </row>
    <row r="1871" spans="1:20" ht="18" customHeight="1">
      <c r="A1871" s="190"/>
      <c r="B1871" s="191"/>
      <c r="C1871" s="99"/>
      <c r="D1871" s="108"/>
      <c r="E1871" s="94"/>
      <c r="F1871" s="94"/>
      <c r="G1871" s="94"/>
      <c r="H1871" s="94"/>
      <c r="I1871" s="94"/>
      <c r="J1871" s="94"/>
      <c r="K1871" s="94"/>
      <c r="L1871" s="105"/>
      <c r="M1871" s="78"/>
      <c r="N1871" s="96"/>
      <c r="O1871" s="119"/>
      <c r="P1871" s="107"/>
      <c r="Q1871" s="107"/>
      <c r="R1871" s="107"/>
      <c r="S1871" s="107"/>
      <c r="T1871" s="74"/>
    </row>
    <row r="1872" spans="1:20" ht="18" customHeight="1">
      <c r="A1872" s="190"/>
      <c r="B1872" s="191"/>
      <c r="C1872" s="99"/>
      <c r="D1872" s="108"/>
      <c r="E1872" s="94"/>
      <c r="F1872" s="94"/>
      <c r="G1872" s="94"/>
      <c r="H1872" s="94"/>
      <c r="I1872" s="94"/>
      <c r="J1872" s="94"/>
      <c r="K1872" s="94"/>
      <c r="L1872" s="105"/>
      <c r="M1872" s="78"/>
      <c r="N1872" s="96"/>
      <c r="O1872" s="119"/>
      <c r="P1872" s="107"/>
      <c r="Q1872" s="107"/>
      <c r="R1872" s="107"/>
      <c r="S1872" s="107"/>
      <c r="T1872" s="74"/>
    </row>
    <row r="1873" spans="1:20" ht="18" customHeight="1">
      <c r="A1873" s="190"/>
      <c r="B1873" s="191"/>
      <c r="C1873" s="99"/>
      <c r="D1873" s="108"/>
      <c r="E1873" s="94"/>
      <c r="F1873" s="94"/>
      <c r="G1873" s="94"/>
      <c r="H1873" s="94"/>
      <c r="I1873" s="94"/>
      <c r="J1873" s="94"/>
      <c r="K1873" s="94"/>
      <c r="L1873" s="105"/>
      <c r="M1873" s="78"/>
      <c r="N1873" s="96"/>
      <c r="O1873" s="119"/>
      <c r="P1873" s="107"/>
      <c r="Q1873" s="107"/>
      <c r="R1873" s="107"/>
      <c r="S1873" s="107"/>
      <c r="T1873" s="74"/>
    </row>
    <row r="1874" spans="1:20" ht="18" customHeight="1" thickBot="1">
      <c r="A1874" s="233"/>
      <c r="B1874" s="234"/>
      <c r="C1874" s="120"/>
      <c r="D1874" s="121"/>
      <c r="E1874" s="122"/>
      <c r="F1874" s="122"/>
      <c r="G1874" s="122"/>
      <c r="H1874" s="122"/>
      <c r="I1874" s="122"/>
      <c r="J1874" s="122"/>
      <c r="K1874" s="122"/>
      <c r="L1874" s="123"/>
      <c r="M1874" s="124"/>
      <c r="N1874" s="125"/>
      <c r="O1874" s="126"/>
      <c r="P1874" s="127"/>
      <c r="Q1874" s="127"/>
      <c r="R1874" s="127"/>
      <c r="S1874" s="127"/>
      <c r="T1874" s="128"/>
    </row>
    <row r="1875" spans="1:20" ht="17.25" customHeight="1" thickBot="1">
      <c r="A1875" s="935" t="s">
        <v>101</v>
      </c>
      <c r="B1875" s="936"/>
      <c r="C1875" s="936"/>
      <c r="D1875" s="936"/>
      <c r="E1875" s="936"/>
      <c r="F1875" s="936"/>
      <c r="G1875" s="50" t="s">
        <v>102</v>
      </c>
      <c r="H1875" s="937"/>
      <c r="I1875" s="937"/>
      <c r="J1875" s="938"/>
      <c r="K1875" s="50" t="s">
        <v>103</v>
      </c>
      <c r="L1875" s="51"/>
      <c r="M1875" s="52"/>
      <c r="N1875" s="939" t="s">
        <v>104</v>
      </c>
      <c r="O1875" s="940"/>
      <c r="P1875" s="940"/>
      <c r="Q1875" s="941"/>
      <c r="R1875" s="53" t="s">
        <v>105</v>
      </c>
      <c r="S1875" s="54"/>
      <c r="T1875" s="55"/>
    </row>
    <row r="1876" spans="1:20" ht="18" customHeight="1">
      <c r="A1876" s="942" t="s">
        <v>106</v>
      </c>
      <c r="B1876" s="943"/>
      <c r="C1876" s="946" t="s">
        <v>107</v>
      </c>
      <c r="D1876" s="922" t="s">
        <v>108</v>
      </c>
      <c r="E1876" s="923"/>
      <c r="F1876" s="923"/>
      <c r="G1876" s="923"/>
      <c r="H1876" s="923"/>
      <c r="I1876" s="923"/>
      <c r="J1876" s="923"/>
      <c r="K1876" s="923"/>
      <c r="L1876" s="948"/>
      <c r="M1876" s="950" t="s">
        <v>109</v>
      </c>
      <c r="N1876" s="922" t="s">
        <v>110</v>
      </c>
      <c r="O1876" s="922" t="s">
        <v>111</v>
      </c>
      <c r="P1876" s="923"/>
      <c r="Q1876" s="923"/>
      <c r="R1876" s="923"/>
      <c r="S1876" s="923"/>
      <c r="T1876" s="924"/>
    </row>
    <row r="1877" spans="1:20" ht="18" customHeight="1" thickBot="1">
      <c r="A1877" s="944"/>
      <c r="B1877" s="945"/>
      <c r="C1877" s="947"/>
      <c r="D1877" s="925"/>
      <c r="E1877" s="926"/>
      <c r="F1877" s="926"/>
      <c r="G1877" s="926"/>
      <c r="H1877" s="926"/>
      <c r="I1877" s="926"/>
      <c r="J1877" s="926"/>
      <c r="K1877" s="926"/>
      <c r="L1877" s="949"/>
      <c r="M1877" s="951"/>
      <c r="N1877" s="925"/>
      <c r="O1877" s="925"/>
      <c r="P1877" s="926"/>
      <c r="Q1877" s="926"/>
      <c r="R1877" s="926"/>
      <c r="S1877" s="926"/>
      <c r="T1877" s="927"/>
    </row>
    <row r="1878" spans="1:20" ht="18" customHeight="1">
      <c r="A1878" s="989" t="s">
        <v>1196</v>
      </c>
      <c r="B1878" s="990"/>
      <c r="C1878" s="57"/>
      <c r="D1878" s="58" t="s">
        <v>45</v>
      </c>
      <c r="E1878" s="59" t="s">
        <v>460</v>
      </c>
      <c r="F1878" s="60"/>
      <c r="G1878" s="60"/>
      <c r="H1878" s="293"/>
      <c r="I1878" s="293"/>
      <c r="J1878" s="293"/>
      <c r="K1878" s="293"/>
      <c r="L1878" s="61"/>
      <c r="M1878" s="62" t="s">
        <v>100</v>
      </c>
      <c r="N1878" s="63" t="s">
        <v>100</v>
      </c>
      <c r="O1878" s="64" t="s">
        <v>511</v>
      </c>
      <c r="P1878" s="65" t="s">
        <v>822</v>
      </c>
      <c r="Q1878" s="65"/>
      <c r="R1878" s="65"/>
      <c r="S1878" s="65"/>
      <c r="T1878" s="66"/>
    </row>
    <row r="1879" spans="1:20" ht="18" customHeight="1">
      <c r="A1879" s="985" t="s">
        <v>677</v>
      </c>
      <c r="B1879" s="986"/>
      <c r="C1879" s="67"/>
      <c r="D1879" s="68" t="s">
        <v>47</v>
      </c>
      <c r="E1879" s="69" t="s">
        <v>1122</v>
      </c>
      <c r="F1879" s="69"/>
      <c r="G1879" s="69"/>
      <c r="H1879" s="69"/>
      <c r="I1879" s="69"/>
      <c r="J1879" s="69"/>
      <c r="K1879" s="69"/>
      <c r="L1879" s="70"/>
      <c r="M1879" s="71" t="s">
        <v>790</v>
      </c>
      <c r="N1879" s="71" t="s">
        <v>100</v>
      </c>
      <c r="O1879" s="72" t="s">
        <v>511</v>
      </c>
      <c r="P1879" s="73" t="s">
        <v>1123</v>
      </c>
      <c r="Q1879" s="73"/>
      <c r="R1879" s="73"/>
      <c r="S1879" s="73"/>
      <c r="T1879" s="74"/>
    </row>
    <row r="1880" spans="1:20" ht="18" customHeight="1">
      <c r="A1880" s="985" t="s">
        <v>825</v>
      </c>
      <c r="B1880" s="986"/>
      <c r="C1880" s="75"/>
      <c r="D1880" s="68" t="s">
        <v>48</v>
      </c>
      <c r="E1880" s="69" t="s">
        <v>1197</v>
      </c>
      <c r="F1880" s="76"/>
      <c r="G1880" s="76"/>
      <c r="H1880" s="76"/>
      <c r="I1880" s="76"/>
      <c r="J1880" s="76"/>
      <c r="K1880" s="76"/>
      <c r="L1880" s="77"/>
      <c r="M1880" s="78">
        <v>34</v>
      </c>
      <c r="N1880" s="71" t="s">
        <v>838</v>
      </c>
      <c r="O1880" s="72" t="s">
        <v>511</v>
      </c>
      <c r="P1880" s="73" t="s">
        <v>606</v>
      </c>
      <c r="Q1880" s="73"/>
      <c r="R1880" s="73"/>
      <c r="S1880" s="73"/>
      <c r="T1880" s="74"/>
    </row>
    <row r="1881" spans="1:20" ht="18" customHeight="1">
      <c r="A1881" s="985" t="s">
        <v>770</v>
      </c>
      <c r="B1881" s="986"/>
      <c r="C1881" s="75"/>
      <c r="D1881" s="68" t="s">
        <v>49</v>
      </c>
      <c r="E1881" s="69" t="s">
        <v>1198</v>
      </c>
      <c r="F1881" s="76"/>
      <c r="G1881" s="76"/>
      <c r="H1881" s="76"/>
      <c r="I1881" s="76"/>
      <c r="J1881" s="76"/>
      <c r="K1881" s="76"/>
      <c r="L1881" s="77"/>
      <c r="M1881" s="78">
        <v>34</v>
      </c>
      <c r="N1881" s="71" t="s">
        <v>840</v>
      </c>
      <c r="O1881" s="72" t="s">
        <v>511</v>
      </c>
      <c r="P1881" s="73" t="s">
        <v>608</v>
      </c>
      <c r="Q1881" s="73"/>
      <c r="R1881" s="73"/>
      <c r="S1881" s="73"/>
      <c r="T1881" s="74"/>
    </row>
    <row r="1882" spans="1:20" ht="18" customHeight="1">
      <c r="A1882" s="190"/>
      <c r="B1882" s="191"/>
      <c r="C1882" s="79"/>
      <c r="D1882" s="68" t="s">
        <v>50</v>
      </c>
      <c r="E1882" s="69" t="s">
        <v>607</v>
      </c>
      <c r="F1882" s="76"/>
      <c r="G1882" s="76"/>
      <c r="H1882" s="76"/>
      <c r="I1882" s="76"/>
      <c r="J1882" s="76"/>
      <c r="K1882" s="76"/>
      <c r="L1882" s="77"/>
      <c r="M1882" s="78" t="s">
        <v>100</v>
      </c>
      <c r="N1882" s="71" t="s">
        <v>100</v>
      </c>
      <c r="O1882" s="72"/>
      <c r="P1882" s="73"/>
      <c r="Q1882" s="73"/>
      <c r="R1882" s="73"/>
      <c r="S1882" s="73"/>
      <c r="T1882" s="74"/>
    </row>
    <row r="1883" spans="1:20" ht="18" customHeight="1">
      <c r="A1883" s="190"/>
      <c r="B1883" s="191"/>
      <c r="C1883" s="80"/>
      <c r="D1883" s="81" t="s">
        <v>54</v>
      </c>
      <c r="E1883" s="82" t="s">
        <v>1167</v>
      </c>
      <c r="F1883" s="82"/>
      <c r="G1883" s="82"/>
      <c r="H1883" s="82"/>
      <c r="I1883" s="82"/>
      <c r="J1883" s="82"/>
      <c r="K1883" s="82"/>
      <c r="L1883" s="83"/>
      <c r="M1883" s="84" t="s">
        <v>100</v>
      </c>
      <c r="N1883" s="85" t="s">
        <v>100</v>
      </c>
      <c r="O1883" s="288"/>
      <c r="P1883" s="388"/>
      <c r="Q1883" s="388"/>
      <c r="R1883" s="388"/>
      <c r="S1883" s="388"/>
      <c r="T1883" s="88"/>
    </row>
    <row r="1884" spans="1:20" ht="18" customHeight="1">
      <c r="A1884" s="190"/>
      <c r="B1884" s="191"/>
      <c r="C1884" s="75"/>
      <c r="D1884" s="68" t="s">
        <v>59</v>
      </c>
      <c r="E1884" s="89" t="s">
        <v>1199</v>
      </c>
      <c r="F1884" s="89"/>
      <c r="G1884" s="89"/>
      <c r="H1884" s="89"/>
      <c r="I1884" s="89"/>
      <c r="J1884" s="89"/>
      <c r="K1884" s="89"/>
      <c r="L1884" s="90"/>
      <c r="M1884" s="91" t="s">
        <v>1200</v>
      </c>
      <c r="N1884" s="92" t="s">
        <v>844</v>
      </c>
      <c r="O1884" s="109"/>
      <c r="P1884" s="107"/>
      <c r="Q1884" s="107"/>
      <c r="R1884" s="107"/>
      <c r="S1884" s="107"/>
      <c r="T1884" s="74"/>
    </row>
    <row r="1885" spans="1:20" ht="18" customHeight="1">
      <c r="A1885" s="190"/>
      <c r="B1885" s="191"/>
      <c r="C1885" s="75"/>
      <c r="D1885" s="68" t="s">
        <v>64</v>
      </c>
      <c r="E1885" s="94" t="s">
        <v>613</v>
      </c>
      <c r="F1885" s="94"/>
      <c r="G1885" s="94"/>
      <c r="H1885" s="94"/>
      <c r="I1885" s="94"/>
      <c r="J1885" s="94"/>
      <c r="K1885" s="94"/>
      <c r="L1885" s="95"/>
      <c r="M1885" s="78" t="s">
        <v>100</v>
      </c>
      <c r="N1885" s="96" t="s">
        <v>100</v>
      </c>
      <c r="O1885" s="119"/>
      <c r="P1885" s="107"/>
      <c r="Q1885" s="107"/>
      <c r="R1885" s="107"/>
      <c r="S1885" s="107"/>
      <c r="T1885" s="74"/>
    </row>
    <row r="1886" spans="1:20" ht="18" customHeight="1">
      <c r="A1886" s="190"/>
      <c r="B1886" s="191"/>
      <c r="C1886" s="75"/>
      <c r="D1886" s="68" t="s">
        <v>67</v>
      </c>
      <c r="E1886" s="89" t="s">
        <v>1143</v>
      </c>
      <c r="F1886" s="89"/>
      <c r="G1886" s="89"/>
      <c r="H1886" s="89"/>
      <c r="I1886" s="89"/>
      <c r="J1886" s="89"/>
      <c r="K1886" s="89"/>
      <c r="L1886" s="95"/>
      <c r="M1886" s="78" t="s">
        <v>100</v>
      </c>
      <c r="N1886" s="96" t="s">
        <v>100</v>
      </c>
      <c r="O1886" s="119"/>
      <c r="P1886" s="107"/>
      <c r="Q1886" s="107"/>
      <c r="R1886" s="107"/>
      <c r="S1886" s="107"/>
      <c r="T1886" s="74"/>
    </row>
    <row r="1887" spans="1:20" ht="18" customHeight="1">
      <c r="A1887" s="190"/>
      <c r="B1887" s="191"/>
      <c r="C1887" s="99"/>
      <c r="D1887" s="68" t="s">
        <v>69</v>
      </c>
      <c r="E1887" s="94" t="s">
        <v>482</v>
      </c>
      <c r="F1887" s="94"/>
      <c r="G1887" s="94"/>
      <c r="H1887" s="94"/>
      <c r="I1887" s="94"/>
      <c r="J1887" s="94"/>
      <c r="K1887" s="94"/>
      <c r="L1887" s="95"/>
      <c r="M1887" s="100" t="s">
        <v>100</v>
      </c>
      <c r="N1887" s="100" t="s">
        <v>100</v>
      </c>
      <c r="O1887" s="110"/>
      <c r="P1887" s="107"/>
      <c r="Q1887" s="107"/>
      <c r="R1887" s="107"/>
      <c r="S1887" s="107"/>
      <c r="T1887" s="74"/>
    </row>
    <row r="1888" spans="1:20" ht="18" customHeight="1">
      <c r="A1888" s="190"/>
      <c r="B1888" s="191"/>
      <c r="C1888" s="102"/>
      <c r="D1888" s="68" t="s">
        <v>859</v>
      </c>
      <c r="E1888" s="94" t="s">
        <v>1201</v>
      </c>
      <c r="F1888" s="94"/>
      <c r="G1888" s="94"/>
      <c r="H1888" s="94"/>
      <c r="I1888" s="94"/>
      <c r="J1888" s="94"/>
      <c r="K1888" s="94"/>
      <c r="L1888" s="95"/>
      <c r="M1888" s="78">
        <v>34</v>
      </c>
      <c r="N1888" s="96" t="s">
        <v>100</v>
      </c>
      <c r="O1888" s="119"/>
      <c r="P1888" s="107"/>
      <c r="Q1888" s="107"/>
      <c r="R1888" s="107"/>
      <c r="S1888" s="107"/>
      <c r="T1888" s="74"/>
    </row>
    <row r="1889" spans="1:20" ht="18" customHeight="1">
      <c r="A1889" s="190"/>
      <c r="B1889" s="191"/>
      <c r="C1889" s="75"/>
      <c r="D1889" s="68" t="s">
        <v>866</v>
      </c>
      <c r="E1889" s="94" t="s">
        <v>1202</v>
      </c>
      <c r="F1889" s="94"/>
      <c r="G1889" s="94"/>
      <c r="H1889" s="94"/>
      <c r="I1889" s="94"/>
      <c r="J1889" s="94"/>
      <c r="K1889" s="94"/>
      <c r="L1889" s="95"/>
      <c r="M1889" s="100">
        <v>34</v>
      </c>
      <c r="N1889" s="71" t="s">
        <v>100</v>
      </c>
      <c r="O1889" s="106"/>
      <c r="P1889" s="107"/>
      <c r="Q1889" s="107"/>
      <c r="R1889" s="107"/>
      <c r="S1889" s="107"/>
      <c r="T1889" s="74"/>
    </row>
    <row r="1890" spans="1:20" ht="18" customHeight="1">
      <c r="A1890" s="190"/>
      <c r="B1890" s="191"/>
      <c r="C1890" s="102"/>
      <c r="D1890" s="68" t="s">
        <v>868</v>
      </c>
      <c r="E1890" s="94" t="s">
        <v>1203</v>
      </c>
      <c r="F1890" s="94"/>
      <c r="G1890" s="94"/>
      <c r="H1890" s="94"/>
      <c r="I1890" s="94"/>
      <c r="J1890" s="94"/>
      <c r="K1890" s="94"/>
      <c r="L1890" s="95"/>
      <c r="M1890" s="100"/>
      <c r="N1890" s="71"/>
      <c r="O1890" s="106"/>
      <c r="P1890" s="107"/>
      <c r="Q1890" s="107"/>
      <c r="R1890" s="107"/>
      <c r="S1890" s="107"/>
      <c r="T1890" s="74"/>
    </row>
    <row r="1891" spans="1:20" ht="18" customHeight="1">
      <c r="A1891" s="190"/>
      <c r="B1891" s="191"/>
      <c r="C1891" s="287"/>
      <c r="D1891" s="81"/>
      <c r="E1891" s="82"/>
      <c r="F1891" s="82"/>
      <c r="G1891" s="82"/>
      <c r="H1891" s="82"/>
      <c r="I1891" s="82"/>
      <c r="J1891" s="82"/>
      <c r="K1891" s="82"/>
      <c r="L1891" s="282"/>
      <c r="M1891" s="318"/>
      <c r="N1891" s="85"/>
      <c r="O1891" s="288"/>
      <c r="P1891" s="388"/>
      <c r="Q1891" s="388"/>
      <c r="R1891" s="388"/>
      <c r="S1891" s="388"/>
      <c r="T1891" s="88"/>
    </row>
    <row r="1892" spans="1:20" ht="18" customHeight="1">
      <c r="A1892" s="983" t="s">
        <v>1204</v>
      </c>
      <c r="B1892" s="984"/>
      <c r="C1892" s="432" t="s">
        <v>1080</v>
      </c>
      <c r="D1892" s="309" t="s">
        <v>45</v>
      </c>
      <c r="E1892" s="310" t="s">
        <v>1205</v>
      </c>
      <c r="F1892" s="310"/>
      <c r="G1892" s="310"/>
      <c r="H1892" s="310"/>
      <c r="I1892" s="310"/>
      <c r="J1892" s="310"/>
      <c r="K1892" s="310"/>
      <c r="L1892" s="389"/>
      <c r="M1892" s="343" t="s">
        <v>100</v>
      </c>
      <c r="N1892" s="312" t="s">
        <v>155</v>
      </c>
      <c r="O1892" s="426" t="s">
        <v>511</v>
      </c>
      <c r="P1892" s="427" t="s">
        <v>822</v>
      </c>
      <c r="Q1892" s="391"/>
      <c r="R1892" s="391"/>
      <c r="S1892" s="391"/>
      <c r="T1892" s="392"/>
    </row>
    <row r="1893" spans="1:20" ht="18" customHeight="1">
      <c r="A1893" s="985" t="s">
        <v>418</v>
      </c>
      <c r="B1893" s="986"/>
      <c r="C1893" s="75"/>
      <c r="D1893" s="108" t="s">
        <v>47</v>
      </c>
      <c r="E1893" s="94" t="s">
        <v>1206</v>
      </c>
      <c r="F1893" s="94"/>
      <c r="G1893" s="94"/>
      <c r="H1893" s="94"/>
      <c r="I1893" s="94"/>
      <c r="J1893" s="94"/>
      <c r="K1893" s="94"/>
      <c r="L1893" s="95"/>
      <c r="M1893" s="100" t="s">
        <v>100</v>
      </c>
      <c r="N1893" s="71" t="s">
        <v>155</v>
      </c>
      <c r="O1893" s="72" t="s">
        <v>511</v>
      </c>
      <c r="P1893" s="73" t="s">
        <v>688</v>
      </c>
      <c r="Q1893" s="107"/>
      <c r="R1893" s="107"/>
      <c r="S1893" s="107"/>
      <c r="T1893" s="74"/>
    </row>
    <row r="1894" spans="1:20" ht="18" customHeight="1">
      <c r="A1894" s="985" t="s">
        <v>1207</v>
      </c>
      <c r="B1894" s="986"/>
      <c r="C1894" s="102"/>
      <c r="D1894" s="68" t="s">
        <v>48</v>
      </c>
      <c r="E1894" s="94" t="s">
        <v>1208</v>
      </c>
      <c r="F1894" s="94"/>
      <c r="G1894" s="94"/>
      <c r="H1894" s="94"/>
      <c r="I1894" s="94"/>
      <c r="J1894" s="94"/>
      <c r="K1894" s="94"/>
      <c r="L1894" s="95"/>
      <c r="M1894" s="100" t="s">
        <v>100</v>
      </c>
      <c r="N1894" s="92" t="s">
        <v>155</v>
      </c>
      <c r="O1894" s="429"/>
      <c r="P1894" s="73"/>
      <c r="Q1894" s="107"/>
      <c r="R1894" s="107"/>
      <c r="S1894" s="107"/>
      <c r="T1894" s="74"/>
    </row>
    <row r="1895" spans="1:20" ht="18" customHeight="1">
      <c r="A1895" s="190"/>
      <c r="B1895" s="191"/>
      <c r="C1895" s="99"/>
      <c r="D1895" s="108" t="s">
        <v>49</v>
      </c>
      <c r="E1895" s="94" t="s">
        <v>1209</v>
      </c>
      <c r="F1895" s="94"/>
      <c r="G1895" s="94"/>
      <c r="H1895" s="94"/>
      <c r="I1895" s="94"/>
      <c r="J1895" s="94"/>
      <c r="K1895" s="94"/>
      <c r="L1895" s="95"/>
      <c r="M1895" s="100" t="s">
        <v>100</v>
      </c>
      <c r="N1895" s="100" t="s">
        <v>155</v>
      </c>
      <c r="O1895" s="101"/>
      <c r="P1895" s="73"/>
      <c r="Q1895" s="107"/>
      <c r="R1895" s="107"/>
      <c r="S1895" s="107"/>
      <c r="T1895" s="74"/>
    </row>
    <row r="1896" spans="1:20" ht="18" customHeight="1">
      <c r="A1896" s="190"/>
      <c r="B1896" s="191"/>
      <c r="C1896" s="102"/>
      <c r="D1896" s="108" t="s">
        <v>50</v>
      </c>
      <c r="E1896" s="94" t="s">
        <v>691</v>
      </c>
      <c r="F1896" s="94"/>
      <c r="G1896" s="94"/>
      <c r="H1896" s="94"/>
      <c r="I1896" s="94"/>
      <c r="J1896" s="94"/>
      <c r="K1896" s="94"/>
      <c r="L1896" s="95"/>
      <c r="M1896" s="78" t="s">
        <v>100</v>
      </c>
      <c r="N1896" s="100" t="s">
        <v>155</v>
      </c>
      <c r="O1896" s="101"/>
      <c r="P1896" s="73"/>
      <c r="Q1896" s="107"/>
      <c r="R1896" s="107"/>
      <c r="S1896" s="107"/>
      <c r="T1896" s="74"/>
    </row>
    <row r="1897" spans="1:20" ht="18" customHeight="1">
      <c r="A1897" s="190"/>
      <c r="B1897" s="191"/>
      <c r="C1897" s="279" t="s">
        <v>1080</v>
      </c>
      <c r="D1897" s="108" t="s">
        <v>54</v>
      </c>
      <c r="E1897" s="94" t="s">
        <v>1210</v>
      </c>
      <c r="F1897" s="94"/>
      <c r="G1897" s="94"/>
      <c r="H1897" s="94"/>
      <c r="I1897" s="94"/>
      <c r="J1897" s="94"/>
      <c r="K1897" s="94"/>
      <c r="L1897" s="95"/>
      <c r="M1897" s="100" t="s">
        <v>100</v>
      </c>
      <c r="N1897" s="100" t="s">
        <v>155</v>
      </c>
      <c r="O1897" s="101"/>
      <c r="P1897" s="73"/>
      <c r="Q1897" s="107"/>
      <c r="R1897" s="107"/>
      <c r="S1897" s="107"/>
      <c r="T1897" s="74"/>
    </row>
    <row r="1898" spans="1:20" ht="18" customHeight="1">
      <c r="A1898" s="190"/>
      <c r="B1898" s="191"/>
      <c r="C1898" s="111"/>
      <c r="D1898" s="108" t="s">
        <v>59</v>
      </c>
      <c r="E1898" s="94" t="s">
        <v>1211</v>
      </c>
      <c r="F1898" s="94"/>
      <c r="G1898" s="94"/>
      <c r="H1898" s="94"/>
      <c r="I1898" s="94"/>
      <c r="J1898" s="94"/>
      <c r="K1898" s="94"/>
      <c r="L1898" s="95"/>
      <c r="M1898" s="100" t="s">
        <v>100</v>
      </c>
      <c r="N1898" s="100" t="s">
        <v>155</v>
      </c>
      <c r="O1898" s="395" t="s">
        <v>511</v>
      </c>
      <c r="P1898" s="73" t="s">
        <v>1212</v>
      </c>
      <c r="Q1898" s="107"/>
      <c r="R1898" s="107"/>
      <c r="S1898" s="107"/>
      <c r="T1898" s="74"/>
    </row>
    <row r="1899" spans="1:20" ht="18" customHeight="1">
      <c r="A1899" s="190"/>
      <c r="B1899" s="191"/>
      <c r="C1899" s="75"/>
      <c r="D1899" s="108" t="s">
        <v>64</v>
      </c>
      <c r="E1899" s="116" t="s">
        <v>1213</v>
      </c>
      <c r="F1899" s="116"/>
      <c r="G1899" s="116"/>
      <c r="H1899" s="116"/>
      <c r="I1899" s="116"/>
      <c r="J1899" s="116"/>
      <c r="K1899" s="116"/>
      <c r="L1899" s="117"/>
      <c r="M1899" s="100" t="s">
        <v>100</v>
      </c>
      <c r="N1899" s="71" t="s">
        <v>155</v>
      </c>
      <c r="O1899" s="106"/>
      <c r="P1899" s="107"/>
      <c r="Q1899" s="107"/>
      <c r="R1899" s="107"/>
      <c r="S1899" s="107"/>
      <c r="T1899" s="74"/>
    </row>
    <row r="1900" spans="1:20" ht="18" customHeight="1">
      <c r="A1900" s="190"/>
      <c r="B1900" s="191"/>
      <c r="C1900" s="118"/>
      <c r="D1900" s="108" t="s">
        <v>67</v>
      </c>
      <c r="E1900" s="94" t="s">
        <v>1214</v>
      </c>
      <c r="F1900" s="94"/>
      <c r="G1900" s="94"/>
      <c r="H1900" s="94"/>
      <c r="I1900" s="94"/>
      <c r="J1900" s="94"/>
      <c r="K1900" s="94"/>
      <c r="L1900" s="95"/>
      <c r="M1900" s="100" t="s">
        <v>100</v>
      </c>
      <c r="N1900" s="100" t="s">
        <v>155</v>
      </c>
      <c r="O1900" s="110"/>
      <c r="P1900" s="107"/>
      <c r="Q1900" s="107"/>
      <c r="R1900" s="107"/>
      <c r="S1900" s="107"/>
      <c r="T1900" s="74"/>
    </row>
    <row r="1901" spans="1:20" ht="18" customHeight="1">
      <c r="A1901" s="190"/>
      <c r="B1901" s="191"/>
      <c r="C1901" s="118"/>
      <c r="D1901" s="108" t="s">
        <v>69</v>
      </c>
      <c r="E1901" s="94" t="s">
        <v>1215</v>
      </c>
      <c r="F1901" s="94"/>
      <c r="G1901" s="94"/>
      <c r="H1901" s="94"/>
      <c r="I1901" s="94"/>
      <c r="J1901" s="94"/>
      <c r="K1901" s="94"/>
      <c r="L1901" s="95"/>
      <c r="M1901" s="100" t="s">
        <v>100</v>
      </c>
      <c r="N1901" s="100" t="s">
        <v>155</v>
      </c>
      <c r="O1901" s="110"/>
      <c r="P1901" s="107"/>
      <c r="Q1901" s="107"/>
      <c r="R1901" s="107"/>
      <c r="S1901" s="107"/>
      <c r="T1901" s="74"/>
    </row>
    <row r="1902" spans="1:20" ht="18" customHeight="1">
      <c r="A1902" s="190"/>
      <c r="B1902" s="191"/>
      <c r="C1902" s="99"/>
      <c r="D1902" s="108" t="s">
        <v>859</v>
      </c>
      <c r="E1902" s="94" t="s">
        <v>1216</v>
      </c>
      <c r="F1902" s="94"/>
      <c r="G1902" s="94"/>
      <c r="H1902" s="94"/>
      <c r="I1902" s="94"/>
      <c r="J1902" s="94"/>
      <c r="K1902" s="94"/>
      <c r="L1902" s="105"/>
      <c r="M1902" s="100" t="s">
        <v>100</v>
      </c>
      <c r="N1902" s="100" t="s">
        <v>155</v>
      </c>
      <c r="O1902" s="110"/>
      <c r="P1902" s="107"/>
      <c r="Q1902" s="107"/>
      <c r="R1902" s="107"/>
      <c r="S1902" s="107"/>
      <c r="T1902" s="74"/>
    </row>
    <row r="1903" spans="1:20" ht="18" customHeight="1">
      <c r="A1903" s="190"/>
      <c r="B1903" s="191"/>
      <c r="C1903" s="111"/>
      <c r="D1903" s="68" t="s">
        <v>866</v>
      </c>
      <c r="E1903" s="94" t="s">
        <v>1217</v>
      </c>
      <c r="F1903" s="94"/>
      <c r="G1903" s="94"/>
      <c r="H1903" s="94"/>
      <c r="I1903" s="94"/>
      <c r="J1903" s="94"/>
      <c r="K1903" s="94"/>
      <c r="L1903" s="105"/>
      <c r="M1903" s="100" t="s">
        <v>100</v>
      </c>
      <c r="N1903" s="100" t="s">
        <v>155</v>
      </c>
      <c r="O1903" s="110"/>
      <c r="P1903" s="107"/>
      <c r="Q1903" s="107"/>
      <c r="R1903" s="107"/>
      <c r="S1903" s="107"/>
      <c r="T1903" s="74"/>
    </row>
    <row r="1904" spans="1:20" ht="18" customHeight="1">
      <c r="A1904" s="190"/>
      <c r="B1904" s="191"/>
      <c r="C1904" s="75"/>
      <c r="D1904" s="108" t="s">
        <v>868</v>
      </c>
      <c r="E1904" s="94" t="s">
        <v>1218</v>
      </c>
      <c r="F1904" s="94"/>
      <c r="G1904" s="94"/>
      <c r="H1904" s="94"/>
      <c r="I1904" s="94"/>
      <c r="J1904" s="94"/>
      <c r="K1904" s="94"/>
      <c r="L1904" s="105"/>
      <c r="M1904" s="100">
        <v>84</v>
      </c>
      <c r="N1904" s="100" t="s">
        <v>155</v>
      </c>
      <c r="O1904" s="110"/>
      <c r="P1904" s="107"/>
      <c r="Q1904" s="107"/>
      <c r="R1904" s="107"/>
      <c r="S1904" s="107"/>
      <c r="T1904" s="74"/>
    </row>
    <row r="1905" spans="1:20" ht="18" customHeight="1">
      <c r="A1905" s="190"/>
      <c r="B1905" s="191"/>
      <c r="C1905" s="118"/>
      <c r="D1905" s="108" t="s">
        <v>872</v>
      </c>
      <c r="E1905" s="94" t="s">
        <v>1219</v>
      </c>
      <c r="F1905" s="94"/>
      <c r="G1905" s="94"/>
      <c r="H1905" s="94"/>
      <c r="I1905" s="94"/>
      <c r="J1905" s="94"/>
      <c r="K1905" s="94"/>
      <c r="L1905" s="105"/>
      <c r="M1905" s="100" t="s">
        <v>100</v>
      </c>
      <c r="N1905" s="100" t="s">
        <v>155</v>
      </c>
      <c r="O1905" s="110"/>
      <c r="P1905" s="107"/>
      <c r="Q1905" s="107"/>
      <c r="R1905" s="107"/>
      <c r="S1905" s="107"/>
      <c r="T1905" s="74"/>
    </row>
    <row r="1906" spans="1:20" ht="18" customHeight="1">
      <c r="A1906" s="190"/>
      <c r="B1906" s="191"/>
      <c r="C1906" s="99"/>
      <c r="D1906" s="108" t="s">
        <v>873</v>
      </c>
      <c r="E1906" s="94" t="s">
        <v>1220</v>
      </c>
      <c r="F1906" s="94"/>
      <c r="G1906" s="94"/>
      <c r="H1906" s="94"/>
      <c r="I1906" s="94"/>
      <c r="J1906" s="94"/>
      <c r="K1906" s="94"/>
      <c r="L1906" s="105"/>
      <c r="M1906" s="100" t="s">
        <v>100</v>
      </c>
      <c r="N1906" s="100" t="s">
        <v>155</v>
      </c>
      <c r="O1906" s="110"/>
      <c r="P1906" s="107"/>
      <c r="Q1906" s="107"/>
      <c r="R1906" s="107"/>
      <c r="S1906" s="107"/>
      <c r="T1906" s="74"/>
    </row>
    <row r="1907" spans="1:20" ht="18" customHeight="1">
      <c r="A1907" s="190"/>
      <c r="B1907" s="191"/>
      <c r="C1907" s="99"/>
      <c r="D1907" s="108"/>
      <c r="E1907" s="94"/>
      <c r="F1907" s="94"/>
      <c r="G1907" s="94"/>
      <c r="H1907" s="94"/>
      <c r="I1907" s="94"/>
      <c r="J1907" s="94"/>
      <c r="K1907" s="94"/>
      <c r="L1907" s="105"/>
      <c r="M1907" s="100"/>
      <c r="N1907" s="100"/>
      <c r="O1907" s="110"/>
      <c r="P1907" s="107"/>
      <c r="Q1907" s="107"/>
      <c r="R1907" s="107"/>
      <c r="S1907" s="107"/>
      <c r="T1907" s="74"/>
    </row>
    <row r="1908" spans="1:20" ht="18" customHeight="1">
      <c r="A1908" s="190"/>
      <c r="B1908" s="191"/>
      <c r="C1908" s="99"/>
      <c r="D1908" s="108"/>
      <c r="E1908" s="94"/>
      <c r="F1908" s="94"/>
      <c r="G1908" s="94"/>
      <c r="H1908" s="94"/>
      <c r="I1908" s="94"/>
      <c r="J1908" s="94"/>
      <c r="K1908" s="94"/>
      <c r="L1908" s="105"/>
      <c r="M1908" s="78"/>
      <c r="N1908" s="96"/>
      <c r="O1908" s="119"/>
      <c r="P1908" s="107"/>
      <c r="Q1908" s="107"/>
      <c r="R1908" s="107"/>
      <c r="S1908" s="107"/>
      <c r="T1908" s="74"/>
    </row>
    <row r="1909" spans="1:20" ht="18" customHeight="1">
      <c r="A1909" s="190"/>
      <c r="B1909" s="191"/>
      <c r="C1909" s="99"/>
      <c r="D1909" s="108"/>
      <c r="E1909" s="94"/>
      <c r="F1909" s="94"/>
      <c r="G1909" s="94"/>
      <c r="H1909" s="94"/>
      <c r="I1909" s="94"/>
      <c r="J1909" s="94"/>
      <c r="K1909" s="94"/>
      <c r="L1909" s="105"/>
      <c r="M1909" s="78"/>
      <c r="N1909" s="96"/>
      <c r="O1909" s="119"/>
      <c r="P1909" s="107"/>
      <c r="Q1909" s="107"/>
      <c r="R1909" s="107"/>
      <c r="S1909" s="107"/>
      <c r="T1909" s="74"/>
    </row>
    <row r="1910" spans="1:20" ht="18" customHeight="1">
      <c r="A1910" s="190"/>
      <c r="B1910" s="191"/>
      <c r="C1910" s="99"/>
      <c r="D1910" s="108"/>
      <c r="E1910" s="94"/>
      <c r="F1910" s="94"/>
      <c r="G1910" s="94"/>
      <c r="H1910" s="94"/>
      <c r="I1910" s="94"/>
      <c r="J1910" s="94"/>
      <c r="K1910" s="94"/>
      <c r="L1910" s="105"/>
      <c r="M1910" s="78"/>
      <c r="N1910" s="96"/>
      <c r="O1910" s="119"/>
      <c r="P1910" s="107"/>
      <c r="Q1910" s="107"/>
      <c r="R1910" s="107"/>
      <c r="S1910" s="107"/>
      <c r="T1910" s="74"/>
    </row>
    <row r="1911" spans="1:20" ht="18" customHeight="1" thickBot="1">
      <c r="A1911" s="233"/>
      <c r="B1911" s="234"/>
      <c r="C1911" s="120"/>
      <c r="D1911" s="121"/>
      <c r="E1911" s="122"/>
      <c r="F1911" s="122"/>
      <c r="G1911" s="122"/>
      <c r="H1911" s="122"/>
      <c r="I1911" s="122"/>
      <c r="J1911" s="122"/>
      <c r="K1911" s="122"/>
      <c r="L1911" s="123"/>
      <c r="M1911" s="124"/>
      <c r="N1911" s="125"/>
      <c r="O1911" s="126"/>
      <c r="P1911" s="127"/>
      <c r="Q1911" s="127"/>
      <c r="R1911" s="127"/>
      <c r="S1911" s="127"/>
      <c r="T1911" s="128"/>
    </row>
    <row r="1912" spans="1:20" ht="17.25" customHeight="1" thickBot="1">
      <c r="A1912" s="935" t="s">
        <v>101</v>
      </c>
      <c r="B1912" s="936"/>
      <c r="C1912" s="936"/>
      <c r="D1912" s="936"/>
      <c r="E1912" s="936"/>
      <c r="F1912" s="936"/>
      <c r="G1912" s="50" t="s">
        <v>102</v>
      </c>
      <c r="H1912" s="937"/>
      <c r="I1912" s="937"/>
      <c r="J1912" s="938"/>
      <c r="K1912" s="50" t="s">
        <v>103</v>
      </c>
      <c r="L1912" s="51"/>
      <c r="M1912" s="52"/>
      <c r="N1912" s="939" t="s">
        <v>104</v>
      </c>
      <c r="O1912" s="940"/>
      <c r="P1912" s="940"/>
      <c r="Q1912" s="941"/>
      <c r="R1912" s="53" t="s">
        <v>105</v>
      </c>
      <c r="S1912" s="54"/>
      <c r="T1912" s="55"/>
    </row>
    <row r="1913" spans="1:20" ht="18" customHeight="1">
      <c r="A1913" s="942" t="s">
        <v>106</v>
      </c>
      <c r="B1913" s="943"/>
      <c r="C1913" s="946" t="s">
        <v>107</v>
      </c>
      <c r="D1913" s="922" t="s">
        <v>108</v>
      </c>
      <c r="E1913" s="923"/>
      <c r="F1913" s="923"/>
      <c r="G1913" s="923"/>
      <c r="H1913" s="923"/>
      <c r="I1913" s="923"/>
      <c r="J1913" s="923"/>
      <c r="K1913" s="923"/>
      <c r="L1913" s="948"/>
      <c r="M1913" s="950" t="s">
        <v>109</v>
      </c>
      <c r="N1913" s="922" t="s">
        <v>110</v>
      </c>
      <c r="O1913" s="922" t="s">
        <v>111</v>
      </c>
      <c r="P1913" s="923"/>
      <c r="Q1913" s="923"/>
      <c r="R1913" s="923"/>
      <c r="S1913" s="923"/>
      <c r="T1913" s="924"/>
    </row>
    <row r="1914" spans="1:20" ht="18" customHeight="1" thickBot="1">
      <c r="A1914" s="944"/>
      <c r="B1914" s="945"/>
      <c r="C1914" s="947"/>
      <c r="D1914" s="925"/>
      <c r="E1914" s="926"/>
      <c r="F1914" s="926"/>
      <c r="G1914" s="926"/>
      <c r="H1914" s="926"/>
      <c r="I1914" s="926"/>
      <c r="J1914" s="926"/>
      <c r="K1914" s="926"/>
      <c r="L1914" s="949"/>
      <c r="M1914" s="951"/>
      <c r="N1914" s="925"/>
      <c r="O1914" s="925"/>
      <c r="P1914" s="926"/>
      <c r="Q1914" s="926"/>
      <c r="R1914" s="926"/>
      <c r="S1914" s="926"/>
      <c r="T1914" s="927"/>
    </row>
    <row r="1915" spans="1:20" ht="18" customHeight="1">
      <c r="A1915" s="989" t="s">
        <v>1221</v>
      </c>
      <c r="B1915" s="990"/>
      <c r="C1915" s="57"/>
      <c r="D1915" s="58" t="s">
        <v>45</v>
      </c>
      <c r="E1915" s="59" t="s">
        <v>800</v>
      </c>
      <c r="F1915" s="60"/>
      <c r="G1915" s="60"/>
      <c r="H1915" s="293"/>
      <c r="I1915" s="293"/>
      <c r="J1915" s="293"/>
      <c r="K1915" s="293"/>
      <c r="L1915" s="475"/>
      <c r="M1915" s="62" t="s">
        <v>100</v>
      </c>
      <c r="N1915" s="63" t="s">
        <v>100</v>
      </c>
      <c r="O1915" s="64"/>
      <c r="P1915" s="65"/>
      <c r="Q1915" s="65"/>
      <c r="R1915" s="65"/>
      <c r="S1915" s="65"/>
      <c r="T1915" s="66"/>
    </row>
    <row r="1916" spans="1:20" ht="18" customHeight="1">
      <c r="A1916" s="985" t="s">
        <v>157</v>
      </c>
      <c r="B1916" s="986"/>
      <c r="C1916" s="67"/>
      <c r="D1916" s="68" t="s">
        <v>47</v>
      </c>
      <c r="E1916" s="69" t="s">
        <v>1222</v>
      </c>
      <c r="F1916" s="69"/>
      <c r="G1916" s="69"/>
      <c r="H1916" s="69"/>
      <c r="I1916" s="69"/>
      <c r="J1916" s="69"/>
      <c r="K1916" s="69"/>
      <c r="L1916" s="70"/>
      <c r="M1916" s="71" t="s">
        <v>100</v>
      </c>
      <c r="N1916" s="71" t="s">
        <v>100</v>
      </c>
      <c r="O1916" s="72"/>
      <c r="P1916" s="73"/>
      <c r="Q1916" s="73"/>
      <c r="R1916" s="73"/>
      <c r="S1916" s="73"/>
      <c r="T1916" s="74"/>
    </row>
    <row r="1917" spans="1:20" ht="18" customHeight="1">
      <c r="A1917" s="190"/>
      <c r="B1917" s="191"/>
      <c r="C1917" s="75"/>
      <c r="D1917" s="68" t="s">
        <v>48</v>
      </c>
      <c r="E1917" s="69" t="s">
        <v>1223</v>
      </c>
      <c r="F1917" s="76"/>
      <c r="G1917" s="76"/>
      <c r="H1917" s="76"/>
      <c r="I1917" s="76"/>
      <c r="J1917" s="76"/>
      <c r="K1917" s="76"/>
      <c r="L1917" s="77"/>
      <c r="M1917" s="71" t="s">
        <v>100</v>
      </c>
      <c r="N1917" s="71" t="s">
        <v>100</v>
      </c>
      <c r="O1917" s="72"/>
      <c r="P1917" s="73"/>
      <c r="Q1917" s="73"/>
      <c r="R1917" s="73"/>
      <c r="S1917" s="73"/>
      <c r="T1917" s="74"/>
    </row>
    <row r="1918" spans="1:20" ht="18" customHeight="1">
      <c r="A1918" s="190"/>
      <c r="B1918" s="191"/>
      <c r="C1918" s="75"/>
      <c r="D1918" s="68" t="s">
        <v>49</v>
      </c>
      <c r="E1918" s="69" t="s">
        <v>217</v>
      </c>
      <c r="F1918" s="76"/>
      <c r="G1918" s="76"/>
      <c r="H1918" s="76"/>
      <c r="I1918" s="76"/>
      <c r="J1918" s="76"/>
      <c r="K1918" s="76"/>
      <c r="L1918" s="77"/>
      <c r="M1918" s="78" t="s">
        <v>100</v>
      </c>
      <c r="N1918" s="71" t="s">
        <v>100</v>
      </c>
      <c r="O1918" s="72"/>
      <c r="P1918" s="73"/>
      <c r="Q1918" s="73"/>
      <c r="R1918" s="73"/>
      <c r="S1918" s="73"/>
      <c r="T1918" s="74"/>
    </row>
    <row r="1919" spans="1:20" ht="18" customHeight="1">
      <c r="A1919" s="190"/>
      <c r="B1919" s="191"/>
      <c r="C1919" s="79"/>
      <c r="D1919" s="68" t="s">
        <v>50</v>
      </c>
      <c r="E1919" s="69" t="s">
        <v>700</v>
      </c>
      <c r="F1919" s="76"/>
      <c r="G1919" s="76"/>
      <c r="H1919" s="76"/>
      <c r="I1919" s="76"/>
      <c r="J1919" s="76"/>
      <c r="K1919" s="76"/>
      <c r="L1919" s="77"/>
      <c r="M1919" s="78" t="s">
        <v>100</v>
      </c>
      <c r="N1919" s="71" t="s">
        <v>100</v>
      </c>
      <c r="O1919" s="72"/>
      <c r="P1919" s="73"/>
      <c r="Q1919" s="73"/>
      <c r="R1919" s="73"/>
      <c r="S1919" s="73"/>
      <c r="T1919" s="74"/>
    </row>
    <row r="1920" spans="1:20" ht="18" customHeight="1">
      <c r="A1920" s="190"/>
      <c r="B1920" s="191"/>
      <c r="C1920" s="464" t="s">
        <v>164</v>
      </c>
      <c r="D1920" s="81" t="s">
        <v>54</v>
      </c>
      <c r="E1920" s="82" t="s">
        <v>799</v>
      </c>
      <c r="F1920" s="82"/>
      <c r="G1920" s="82"/>
      <c r="H1920" s="82"/>
      <c r="I1920" s="82"/>
      <c r="J1920" s="82"/>
      <c r="K1920" s="82"/>
      <c r="L1920" s="83"/>
      <c r="M1920" s="84">
        <v>50</v>
      </c>
      <c r="N1920" s="85" t="s">
        <v>100</v>
      </c>
      <c r="O1920" s="288" t="s">
        <v>511</v>
      </c>
      <c r="P1920" s="866" t="s">
        <v>699</v>
      </c>
      <c r="Q1920" s="866"/>
      <c r="R1920" s="866"/>
      <c r="S1920" s="866"/>
      <c r="T1920" s="867"/>
    </row>
    <row r="1921" spans="1:20" ht="18" customHeight="1">
      <c r="A1921" s="190"/>
      <c r="B1921" s="191"/>
      <c r="C1921" s="75"/>
      <c r="D1921" s="68" t="s">
        <v>59</v>
      </c>
      <c r="E1921" s="89" t="s">
        <v>169</v>
      </c>
      <c r="F1921" s="89"/>
      <c r="G1921" s="89"/>
      <c r="H1921" s="89"/>
      <c r="I1921" s="89"/>
      <c r="J1921" s="89"/>
      <c r="K1921" s="89"/>
      <c r="L1921" s="90"/>
      <c r="M1921" s="91" t="s">
        <v>170</v>
      </c>
      <c r="N1921" s="92" t="s">
        <v>100</v>
      </c>
      <c r="O1921" s="109"/>
      <c r="P1921" s="107"/>
      <c r="Q1921" s="107"/>
      <c r="R1921" s="107"/>
      <c r="S1921" s="107"/>
      <c r="T1921" s="74"/>
    </row>
    <row r="1922" spans="1:20" ht="18" customHeight="1">
      <c r="A1922" s="190"/>
      <c r="B1922" s="191"/>
      <c r="C1922" s="75"/>
      <c r="D1922" s="68" t="s">
        <v>64</v>
      </c>
      <c r="E1922" s="94" t="s">
        <v>702</v>
      </c>
      <c r="F1922" s="94"/>
      <c r="G1922" s="94"/>
      <c r="H1922" s="94"/>
      <c r="I1922" s="94"/>
      <c r="J1922" s="94"/>
      <c r="K1922" s="94"/>
      <c r="L1922" s="95"/>
      <c r="M1922" s="78" t="s">
        <v>100</v>
      </c>
      <c r="N1922" s="96" t="s">
        <v>100</v>
      </c>
      <c r="O1922" s="97" t="s">
        <v>511</v>
      </c>
      <c r="P1922" s="73" t="s">
        <v>822</v>
      </c>
      <c r="Q1922" s="107"/>
      <c r="R1922" s="107"/>
      <c r="S1922" s="107"/>
      <c r="T1922" s="74"/>
    </row>
    <row r="1923" spans="1:20" ht="18" customHeight="1">
      <c r="A1923" s="190"/>
      <c r="B1923" s="191"/>
      <c r="C1923" s="176" t="s">
        <v>215</v>
      </c>
      <c r="D1923" s="68" t="s">
        <v>67</v>
      </c>
      <c r="E1923" s="89" t="s">
        <v>1224</v>
      </c>
      <c r="F1923" s="89"/>
      <c r="G1923" s="89"/>
      <c r="H1923" s="89"/>
      <c r="I1923" s="89"/>
      <c r="J1923" s="89"/>
      <c r="K1923" s="89"/>
      <c r="L1923" s="95"/>
      <c r="M1923" s="78" t="s">
        <v>100</v>
      </c>
      <c r="N1923" s="96" t="s">
        <v>100</v>
      </c>
      <c r="O1923" s="97" t="s">
        <v>511</v>
      </c>
      <c r="P1923" s="73" t="s">
        <v>688</v>
      </c>
      <c r="Q1923" s="107"/>
      <c r="R1923" s="107"/>
      <c r="S1923" s="107"/>
      <c r="T1923" s="74"/>
    </row>
    <row r="1924" spans="1:20" ht="18" customHeight="1">
      <c r="A1924" s="190"/>
      <c r="B1924" s="191"/>
      <c r="C1924" s="99"/>
      <c r="D1924" s="68" t="s">
        <v>69</v>
      </c>
      <c r="E1924" s="94" t="s">
        <v>1225</v>
      </c>
      <c r="F1924" s="94"/>
      <c r="G1924" s="94"/>
      <c r="H1924" s="94"/>
      <c r="I1924" s="94"/>
      <c r="J1924" s="94"/>
      <c r="K1924" s="94"/>
      <c r="L1924" s="95"/>
      <c r="M1924" s="100" t="s">
        <v>100</v>
      </c>
      <c r="N1924" s="100" t="s">
        <v>100</v>
      </c>
      <c r="O1924" s="101"/>
      <c r="P1924" s="107"/>
      <c r="Q1924" s="107"/>
      <c r="R1924" s="107"/>
      <c r="S1924" s="107"/>
      <c r="T1924" s="74"/>
    </row>
    <row r="1925" spans="1:20" ht="18" customHeight="1">
      <c r="A1925" s="190"/>
      <c r="B1925" s="191"/>
      <c r="C1925" s="102"/>
      <c r="D1925" s="68" t="s">
        <v>859</v>
      </c>
      <c r="E1925" s="94" t="s">
        <v>528</v>
      </c>
      <c r="F1925" s="94"/>
      <c r="G1925" s="94"/>
      <c r="H1925" s="94"/>
      <c r="I1925" s="94"/>
      <c r="J1925" s="94"/>
      <c r="K1925" s="94"/>
      <c r="L1925" s="95"/>
      <c r="M1925" s="78" t="s">
        <v>100</v>
      </c>
      <c r="N1925" s="96" t="s">
        <v>100</v>
      </c>
      <c r="O1925" s="98"/>
      <c r="P1925" s="107"/>
      <c r="Q1925" s="107"/>
      <c r="R1925" s="107"/>
      <c r="S1925" s="107"/>
      <c r="T1925" s="74"/>
    </row>
    <row r="1926" spans="1:20" ht="18" customHeight="1">
      <c r="A1926" s="190"/>
      <c r="B1926" s="191"/>
      <c r="C1926" s="75"/>
      <c r="D1926" s="68" t="s">
        <v>866</v>
      </c>
      <c r="E1926" s="94" t="s">
        <v>1226</v>
      </c>
      <c r="F1926" s="94"/>
      <c r="G1926" s="94"/>
      <c r="H1926" s="94"/>
      <c r="I1926" s="94"/>
      <c r="J1926" s="94"/>
      <c r="K1926" s="94"/>
      <c r="L1926" s="95"/>
      <c r="M1926" s="100" t="s">
        <v>100</v>
      </c>
      <c r="N1926" s="71" t="s">
        <v>100</v>
      </c>
      <c r="O1926" s="398"/>
      <c r="P1926" s="107"/>
      <c r="Q1926" s="107"/>
      <c r="R1926" s="107"/>
      <c r="S1926" s="107"/>
      <c r="T1926" s="74"/>
    </row>
    <row r="1927" spans="1:20" ht="18" customHeight="1">
      <c r="A1927" s="190"/>
      <c r="B1927" s="191"/>
      <c r="C1927" s="102"/>
      <c r="D1927" s="68" t="s">
        <v>868</v>
      </c>
      <c r="E1927" s="94" t="s">
        <v>182</v>
      </c>
      <c r="F1927" s="94"/>
      <c r="G1927" s="94"/>
      <c r="H1927" s="94"/>
      <c r="I1927" s="94"/>
      <c r="J1927" s="94"/>
      <c r="K1927" s="94"/>
      <c r="L1927" s="95"/>
      <c r="M1927" s="100">
        <v>83</v>
      </c>
      <c r="N1927" s="71" t="s">
        <v>100</v>
      </c>
      <c r="O1927" s="398"/>
      <c r="P1927" s="107"/>
      <c r="Q1927" s="107"/>
      <c r="R1927" s="107"/>
      <c r="S1927" s="107"/>
      <c r="T1927" s="74"/>
    </row>
    <row r="1928" spans="1:20" ht="18" customHeight="1">
      <c r="A1928" s="190"/>
      <c r="B1928" s="191"/>
      <c r="C1928" s="99"/>
      <c r="D1928" s="68" t="s">
        <v>872</v>
      </c>
      <c r="E1928" s="94" t="s">
        <v>223</v>
      </c>
      <c r="F1928" s="94"/>
      <c r="G1928" s="94"/>
      <c r="H1928" s="94"/>
      <c r="I1928" s="94"/>
      <c r="J1928" s="94"/>
      <c r="K1928" s="94"/>
      <c r="L1928" s="105"/>
      <c r="M1928" s="100" t="s">
        <v>100</v>
      </c>
      <c r="N1928" s="71" t="s">
        <v>100</v>
      </c>
      <c r="O1928" s="398"/>
      <c r="P1928" s="107"/>
      <c r="Q1928" s="107"/>
      <c r="R1928" s="107"/>
      <c r="S1928" s="107"/>
      <c r="T1928" s="74"/>
    </row>
    <row r="1929" spans="1:20" ht="18" customHeight="1">
      <c r="A1929" s="190"/>
      <c r="B1929" s="191"/>
      <c r="C1929" s="75"/>
      <c r="D1929" s="108" t="s">
        <v>873</v>
      </c>
      <c r="E1929" s="94" t="s">
        <v>218</v>
      </c>
      <c r="F1929" s="94"/>
      <c r="G1929" s="94"/>
      <c r="H1929" s="94"/>
      <c r="I1929" s="94"/>
      <c r="J1929" s="94"/>
      <c r="K1929" s="94"/>
      <c r="L1929" s="95"/>
      <c r="M1929" s="100" t="s">
        <v>100</v>
      </c>
      <c r="N1929" s="71" t="s">
        <v>100</v>
      </c>
      <c r="O1929" s="398"/>
      <c r="P1929" s="107"/>
      <c r="Q1929" s="107"/>
      <c r="R1929" s="107"/>
      <c r="S1929" s="107"/>
      <c r="T1929" s="74"/>
    </row>
    <row r="1930" spans="1:20" ht="18" customHeight="1">
      <c r="A1930" s="190"/>
      <c r="B1930" s="191"/>
      <c r="C1930" s="176" t="s">
        <v>215</v>
      </c>
      <c r="D1930" s="108" t="s">
        <v>875</v>
      </c>
      <c r="E1930" s="94" t="s">
        <v>219</v>
      </c>
      <c r="F1930" s="94"/>
      <c r="G1930" s="94"/>
      <c r="H1930" s="94"/>
      <c r="I1930" s="94"/>
      <c r="J1930" s="94"/>
      <c r="K1930" s="94"/>
      <c r="L1930" s="95"/>
      <c r="M1930" s="100" t="s">
        <v>100</v>
      </c>
      <c r="N1930" s="71" t="s">
        <v>100</v>
      </c>
      <c r="O1930" s="398"/>
      <c r="P1930" s="107"/>
      <c r="Q1930" s="107"/>
      <c r="R1930" s="107"/>
      <c r="S1930" s="107"/>
      <c r="T1930" s="74"/>
    </row>
    <row r="1931" spans="1:20" ht="18" customHeight="1">
      <c r="A1931" s="190"/>
      <c r="B1931" s="191"/>
      <c r="C1931" s="102"/>
      <c r="D1931" s="68" t="s">
        <v>876</v>
      </c>
      <c r="E1931" s="94" t="s">
        <v>701</v>
      </c>
      <c r="F1931" s="94"/>
      <c r="G1931" s="94"/>
      <c r="H1931" s="94"/>
      <c r="I1931" s="94"/>
      <c r="J1931" s="94"/>
      <c r="K1931" s="94"/>
      <c r="L1931" s="95"/>
      <c r="M1931" s="100" t="s">
        <v>100</v>
      </c>
      <c r="N1931" s="92" t="s">
        <v>100</v>
      </c>
      <c r="O1931" s="429"/>
      <c r="P1931" s="107"/>
      <c r="Q1931" s="107"/>
      <c r="R1931" s="107"/>
      <c r="S1931" s="107"/>
      <c r="T1931" s="74"/>
    </row>
    <row r="1932" spans="1:20" ht="18" customHeight="1">
      <c r="A1932" s="190"/>
      <c r="B1932" s="191"/>
      <c r="C1932" s="99"/>
      <c r="D1932" s="108" t="s">
        <v>877</v>
      </c>
      <c r="E1932" s="94" t="s">
        <v>1227</v>
      </c>
      <c r="F1932" s="94"/>
      <c r="G1932" s="94"/>
      <c r="H1932" s="94"/>
      <c r="I1932" s="94"/>
      <c r="J1932" s="94"/>
      <c r="K1932" s="94"/>
      <c r="L1932" s="95"/>
      <c r="M1932" s="100" t="s">
        <v>100</v>
      </c>
      <c r="N1932" s="100" t="s">
        <v>100</v>
      </c>
      <c r="O1932" s="101"/>
      <c r="P1932" s="107"/>
      <c r="Q1932" s="107"/>
      <c r="R1932" s="107"/>
      <c r="S1932" s="107"/>
      <c r="T1932" s="74"/>
    </row>
    <row r="1933" spans="1:20" ht="18" customHeight="1">
      <c r="A1933" s="190"/>
      <c r="B1933" s="191"/>
      <c r="C1933" s="102"/>
      <c r="D1933" s="108" t="s">
        <v>878</v>
      </c>
      <c r="E1933" s="94" t="s">
        <v>1228</v>
      </c>
      <c r="F1933" s="94"/>
      <c r="G1933" s="94"/>
      <c r="H1933" s="94"/>
      <c r="I1933" s="94"/>
      <c r="J1933" s="94"/>
      <c r="K1933" s="94"/>
      <c r="L1933" s="95"/>
      <c r="M1933" s="78" t="s">
        <v>100</v>
      </c>
      <c r="N1933" s="100" t="s">
        <v>100</v>
      </c>
      <c r="O1933" s="101"/>
      <c r="P1933" s="107"/>
      <c r="Q1933" s="107"/>
      <c r="R1933" s="107"/>
      <c r="S1933" s="107"/>
      <c r="T1933" s="74"/>
    </row>
    <row r="1934" spans="1:20" ht="18" customHeight="1">
      <c r="A1934" s="190"/>
      <c r="B1934" s="191"/>
      <c r="C1934" s="400" t="s">
        <v>225</v>
      </c>
      <c r="D1934" s="108" t="s">
        <v>879</v>
      </c>
      <c r="E1934" s="94" t="s">
        <v>1229</v>
      </c>
      <c r="F1934" s="94"/>
      <c r="G1934" s="94"/>
      <c r="H1934" s="94"/>
      <c r="I1934" s="94"/>
      <c r="J1934" s="94"/>
      <c r="K1934" s="94"/>
      <c r="L1934" s="95"/>
      <c r="M1934" s="100">
        <v>84</v>
      </c>
      <c r="N1934" s="100" t="s">
        <v>100</v>
      </c>
      <c r="O1934" s="395"/>
      <c r="P1934" s="73"/>
      <c r="Q1934" s="107"/>
      <c r="R1934" s="107"/>
      <c r="S1934" s="107"/>
      <c r="T1934" s="74"/>
    </row>
    <row r="1935" spans="1:20" ht="18" customHeight="1">
      <c r="A1935" s="190"/>
      <c r="B1935" s="191"/>
      <c r="C1935" s="111"/>
      <c r="D1935" s="108" t="s">
        <v>896</v>
      </c>
      <c r="E1935" s="94" t="s">
        <v>874</v>
      </c>
      <c r="F1935" s="94"/>
      <c r="G1935" s="94"/>
      <c r="H1935" s="94"/>
      <c r="I1935" s="94"/>
      <c r="J1935" s="94"/>
      <c r="K1935" s="94"/>
      <c r="L1935" s="95"/>
      <c r="M1935" s="100" t="s">
        <v>100</v>
      </c>
      <c r="N1935" s="100" t="s">
        <v>100</v>
      </c>
      <c r="O1935" s="395"/>
      <c r="P1935" s="73"/>
      <c r="Q1935" s="107"/>
      <c r="R1935" s="107"/>
      <c r="S1935" s="107"/>
      <c r="T1935" s="74"/>
    </row>
    <row r="1936" spans="1:20" ht="18" customHeight="1">
      <c r="A1936" s="190"/>
      <c r="B1936" s="191"/>
      <c r="C1936" s="75"/>
      <c r="D1936" s="108" t="s">
        <v>899</v>
      </c>
      <c r="E1936" s="116" t="s">
        <v>1230</v>
      </c>
      <c r="F1936" s="116"/>
      <c r="G1936" s="116"/>
      <c r="H1936" s="116"/>
      <c r="I1936" s="116"/>
      <c r="J1936" s="116"/>
      <c r="K1936" s="116"/>
      <c r="L1936" s="117"/>
      <c r="M1936" s="100" t="s">
        <v>100</v>
      </c>
      <c r="N1936" s="71" t="s">
        <v>100</v>
      </c>
      <c r="O1936" s="106"/>
      <c r="P1936" s="107"/>
      <c r="Q1936" s="107"/>
      <c r="R1936" s="107"/>
      <c r="S1936" s="107"/>
      <c r="T1936" s="74"/>
    </row>
    <row r="1937" spans="1:20" ht="18" customHeight="1">
      <c r="A1937" s="190"/>
      <c r="B1937" s="191"/>
      <c r="C1937" s="118"/>
      <c r="D1937" s="108" t="s">
        <v>933</v>
      </c>
      <c r="E1937" s="94" t="s">
        <v>1231</v>
      </c>
      <c r="F1937" s="94"/>
      <c r="G1937" s="94"/>
      <c r="H1937" s="94"/>
      <c r="I1937" s="94"/>
      <c r="J1937" s="94"/>
      <c r="K1937" s="94"/>
      <c r="L1937" s="95"/>
      <c r="M1937" s="100" t="s">
        <v>100</v>
      </c>
      <c r="N1937" s="100" t="s">
        <v>100</v>
      </c>
      <c r="O1937" s="110"/>
      <c r="P1937" s="107"/>
      <c r="Q1937" s="107"/>
      <c r="R1937" s="107"/>
      <c r="S1937" s="107"/>
      <c r="T1937" s="74"/>
    </row>
    <row r="1938" spans="1:20" ht="18" customHeight="1">
      <c r="A1938" s="190"/>
      <c r="B1938" s="191"/>
      <c r="C1938" s="386"/>
      <c r="D1938" s="270"/>
      <c r="E1938" s="82"/>
      <c r="F1938" s="82"/>
      <c r="G1938" s="82"/>
      <c r="H1938" s="82"/>
      <c r="I1938" s="82"/>
      <c r="J1938" s="82"/>
      <c r="K1938" s="82"/>
      <c r="L1938" s="83"/>
      <c r="M1938" s="318"/>
      <c r="N1938" s="318"/>
      <c r="O1938" s="387"/>
      <c r="P1938" s="388"/>
      <c r="Q1938" s="388"/>
      <c r="R1938" s="388"/>
      <c r="S1938" s="388"/>
      <c r="T1938" s="88"/>
    </row>
    <row r="1939" spans="1:20" ht="18" customHeight="1">
      <c r="A1939" s="983" t="s">
        <v>1221</v>
      </c>
      <c r="B1939" s="984"/>
      <c r="C1939" s="399"/>
      <c r="D1939" s="309" t="s">
        <v>45</v>
      </c>
      <c r="E1939" s="310" t="s">
        <v>1232</v>
      </c>
      <c r="F1939" s="310"/>
      <c r="G1939" s="310"/>
      <c r="H1939" s="310"/>
      <c r="I1939" s="310"/>
      <c r="J1939" s="310"/>
      <c r="K1939" s="310"/>
      <c r="L1939" s="311"/>
      <c r="M1939" s="343" t="s">
        <v>100</v>
      </c>
      <c r="N1939" s="343" t="s">
        <v>100</v>
      </c>
      <c r="O1939" s="440" t="s">
        <v>511</v>
      </c>
      <c r="P1939" s="427" t="s">
        <v>1233</v>
      </c>
      <c r="Q1939" s="391"/>
      <c r="R1939" s="391"/>
      <c r="S1939" s="391"/>
      <c r="T1939" s="392"/>
    </row>
    <row r="1940" spans="1:20" ht="18" customHeight="1">
      <c r="A1940" s="190"/>
      <c r="B1940" s="191"/>
      <c r="C1940" s="443"/>
      <c r="D1940" s="68" t="s">
        <v>47</v>
      </c>
      <c r="E1940" s="94" t="s">
        <v>1234</v>
      </c>
      <c r="F1940" s="94"/>
      <c r="G1940" s="94"/>
      <c r="H1940" s="94"/>
      <c r="I1940" s="94"/>
      <c r="J1940" s="94"/>
      <c r="K1940" s="94"/>
      <c r="L1940" s="105"/>
      <c r="M1940" s="100" t="s">
        <v>100</v>
      </c>
      <c r="N1940" s="100" t="s">
        <v>100</v>
      </c>
      <c r="O1940" s="395" t="s">
        <v>511</v>
      </c>
      <c r="P1940" s="73" t="s">
        <v>1235</v>
      </c>
      <c r="Q1940" s="107"/>
      <c r="R1940" s="107"/>
      <c r="S1940" s="107"/>
      <c r="T1940" s="74"/>
    </row>
    <row r="1941" spans="1:20" ht="18" customHeight="1">
      <c r="A1941" s="190"/>
      <c r="B1941" s="191"/>
      <c r="C1941" s="75"/>
      <c r="D1941" s="108" t="s">
        <v>48</v>
      </c>
      <c r="E1941" s="94" t="s">
        <v>1236</v>
      </c>
      <c r="F1941" s="94"/>
      <c r="G1941" s="94"/>
      <c r="H1941" s="94"/>
      <c r="I1941" s="94"/>
      <c r="J1941" s="94"/>
      <c r="K1941" s="94"/>
      <c r="L1941" s="105"/>
      <c r="M1941" s="100">
        <v>34</v>
      </c>
      <c r="N1941" s="100" t="s">
        <v>100</v>
      </c>
      <c r="O1941" s="101"/>
      <c r="P1941" s="107"/>
      <c r="Q1941" s="107"/>
      <c r="R1941" s="107"/>
      <c r="S1941" s="107"/>
      <c r="T1941" s="74"/>
    </row>
    <row r="1942" spans="1:20" ht="18" customHeight="1">
      <c r="A1942" s="190"/>
      <c r="B1942" s="191"/>
      <c r="C1942" s="118"/>
      <c r="D1942" s="108" t="s">
        <v>49</v>
      </c>
      <c r="E1942" s="94" t="s">
        <v>1237</v>
      </c>
      <c r="F1942" s="94"/>
      <c r="G1942" s="94"/>
      <c r="H1942" s="94"/>
      <c r="I1942" s="94"/>
      <c r="J1942" s="94"/>
      <c r="K1942" s="94"/>
      <c r="L1942" s="105"/>
      <c r="M1942" s="100" t="s">
        <v>100</v>
      </c>
      <c r="N1942" s="100" t="s">
        <v>100</v>
      </c>
      <c r="O1942" s="101"/>
      <c r="P1942" s="107"/>
      <c r="Q1942" s="107"/>
      <c r="R1942" s="107"/>
      <c r="S1942" s="107"/>
      <c r="T1942" s="74"/>
    </row>
    <row r="1943" spans="1:20" ht="18" customHeight="1">
      <c r="A1943" s="190"/>
      <c r="B1943" s="191"/>
      <c r="C1943" s="99"/>
      <c r="D1943" s="108" t="s">
        <v>50</v>
      </c>
      <c r="E1943" s="94" t="s">
        <v>1238</v>
      </c>
      <c r="F1943" s="94"/>
      <c r="G1943" s="94"/>
      <c r="H1943" s="94"/>
      <c r="I1943" s="94"/>
      <c r="J1943" s="94"/>
      <c r="K1943" s="94"/>
      <c r="L1943" s="105"/>
      <c r="M1943" s="100" t="s">
        <v>477</v>
      </c>
      <c r="N1943" s="100" t="s">
        <v>1239</v>
      </c>
      <c r="O1943" s="101"/>
      <c r="P1943" s="107"/>
      <c r="Q1943" s="107"/>
      <c r="R1943" s="107"/>
      <c r="S1943" s="107"/>
      <c r="T1943" s="74"/>
    </row>
    <row r="1944" spans="1:20" ht="18" customHeight="1">
      <c r="A1944" s="190"/>
      <c r="B1944" s="191"/>
      <c r="C1944" s="99"/>
      <c r="D1944" s="108" t="s">
        <v>54</v>
      </c>
      <c r="E1944" s="94" t="s">
        <v>247</v>
      </c>
      <c r="F1944" s="94"/>
      <c r="G1944" s="94"/>
      <c r="H1944" s="94"/>
      <c r="I1944" s="94"/>
      <c r="J1944" s="94"/>
      <c r="K1944" s="94"/>
      <c r="L1944" s="105"/>
      <c r="M1944" s="100">
        <v>34</v>
      </c>
      <c r="N1944" s="100" t="s">
        <v>100</v>
      </c>
      <c r="O1944" s="101"/>
      <c r="P1944" s="107"/>
      <c r="Q1944" s="107"/>
      <c r="R1944" s="107"/>
      <c r="S1944" s="107"/>
      <c r="T1944" s="74"/>
    </row>
    <row r="1945" spans="1:20" ht="18" customHeight="1">
      <c r="A1945" s="190"/>
      <c r="B1945" s="191"/>
      <c r="C1945" s="99"/>
      <c r="D1945" s="108" t="s">
        <v>59</v>
      </c>
      <c r="E1945" s="94" t="s">
        <v>1240</v>
      </c>
      <c r="F1945" s="94"/>
      <c r="G1945" s="94"/>
      <c r="H1945" s="94"/>
      <c r="I1945" s="94"/>
      <c r="J1945" s="94"/>
      <c r="K1945" s="94"/>
      <c r="L1945" s="105"/>
      <c r="M1945" s="78">
        <v>34</v>
      </c>
      <c r="N1945" s="96" t="s">
        <v>1239</v>
      </c>
      <c r="O1945" s="98"/>
      <c r="P1945" s="107"/>
      <c r="Q1945" s="107"/>
      <c r="R1945" s="107"/>
      <c r="S1945" s="107"/>
      <c r="T1945" s="74"/>
    </row>
    <row r="1946" spans="1:20" ht="18" customHeight="1">
      <c r="A1946" s="190"/>
      <c r="B1946" s="191"/>
      <c r="C1946" s="99"/>
      <c r="D1946" s="108" t="s">
        <v>64</v>
      </c>
      <c r="E1946" s="94" t="s">
        <v>1241</v>
      </c>
      <c r="F1946" s="94"/>
      <c r="G1946" s="94"/>
      <c r="H1946" s="94"/>
      <c r="I1946" s="94"/>
      <c r="J1946" s="94"/>
      <c r="K1946" s="94"/>
      <c r="L1946" s="105"/>
      <c r="M1946" s="78" t="s">
        <v>100</v>
      </c>
      <c r="N1946" s="96" t="s">
        <v>100</v>
      </c>
      <c r="O1946" s="98"/>
      <c r="P1946" s="107"/>
      <c r="Q1946" s="107"/>
      <c r="R1946" s="107"/>
      <c r="S1946" s="107"/>
      <c r="T1946" s="74"/>
    </row>
    <row r="1947" spans="1:20" ht="18" customHeight="1">
      <c r="A1947" s="190"/>
      <c r="B1947" s="191"/>
      <c r="C1947" s="99"/>
      <c r="D1947" s="108" t="s">
        <v>67</v>
      </c>
      <c r="E1947" s="94" t="s">
        <v>1037</v>
      </c>
      <c r="F1947" s="94"/>
      <c r="G1947" s="94"/>
      <c r="H1947" s="94"/>
      <c r="I1947" s="94"/>
      <c r="J1947" s="94"/>
      <c r="K1947" s="94"/>
      <c r="L1947" s="105"/>
      <c r="M1947" s="78" t="s">
        <v>100</v>
      </c>
      <c r="N1947" s="96" t="s">
        <v>100</v>
      </c>
      <c r="O1947" s="98"/>
      <c r="P1947" s="107"/>
      <c r="Q1947" s="107"/>
      <c r="R1947" s="107"/>
      <c r="S1947" s="107"/>
      <c r="T1947" s="74"/>
    </row>
    <row r="1948" spans="1:20" ht="18" customHeight="1" thickBot="1">
      <c r="A1948" s="233"/>
      <c r="B1948" s="234"/>
      <c r="C1948" s="120"/>
      <c r="D1948" s="121" t="s">
        <v>69</v>
      </c>
      <c r="E1948" s="235" t="s">
        <v>1242</v>
      </c>
      <c r="F1948" s="122"/>
      <c r="G1948" s="122"/>
      <c r="H1948" s="122"/>
      <c r="I1948" s="122"/>
      <c r="J1948" s="122"/>
      <c r="K1948" s="122"/>
      <c r="L1948" s="123"/>
      <c r="M1948" s="124" t="s">
        <v>100</v>
      </c>
      <c r="N1948" s="125" t="s">
        <v>100</v>
      </c>
      <c r="O1948" s="461"/>
      <c r="P1948" s="127"/>
      <c r="Q1948" s="127"/>
      <c r="R1948" s="127"/>
      <c r="S1948" s="127"/>
      <c r="T1948" s="128"/>
    </row>
    <row r="1949" spans="1:20" ht="17.25" customHeight="1" thickBot="1">
      <c r="A1949" s="935" t="s">
        <v>101</v>
      </c>
      <c r="B1949" s="936"/>
      <c r="C1949" s="936"/>
      <c r="D1949" s="936"/>
      <c r="E1949" s="936"/>
      <c r="F1949" s="936"/>
      <c r="G1949" s="50" t="s">
        <v>102</v>
      </c>
      <c r="H1949" s="937"/>
      <c r="I1949" s="937"/>
      <c r="J1949" s="938"/>
      <c r="K1949" s="50" t="s">
        <v>103</v>
      </c>
      <c r="L1949" s="51"/>
      <c r="M1949" s="52"/>
      <c r="N1949" s="939" t="s">
        <v>104</v>
      </c>
      <c r="O1949" s="940"/>
      <c r="P1949" s="940"/>
      <c r="Q1949" s="941"/>
      <c r="R1949" s="53" t="s">
        <v>105</v>
      </c>
      <c r="S1949" s="54"/>
      <c r="T1949" s="55"/>
    </row>
    <row r="1950" spans="1:20" ht="18" customHeight="1">
      <c r="A1950" s="942" t="s">
        <v>106</v>
      </c>
      <c r="B1950" s="943"/>
      <c r="C1950" s="946" t="s">
        <v>107</v>
      </c>
      <c r="D1950" s="922" t="s">
        <v>108</v>
      </c>
      <c r="E1950" s="923"/>
      <c r="F1950" s="923"/>
      <c r="G1950" s="923"/>
      <c r="H1950" s="923"/>
      <c r="I1950" s="923"/>
      <c r="J1950" s="923"/>
      <c r="K1950" s="923"/>
      <c r="L1950" s="948"/>
      <c r="M1950" s="950" t="s">
        <v>109</v>
      </c>
      <c r="N1950" s="922" t="s">
        <v>110</v>
      </c>
      <c r="O1950" s="922" t="s">
        <v>111</v>
      </c>
      <c r="P1950" s="923"/>
      <c r="Q1950" s="923"/>
      <c r="R1950" s="923"/>
      <c r="S1950" s="923"/>
      <c r="T1950" s="924"/>
    </row>
    <row r="1951" spans="1:20" ht="18" customHeight="1" thickBot="1">
      <c r="A1951" s="944"/>
      <c r="B1951" s="945"/>
      <c r="C1951" s="947"/>
      <c r="D1951" s="925"/>
      <c r="E1951" s="926"/>
      <c r="F1951" s="926"/>
      <c r="G1951" s="926"/>
      <c r="H1951" s="926"/>
      <c r="I1951" s="926"/>
      <c r="J1951" s="926"/>
      <c r="K1951" s="926"/>
      <c r="L1951" s="949"/>
      <c r="M1951" s="951"/>
      <c r="N1951" s="925"/>
      <c r="O1951" s="925"/>
      <c r="P1951" s="926"/>
      <c r="Q1951" s="926"/>
      <c r="R1951" s="926"/>
      <c r="S1951" s="926"/>
      <c r="T1951" s="927"/>
    </row>
    <row r="1952" spans="1:20" ht="18" customHeight="1">
      <c r="A1952" s="989" t="s">
        <v>1221</v>
      </c>
      <c r="B1952" s="990"/>
      <c r="C1952" s="57"/>
      <c r="D1952" s="58" t="s">
        <v>859</v>
      </c>
      <c r="E1952" s="59" t="s">
        <v>1243</v>
      </c>
      <c r="F1952" s="60"/>
      <c r="G1952" s="60"/>
      <c r="H1952" s="293"/>
      <c r="I1952" s="293"/>
      <c r="J1952" s="293"/>
      <c r="K1952" s="293"/>
      <c r="L1952" s="61"/>
      <c r="M1952" s="62">
        <v>51</v>
      </c>
      <c r="N1952" s="63" t="s">
        <v>100</v>
      </c>
      <c r="O1952" s="64" t="s">
        <v>511</v>
      </c>
      <c r="P1952" s="65" t="s">
        <v>724</v>
      </c>
      <c r="Q1952" s="65"/>
      <c r="R1952" s="65"/>
      <c r="S1952" s="65"/>
      <c r="T1952" s="66"/>
    </row>
    <row r="1953" spans="1:20" ht="18" customHeight="1">
      <c r="A1953" s="190"/>
      <c r="B1953" s="191"/>
      <c r="C1953" s="67"/>
      <c r="D1953" s="68" t="s">
        <v>866</v>
      </c>
      <c r="E1953" s="69" t="s">
        <v>341</v>
      </c>
      <c r="F1953" s="69"/>
      <c r="G1953" s="69"/>
      <c r="H1953" s="69"/>
      <c r="I1953" s="69"/>
      <c r="J1953" s="69"/>
      <c r="K1953" s="69"/>
      <c r="L1953" s="70"/>
      <c r="M1953" s="78">
        <v>51</v>
      </c>
      <c r="N1953" s="71" t="s">
        <v>1244</v>
      </c>
      <c r="O1953" s="398"/>
      <c r="P1953" s="73" t="s">
        <v>1245</v>
      </c>
      <c r="Q1953" s="73"/>
      <c r="R1953" s="73"/>
      <c r="S1953" s="73"/>
      <c r="T1953" s="74"/>
    </row>
    <row r="1954" spans="1:20" ht="18" customHeight="1">
      <c r="A1954" s="190"/>
      <c r="B1954" s="191"/>
      <c r="C1954" s="75"/>
      <c r="D1954" s="68" t="s">
        <v>868</v>
      </c>
      <c r="E1954" s="69" t="s">
        <v>342</v>
      </c>
      <c r="F1954" s="76"/>
      <c r="G1954" s="76"/>
      <c r="H1954" s="76"/>
      <c r="I1954" s="76"/>
      <c r="J1954" s="76"/>
      <c r="K1954" s="76"/>
      <c r="L1954" s="77"/>
      <c r="M1954" s="78">
        <v>52</v>
      </c>
      <c r="N1954" s="71" t="s">
        <v>1246</v>
      </c>
      <c r="O1954" s="72"/>
      <c r="P1954" s="73"/>
      <c r="Q1954" s="73"/>
      <c r="R1954" s="73"/>
      <c r="S1954" s="73"/>
      <c r="T1954" s="74"/>
    </row>
    <row r="1955" spans="1:20" ht="18" customHeight="1">
      <c r="A1955" s="190"/>
      <c r="B1955" s="191"/>
      <c r="C1955" s="75"/>
      <c r="D1955" s="68" t="s">
        <v>872</v>
      </c>
      <c r="E1955" s="69" t="s">
        <v>1247</v>
      </c>
      <c r="F1955" s="76"/>
      <c r="G1955" s="76"/>
      <c r="H1955" s="76"/>
      <c r="I1955" s="76"/>
      <c r="J1955" s="76"/>
      <c r="K1955" s="76"/>
      <c r="L1955" s="77"/>
      <c r="M1955" s="78">
        <v>53</v>
      </c>
      <c r="N1955" s="71" t="s">
        <v>100</v>
      </c>
      <c r="O1955" s="72"/>
      <c r="P1955" s="73"/>
      <c r="Q1955" s="73"/>
      <c r="R1955" s="73"/>
      <c r="S1955" s="73"/>
      <c r="T1955" s="74"/>
    </row>
    <row r="1956" spans="1:20" ht="18" customHeight="1">
      <c r="A1956" s="190"/>
      <c r="B1956" s="191"/>
      <c r="C1956" s="79"/>
      <c r="D1956" s="68" t="s">
        <v>873</v>
      </c>
      <c r="E1956" s="69" t="s">
        <v>1105</v>
      </c>
      <c r="F1956" s="76"/>
      <c r="G1956" s="76"/>
      <c r="H1956" s="76"/>
      <c r="I1956" s="76"/>
      <c r="J1956" s="76"/>
      <c r="K1956" s="76"/>
      <c r="L1956" s="77"/>
      <c r="M1956" s="78" t="s">
        <v>155</v>
      </c>
      <c r="N1956" s="71" t="s">
        <v>155</v>
      </c>
      <c r="O1956" s="72" t="s">
        <v>511</v>
      </c>
      <c r="P1956" s="73" t="s">
        <v>1106</v>
      </c>
      <c r="Q1956" s="73"/>
      <c r="R1956" s="73"/>
      <c r="S1956" s="73"/>
      <c r="T1956" s="74"/>
    </row>
    <row r="1957" spans="1:20" ht="18" customHeight="1">
      <c r="A1957" s="190"/>
      <c r="B1957" s="191"/>
      <c r="C1957" s="80"/>
      <c r="D1957" s="81" t="s">
        <v>875</v>
      </c>
      <c r="E1957" s="82" t="s">
        <v>1248</v>
      </c>
      <c r="F1957" s="82"/>
      <c r="G1957" s="82"/>
      <c r="H1957" s="82"/>
      <c r="I1957" s="82"/>
      <c r="J1957" s="82"/>
      <c r="K1957" s="82"/>
      <c r="L1957" s="83"/>
      <c r="M1957" s="84" t="s">
        <v>155</v>
      </c>
      <c r="N1957" s="85" t="s">
        <v>155</v>
      </c>
      <c r="O1957" s="425"/>
      <c r="P1957" s="87" t="s">
        <v>1192</v>
      </c>
      <c r="Q1957" s="87"/>
      <c r="R1957" s="87"/>
      <c r="S1957" s="87"/>
      <c r="T1957" s="88"/>
    </row>
    <row r="1958" spans="1:20" ht="18" customHeight="1">
      <c r="A1958" s="190"/>
      <c r="B1958" s="191"/>
      <c r="C1958" s="75"/>
      <c r="D1958" s="68"/>
      <c r="E1958" s="89"/>
      <c r="F1958" s="89"/>
      <c r="G1958" s="89"/>
      <c r="H1958" s="89"/>
      <c r="I1958" s="89"/>
      <c r="J1958" s="89"/>
      <c r="K1958" s="89"/>
      <c r="L1958" s="90"/>
      <c r="M1958" s="91"/>
      <c r="N1958" s="92"/>
      <c r="O1958" s="93" t="s">
        <v>511</v>
      </c>
      <c r="P1958" s="73" t="s">
        <v>1108</v>
      </c>
      <c r="Q1958" s="73"/>
      <c r="R1958" s="73"/>
      <c r="S1958" s="73"/>
      <c r="T1958" s="74"/>
    </row>
    <row r="1959" spans="1:20" ht="18" customHeight="1">
      <c r="A1959" s="190"/>
      <c r="B1959" s="191"/>
      <c r="C1959" s="75"/>
      <c r="D1959" s="68"/>
      <c r="E1959" s="94"/>
      <c r="F1959" s="94"/>
      <c r="G1959" s="94"/>
      <c r="H1959" s="94"/>
      <c r="I1959" s="94"/>
      <c r="J1959" s="94"/>
      <c r="K1959" s="94"/>
      <c r="L1959" s="95"/>
      <c r="M1959" s="78"/>
      <c r="N1959" s="96"/>
      <c r="O1959" s="98"/>
      <c r="P1959" s="73" t="s">
        <v>1109</v>
      </c>
      <c r="Q1959" s="73"/>
      <c r="R1959" s="73"/>
      <c r="S1959" s="73"/>
      <c r="T1959" s="74"/>
    </row>
    <row r="1960" spans="1:20" ht="18" customHeight="1">
      <c r="A1960" s="190"/>
      <c r="B1960" s="191"/>
      <c r="C1960" s="75"/>
      <c r="D1960" s="68"/>
      <c r="E1960" s="89"/>
      <c r="F1960" s="89"/>
      <c r="G1960" s="89"/>
      <c r="H1960" s="89"/>
      <c r="I1960" s="89"/>
      <c r="J1960" s="89"/>
      <c r="K1960" s="89"/>
      <c r="L1960" s="95"/>
      <c r="M1960" s="78"/>
      <c r="N1960" s="96"/>
      <c r="O1960" s="98"/>
      <c r="P1960" s="73" t="s">
        <v>1110</v>
      </c>
      <c r="Q1960" s="73"/>
      <c r="R1960" s="73"/>
      <c r="S1960" s="73"/>
      <c r="T1960" s="74"/>
    </row>
    <row r="1961" spans="1:20" ht="18" customHeight="1">
      <c r="A1961" s="190"/>
      <c r="B1961" s="191"/>
      <c r="C1961" s="99"/>
      <c r="D1961" s="68"/>
      <c r="E1961" s="94"/>
      <c r="F1961" s="94"/>
      <c r="G1961" s="94"/>
      <c r="H1961" s="94"/>
      <c r="I1961" s="94"/>
      <c r="J1961" s="94"/>
      <c r="K1961" s="94"/>
      <c r="L1961" s="95"/>
      <c r="M1961" s="100"/>
      <c r="N1961" s="100"/>
      <c r="O1961" s="101"/>
      <c r="P1961" s="73" t="s">
        <v>1111</v>
      </c>
      <c r="Q1961" s="73"/>
      <c r="R1961" s="73"/>
      <c r="S1961" s="73"/>
      <c r="T1961" s="74"/>
    </row>
    <row r="1962" spans="1:20" ht="18" customHeight="1">
      <c r="A1962" s="190"/>
      <c r="B1962" s="191"/>
      <c r="C1962" s="102"/>
      <c r="D1962" s="68"/>
      <c r="E1962" s="94"/>
      <c r="F1962" s="94"/>
      <c r="G1962" s="94"/>
      <c r="H1962" s="94"/>
      <c r="I1962" s="94"/>
      <c r="J1962" s="94"/>
      <c r="K1962" s="94"/>
      <c r="L1962" s="95"/>
      <c r="M1962" s="78"/>
      <c r="N1962" s="96"/>
      <c r="O1962" s="97" t="s">
        <v>511</v>
      </c>
      <c r="P1962" s="73" t="s">
        <v>1112</v>
      </c>
      <c r="Q1962" s="73"/>
      <c r="R1962" s="73"/>
      <c r="S1962" s="73"/>
      <c r="T1962" s="74"/>
    </row>
    <row r="1963" spans="1:20" ht="18" customHeight="1">
      <c r="A1963" s="190"/>
      <c r="B1963" s="191"/>
      <c r="C1963" s="75"/>
      <c r="D1963" s="68"/>
      <c r="E1963" s="94"/>
      <c r="F1963" s="94"/>
      <c r="G1963" s="94"/>
      <c r="H1963" s="94"/>
      <c r="I1963" s="94"/>
      <c r="J1963" s="94"/>
      <c r="K1963" s="94"/>
      <c r="L1963" s="95"/>
      <c r="M1963" s="100"/>
      <c r="N1963" s="71"/>
      <c r="O1963" s="398"/>
      <c r="P1963" s="73" t="s">
        <v>1113</v>
      </c>
      <c r="Q1963" s="73"/>
      <c r="R1963" s="73"/>
      <c r="S1963" s="73"/>
      <c r="T1963" s="74"/>
    </row>
    <row r="1964" spans="1:20" ht="18" customHeight="1">
      <c r="A1964" s="190"/>
      <c r="B1964" s="191"/>
      <c r="C1964" s="281"/>
      <c r="D1964" s="81"/>
      <c r="E1964" s="82"/>
      <c r="F1964" s="82"/>
      <c r="G1964" s="82"/>
      <c r="H1964" s="82"/>
      <c r="I1964" s="82"/>
      <c r="J1964" s="82"/>
      <c r="K1964" s="82"/>
      <c r="L1964" s="83"/>
      <c r="M1964" s="318"/>
      <c r="N1964" s="85"/>
      <c r="O1964" s="288"/>
      <c r="P1964" s="388"/>
      <c r="Q1964" s="388"/>
      <c r="R1964" s="388"/>
      <c r="S1964" s="388"/>
      <c r="T1964" s="88"/>
    </row>
    <row r="1965" spans="1:20" ht="18" customHeight="1">
      <c r="A1965" s="983" t="s">
        <v>1249</v>
      </c>
      <c r="B1965" s="984"/>
      <c r="C1965" s="399"/>
      <c r="D1965" s="309" t="s">
        <v>45</v>
      </c>
      <c r="E1965" s="310" t="s">
        <v>1250</v>
      </c>
      <c r="F1965" s="310"/>
      <c r="G1965" s="310"/>
      <c r="H1965" s="310"/>
      <c r="I1965" s="310"/>
      <c r="J1965" s="310"/>
      <c r="K1965" s="310"/>
      <c r="L1965" s="311"/>
      <c r="M1965" s="343" t="s">
        <v>155</v>
      </c>
      <c r="N1965" s="312" t="s">
        <v>155</v>
      </c>
      <c r="O1965" s="217"/>
      <c r="P1965" s="391"/>
      <c r="Q1965" s="391"/>
      <c r="R1965" s="391"/>
      <c r="S1965" s="391"/>
      <c r="T1965" s="392"/>
    </row>
    <row r="1966" spans="1:20" ht="18" customHeight="1">
      <c r="A1966" s="190"/>
      <c r="B1966" s="191"/>
      <c r="C1966" s="75"/>
      <c r="D1966" s="108" t="s">
        <v>47</v>
      </c>
      <c r="E1966" s="94" t="s">
        <v>1251</v>
      </c>
      <c r="F1966" s="94"/>
      <c r="G1966" s="94"/>
      <c r="H1966" s="94"/>
      <c r="I1966" s="94"/>
      <c r="J1966" s="94"/>
      <c r="K1966" s="94"/>
      <c r="L1966" s="95"/>
      <c r="M1966" s="100" t="s">
        <v>155</v>
      </c>
      <c r="N1966" s="71" t="s">
        <v>155</v>
      </c>
      <c r="O1966" s="106"/>
      <c r="P1966" s="107"/>
      <c r="Q1966" s="107"/>
      <c r="R1966" s="107"/>
      <c r="S1966" s="107"/>
      <c r="T1966" s="74"/>
    </row>
    <row r="1967" spans="1:20" ht="18" customHeight="1">
      <c r="A1967" s="190"/>
      <c r="B1967" s="191"/>
      <c r="C1967" s="75"/>
      <c r="D1967" s="108" t="s">
        <v>48</v>
      </c>
      <c r="E1967" s="94" t="s">
        <v>1252</v>
      </c>
      <c r="F1967" s="94"/>
      <c r="G1967" s="94"/>
      <c r="H1967" s="94"/>
      <c r="I1967" s="94"/>
      <c r="J1967" s="94"/>
      <c r="K1967" s="94"/>
      <c r="L1967" s="95"/>
      <c r="M1967" s="100" t="s">
        <v>155</v>
      </c>
      <c r="N1967" s="71" t="s">
        <v>155</v>
      </c>
      <c r="O1967" s="106"/>
      <c r="P1967" s="107"/>
      <c r="Q1967" s="107"/>
      <c r="R1967" s="107"/>
      <c r="S1967" s="107"/>
      <c r="T1967" s="74"/>
    </row>
    <row r="1968" spans="1:20" ht="18" customHeight="1">
      <c r="A1968" s="190"/>
      <c r="B1968" s="191"/>
      <c r="C1968" s="102"/>
      <c r="D1968" s="68" t="s">
        <v>49</v>
      </c>
      <c r="E1968" s="94" t="s">
        <v>1253</v>
      </c>
      <c r="F1968" s="94"/>
      <c r="G1968" s="94"/>
      <c r="H1968" s="94"/>
      <c r="I1968" s="94"/>
      <c r="J1968" s="94"/>
      <c r="K1968" s="94"/>
      <c r="L1968" s="95"/>
      <c r="M1968" s="100" t="s">
        <v>155</v>
      </c>
      <c r="N1968" s="92" t="s">
        <v>155</v>
      </c>
      <c r="O1968" s="109"/>
      <c r="P1968" s="107"/>
      <c r="Q1968" s="107"/>
      <c r="R1968" s="107"/>
      <c r="S1968" s="107"/>
      <c r="T1968" s="74"/>
    </row>
    <row r="1969" spans="1:20" ht="18" customHeight="1">
      <c r="A1969" s="190"/>
      <c r="B1969" s="191"/>
      <c r="C1969" s="99"/>
      <c r="D1969" s="108" t="s">
        <v>50</v>
      </c>
      <c r="E1969" s="94" t="s">
        <v>1254</v>
      </c>
      <c r="F1969" s="94"/>
      <c r="G1969" s="94"/>
      <c r="H1969" s="94"/>
      <c r="I1969" s="94"/>
      <c r="J1969" s="94"/>
      <c r="K1969" s="94"/>
      <c r="L1969" s="95"/>
      <c r="M1969" s="100" t="s">
        <v>155</v>
      </c>
      <c r="N1969" s="100" t="s">
        <v>155</v>
      </c>
      <c r="O1969" s="110"/>
      <c r="P1969" s="107"/>
      <c r="Q1969" s="107"/>
      <c r="R1969" s="107"/>
      <c r="S1969" s="107"/>
      <c r="T1969" s="74"/>
    </row>
    <row r="1970" spans="1:20" ht="18" customHeight="1">
      <c r="A1970" s="190"/>
      <c r="B1970" s="191"/>
      <c r="C1970" s="102"/>
      <c r="D1970" s="108" t="s">
        <v>54</v>
      </c>
      <c r="E1970" s="94" t="s">
        <v>1255</v>
      </c>
      <c r="F1970" s="94"/>
      <c r="G1970" s="94"/>
      <c r="H1970" s="94"/>
      <c r="I1970" s="94"/>
      <c r="J1970" s="94"/>
      <c r="K1970" s="94"/>
      <c r="L1970" s="95"/>
      <c r="M1970" s="78" t="s">
        <v>155</v>
      </c>
      <c r="N1970" s="100" t="s">
        <v>155</v>
      </c>
      <c r="O1970" s="110"/>
      <c r="P1970" s="107"/>
      <c r="Q1970" s="107"/>
      <c r="R1970" s="107"/>
      <c r="S1970" s="107"/>
      <c r="T1970" s="74"/>
    </row>
    <row r="1971" spans="1:20" ht="18" customHeight="1">
      <c r="A1971" s="334"/>
      <c r="B1971" s="335"/>
      <c r="C1971" s="287"/>
      <c r="D1971" s="270"/>
      <c r="E1971" s="82"/>
      <c r="F1971" s="82"/>
      <c r="G1971" s="82"/>
      <c r="H1971" s="82"/>
      <c r="I1971" s="82"/>
      <c r="J1971" s="82"/>
      <c r="K1971" s="82"/>
      <c r="L1971" s="83"/>
      <c r="M1971" s="318"/>
      <c r="N1971" s="318"/>
      <c r="O1971" s="387"/>
      <c r="P1971" s="388"/>
      <c r="Q1971" s="388"/>
      <c r="R1971" s="388"/>
      <c r="S1971" s="388"/>
      <c r="T1971" s="88"/>
    </row>
    <row r="1972" spans="1:20" ht="18" customHeight="1">
      <c r="A1972" s="983" t="s">
        <v>333</v>
      </c>
      <c r="B1972" s="984"/>
      <c r="C1972" s="445"/>
      <c r="D1972" s="309" t="s">
        <v>45</v>
      </c>
      <c r="E1972" s="310" t="s">
        <v>1256</v>
      </c>
      <c r="F1972" s="310"/>
      <c r="G1972" s="310"/>
      <c r="H1972" s="310"/>
      <c r="I1972" s="310"/>
      <c r="J1972" s="310"/>
      <c r="K1972" s="310"/>
      <c r="L1972" s="389"/>
      <c r="M1972" s="343">
        <v>51</v>
      </c>
      <c r="N1972" s="343" t="s">
        <v>399</v>
      </c>
      <c r="O1972" s="440" t="s">
        <v>511</v>
      </c>
      <c r="P1972" s="427" t="s">
        <v>722</v>
      </c>
      <c r="Q1972" s="391"/>
      <c r="R1972" s="391"/>
      <c r="S1972" s="391"/>
      <c r="T1972" s="392"/>
    </row>
    <row r="1973" spans="1:20" ht="18" customHeight="1">
      <c r="A1973" s="985" t="s">
        <v>1257</v>
      </c>
      <c r="B1973" s="986"/>
      <c r="C1973" s="75"/>
      <c r="D1973" s="108" t="s">
        <v>47</v>
      </c>
      <c r="E1973" s="116" t="s">
        <v>407</v>
      </c>
      <c r="F1973" s="116"/>
      <c r="G1973" s="116"/>
      <c r="H1973" s="116"/>
      <c r="I1973" s="116"/>
      <c r="J1973" s="116"/>
      <c r="K1973" s="116"/>
      <c r="L1973" s="117"/>
      <c r="M1973" s="100">
        <v>51</v>
      </c>
      <c r="N1973" s="71" t="s">
        <v>399</v>
      </c>
      <c r="O1973" s="72" t="s">
        <v>511</v>
      </c>
      <c r="P1973" s="73" t="s">
        <v>1258</v>
      </c>
      <c r="Q1973" s="107"/>
      <c r="R1973" s="107"/>
      <c r="S1973" s="107"/>
      <c r="T1973" s="74"/>
    </row>
    <row r="1974" spans="1:20" ht="18" customHeight="1">
      <c r="A1974" s="190"/>
      <c r="B1974" s="191"/>
      <c r="C1974" s="410"/>
      <c r="D1974" s="108" t="s">
        <v>48</v>
      </c>
      <c r="E1974" s="94" t="s">
        <v>1259</v>
      </c>
      <c r="F1974" s="94"/>
      <c r="G1974" s="94"/>
      <c r="H1974" s="94"/>
      <c r="I1974" s="94"/>
      <c r="J1974" s="94"/>
      <c r="K1974" s="94"/>
      <c r="L1974" s="95"/>
      <c r="M1974" s="100">
        <v>52</v>
      </c>
      <c r="N1974" s="100" t="s">
        <v>399</v>
      </c>
      <c r="O1974" s="395" t="s">
        <v>511</v>
      </c>
      <c r="P1974" s="73" t="s">
        <v>1260</v>
      </c>
      <c r="Q1974" s="107"/>
      <c r="R1974" s="107"/>
      <c r="S1974" s="107"/>
      <c r="T1974" s="74"/>
    </row>
    <row r="1975" spans="1:20" ht="18" customHeight="1">
      <c r="A1975" s="190"/>
      <c r="B1975" s="191"/>
      <c r="C1975" s="410"/>
      <c r="D1975" s="108" t="s">
        <v>49</v>
      </c>
      <c r="E1975" s="94" t="s">
        <v>1261</v>
      </c>
      <c r="F1975" s="94"/>
      <c r="G1975" s="94"/>
      <c r="H1975" s="94"/>
      <c r="I1975" s="94"/>
      <c r="J1975" s="94"/>
      <c r="K1975" s="94"/>
      <c r="L1975" s="95"/>
      <c r="M1975" s="100">
        <v>53</v>
      </c>
      <c r="N1975" s="100" t="s">
        <v>100</v>
      </c>
      <c r="O1975" s="110"/>
      <c r="P1975" s="107"/>
      <c r="Q1975" s="107"/>
      <c r="R1975" s="107"/>
      <c r="S1975" s="107"/>
      <c r="T1975" s="74"/>
    </row>
    <row r="1976" spans="1:20" ht="18" customHeight="1">
      <c r="A1976" s="190"/>
      <c r="B1976" s="191"/>
      <c r="C1976" s="99"/>
      <c r="D1976" s="108" t="s">
        <v>50</v>
      </c>
      <c r="E1976" s="94" t="s">
        <v>1262</v>
      </c>
      <c r="F1976" s="94"/>
      <c r="G1976" s="94"/>
      <c r="H1976" s="94"/>
      <c r="I1976" s="94"/>
      <c r="J1976" s="94"/>
      <c r="K1976" s="94"/>
      <c r="L1976" s="105"/>
      <c r="M1976" s="100">
        <v>84</v>
      </c>
      <c r="N1976" s="100" t="s">
        <v>100</v>
      </c>
      <c r="O1976" s="110"/>
      <c r="P1976" s="107"/>
      <c r="Q1976" s="107"/>
      <c r="R1976" s="107"/>
      <c r="S1976" s="107"/>
      <c r="T1976" s="74"/>
    </row>
    <row r="1977" spans="1:20" ht="18" customHeight="1">
      <c r="A1977" s="190"/>
      <c r="B1977" s="191"/>
      <c r="C1977" s="111"/>
      <c r="D1977" s="68" t="s">
        <v>54</v>
      </c>
      <c r="E1977" s="94" t="s">
        <v>1263</v>
      </c>
      <c r="F1977" s="94"/>
      <c r="G1977" s="94"/>
      <c r="H1977" s="94"/>
      <c r="I1977" s="94"/>
      <c r="J1977" s="94"/>
      <c r="K1977" s="94"/>
      <c r="L1977" s="105"/>
      <c r="M1977" s="100" t="s">
        <v>100</v>
      </c>
      <c r="N1977" s="100" t="s">
        <v>100</v>
      </c>
      <c r="O1977" s="110"/>
      <c r="P1977" s="107"/>
      <c r="Q1977" s="107"/>
      <c r="R1977" s="107"/>
      <c r="S1977" s="107"/>
      <c r="T1977" s="74"/>
    </row>
    <row r="1978" spans="1:20" ht="18" customHeight="1">
      <c r="A1978" s="190"/>
      <c r="B1978" s="191"/>
      <c r="C1978" s="75"/>
      <c r="D1978" s="108" t="s">
        <v>59</v>
      </c>
      <c r="E1978" s="94" t="s">
        <v>1264</v>
      </c>
      <c r="F1978" s="94"/>
      <c r="G1978" s="94"/>
      <c r="H1978" s="94"/>
      <c r="I1978" s="94"/>
      <c r="J1978" s="94"/>
      <c r="K1978" s="94"/>
      <c r="L1978" s="105"/>
      <c r="M1978" s="100" t="s">
        <v>100</v>
      </c>
      <c r="N1978" s="100" t="s">
        <v>100</v>
      </c>
      <c r="O1978" s="110"/>
      <c r="P1978" s="107"/>
      <c r="Q1978" s="107"/>
      <c r="R1978" s="107"/>
      <c r="S1978" s="107"/>
      <c r="T1978" s="74"/>
    </row>
    <row r="1979" spans="1:20" ht="18" customHeight="1">
      <c r="A1979" s="190"/>
      <c r="B1979" s="191"/>
      <c r="C1979" s="118"/>
      <c r="D1979" s="108"/>
      <c r="E1979" s="94"/>
      <c r="F1979" s="94"/>
      <c r="G1979" s="94"/>
      <c r="H1979" s="94"/>
      <c r="I1979" s="94"/>
      <c r="J1979" s="94"/>
      <c r="K1979" s="94"/>
      <c r="L1979" s="105"/>
      <c r="M1979" s="100"/>
      <c r="N1979" s="100"/>
      <c r="O1979" s="110"/>
      <c r="P1979" s="107"/>
      <c r="Q1979" s="107"/>
      <c r="R1979" s="107"/>
      <c r="S1979" s="107"/>
      <c r="T1979" s="74"/>
    </row>
    <row r="1980" spans="1:20" ht="18" customHeight="1">
      <c r="A1980" s="190"/>
      <c r="B1980" s="191"/>
      <c r="C1980" s="99"/>
      <c r="D1980" s="108"/>
      <c r="E1980" s="94"/>
      <c r="F1980" s="94"/>
      <c r="G1980" s="94"/>
      <c r="H1980" s="94"/>
      <c r="I1980" s="94"/>
      <c r="J1980" s="94"/>
      <c r="K1980" s="94"/>
      <c r="L1980" s="105"/>
      <c r="M1980" s="100"/>
      <c r="N1980" s="100"/>
      <c r="O1980" s="110"/>
      <c r="P1980" s="107"/>
      <c r="Q1980" s="107"/>
      <c r="R1980" s="107"/>
      <c r="S1980" s="107"/>
      <c r="T1980" s="74"/>
    </row>
    <row r="1981" spans="1:20" ht="18" customHeight="1">
      <c r="A1981" s="190"/>
      <c r="B1981" s="191"/>
      <c r="C1981" s="99"/>
      <c r="D1981" s="108"/>
      <c r="E1981" s="94"/>
      <c r="F1981" s="94"/>
      <c r="G1981" s="94"/>
      <c r="H1981" s="94"/>
      <c r="I1981" s="94"/>
      <c r="J1981" s="94"/>
      <c r="K1981" s="94"/>
      <c r="L1981" s="105"/>
      <c r="M1981" s="100"/>
      <c r="N1981" s="100"/>
      <c r="O1981" s="110"/>
      <c r="P1981" s="107"/>
      <c r="Q1981" s="107"/>
      <c r="R1981" s="107"/>
      <c r="S1981" s="107"/>
      <c r="T1981" s="74"/>
    </row>
    <row r="1982" spans="1:20" ht="18" customHeight="1">
      <c r="A1982" s="190"/>
      <c r="B1982" s="191"/>
      <c r="C1982" s="99"/>
      <c r="D1982" s="108"/>
      <c r="E1982" s="94"/>
      <c r="F1982" s="94"/>
      <c r="G1982" s="94"/>
      <c r="H1982" s="94"/>
      <c r="I1982" s="94"/>
      <c r="J1982" s="94"/>
      <c r="K1982" s="94"/>
      <c r="L1982" s="105"/>
      <c r="M1982" s="78"/>
      <c r="N1982" s="96"/>
      <c r="O1982" s="119"/>
      <c r="P1982" s="107"/>
      <c r="Q1982" s="107"/>
      <c r="R1982" s="107"/>
      <c r="S1982" s="107"/>
      <c r="T1982" s="74"/>
    </row>
    <row r="1983" spans="1:20" ht="18" customHeight="1">
      <c r="A1983" s="190"/>
      <c r="B1983" s="191"/>
      <c r="C1983" s="99"/>
      <c r="D1983" s="108"/>
      <c r="E1983" s="94"/>
      <c r="F1983" s="94"/>
      <c r="G1983" s="94"/>
      <c r="H1983" s="94"/>
      <c r="I1983" s="94"/>
      <c r="J1983" s="94"/>
      <c r="K1983" s="94"/>
      <c r="L1983" s="105"/>
      <c r="M1983" s="78"/>
      <c r="N1983" s="96"/>
      <c r="O1983" s="119"/>
      <c r="P1983" s="107"/>
      <c r="Q1983" s="107"/>
      <c r="R1983" s="107"/>
      <c r="S1983" s="107"/>
      <c r="T1983" s="74"/>
    </row>
    <row r="1984" spans="1:20" ht="18" customHeight="1">
      <c r="A1984" s="190"/>
      <c r="B1984" s="191"/>
      <c r="C1984" s="99"/>
      <c r="D1984" s="108"/>
      <c r="E1984" s="94"/>
      <c r="F1984" s="94"/>
      <c r="G1984" s="94"/>
      <c r="H1984" s="94"/>
      <c r="I1984" s="94"/>
      <c r="J1984" s="94"/>
      <c r="K1984" s="94"/>
      <c r="L1984" s="105"/>
      <c r="M1984" s="78"/>
      <c r="N1984" s="96"/>
      <c r="O1984" s="119"/>
      <c r="P1984" s="107"/>
      <c r="Q1984" s="107"/>
      <c r="R1984" s="107"/>
      <c r="S1984" s="107"/>
      <c r="T1984" s="74"/>
    </row>
    <row r="1985" spans="1:20" ht="18" customHeight="1" thickBot="1">
      <c r="A1985" s="233"/>
      <c r="B1985" s="234"/>
      <c r="C1985" s="120"/>
      <c r="D1985" s="121"/>
      <c r="E1985" s="122"/>
      <c r="F1985" s="122"/>
      <c r="G1985" s="122"/>
      <c r="H1985" s="122"/>
      <c r="I1985" s="122"/>
      <c r="J1985" s="122"/>
      <c r="K1985" s="122"/>
      <c r="L1985" s="123"/>
      <c r="M1985" s="124"/>
      <c r="N1985" s="125"/>
      <c r="O1985" s="126"/>
      <c r="P1985" s="127"/>
      <c r="Q1985" s="127"/>
      <c r="R1985" s="127"/>
      <c r="S1985" s="127"/>
      <c r="T1985" s="128"/>
    </row>
    <row r="1986" spans="1:20" ht="17.25" customHeight="1" thickBot="1">
      <c r="A1986" s="935" t="s">
        <v>101</v>
      </c>
      <c r="B1986" s="936"/>
      <c r="C1986" s="936"/>
      <c r="D1986" s="936"/>
      <c r="E1986" s="936"/>
      <c r="F1986" s="936"/>
      <c r="G1986" s="50" t="s">
        <v>102</v>
      </c>
      <c r="H1986" s="937"/>
      <c r="I1986" s="937"/>
      <c r="J1986" s="938"/>
      <c r="K1986" s="50" t="s">
        <v>103</v>
      </c>
      <c r="L1986" s="51"/>
      <c r="M1986" s="52"/>
      <c r="N1986" s="939" t="s">
        <v>104</v>
      </c>
      <c r="O1986" s="940"/>
      <c r="P1986" s="940"/>
      <c r="Q1986" s="941"/>
      <c r="R1986" s="53" t="s">
        <v>105</v>
      </c>
      <c r="S1986" s="54"/>
      <c r="T1986" s="55"/>
    </row>
    <row r="1987" spans="1:20" ht="18" customHeight="1">
      <c r="A1987" s="942" t="s">
        <v>106</v>
      </c>
      <c r="B1987" s="943"/>
      <c r="C1987" s="946" t="s">
        <v>107</v>
      </c>
      <c r="D1987" s="922" t="s">
        <v>108</v>
      </c>
      <c r="E1987" s="923"/>
      <c r="F1987" s="923"/>
      <c r="G1987" s="923"/>
      <c r="H1987" s="923"/>
      <c r="I1987" s="923"/>
      <c r="J1987" s="923"/>
      <c r="K1987" s="923"/>
      <c r="L1987" s="948"/>
      <c r="M1987" s="950" t="s">
        <v>109</v>
      </c>
      <c r="N1987" s="922" t="s">
        <v>110</v>
      </c>
      <c r="O1987" s="922" t="s">
        <v>111</v>
      </c>
      <c r="P1987" s="923"/>
      <c r="Q1987" s="923"/>
      <c r="R1987" s="923"/>
      <c r="S1987" s="923"/>
      <c r="T1987" s="924"/>
    </row>
    <row r="1988" spans="1:20" ht="18" customHeight="1" thickBot="1">
      <c r="A1988" s="944"/>
      <c r="B1988" s="945"/>
      <c r="C1988" s="947"/>
      <c r="D1988" s="925"/>
      <c r="E1988" s="926"/>
      <c r="F1988" s="926"/>
      <c r="G1988" s="926"/>
      <c r="H1988" s="926"/>
      <c r="I1988" s="926"/>
      <c r="J1988" s="926"/>
      <c r="K1988" s="926"/>
      <c r="L1988" s="949"/>
      <c r="M1988" s="951"/>
      <c r="N1988" s="925"/>
      <c r="O1988" s="925"/>
      <c r="P1988" s="926"/>
      <c r="Q1988" s="926"/>
      <c r="R1988" s="926"/>
      <c r="S1988" s="926"/>
      <c r="T1988" s="927"/>
    </row>
    <row r="1989" spans="1:20" ht="18" customHeight="1">
      <c r="A1989" s="237"/>
      <c r="B1989" s="238"/>
      <c r="C1989" s="999" t="s">
        <v>1265</v>
      </c>
      <c r="D1989" s="1000"/>
      <c r="E1989" s="1000"/>
      <c r="F1989" s="1000"/>
      <c r="G1989" s="1000"/>
      <c r="H1989" s="1000"/>
      <c r="I1989" s="1000"/>
      <c r="J1989" s="1000"/>
      <c r="K1989" s="1000"/>
      <c r="L1989" s="1001"/>
      <c r="M1989" s="62"/>
      <c r="N1989" s="63"/>
      <c r="O1989" s="64"/>
      <c r="P1989" s="65"/>
      <c r="Q1989" s="65"/>
      <c r="R1989" s="65"/>
      <c r="S1989" s="65"/>
      <c r="T1989" s="66"/>
    </row>
    <row r="1990" spans="1:20" ht="18" customHeight="1">
      <c r="A1990" s="985" t="s">
        <v>1266</v>
      </c>
      <c r="B1990" s="986"/>
      <c r="C1990" s="67"/>
      <c r="D1990" s="68" t="s">
        <v>45</v>
      </c>
      <c r="E1990" s="69" t="s">
        <v>1267</v>
      </c>
      <c r="F1990" s="69"/>
      <c r="G1990" s="69"/>
      <c r="H1990" s="69"/>
      <c r="I1990" s="69"/>
      <c r="J1990" s="69"/>
      <c r="K1990" s="69"/>
      <c r="L1990" s="70"/>
      <c r="M1990" s="71" t="s">
        <v>100</v>
      </c>
      <c r="N1990" s="71" t="s">
        <v>100</v>
      </c>
      <c r="O1990" s="72" t="s">
        <v>511</v>
      </c>
      <c r="P1990" s="73" t="s">
        <v>1268</v>
      </c>
      <c r="Q1990" s="73"/>
      <c r="R1990" s="73"/>
      <c r="S1990" s="73"/>
      <c r="T1990" s="74"/>
    </row>
    <row r="1991" spans="1:20" ht="18" customHeight="1">
      <c r="A1991" s="985" t="s">
        <v>677</v>
      </c>
      <c r="B1991" s="986"/>
      <c r="C1991" s="75"/>
      <c r="D1991" s="68"/>
      <c r="E1991" s="69" t="s">
        <v>1269</v>
      </c>
      <c r="F1991" s="76"/>
      <c r="G1991" s="76"/>
      <c r="H1991" s="76"/>
      <c r="I1991" s="76"/>
      <c r="J1991" s="76"/>
      <c r="K1991" s="76"/>
      <c r="L1991" s="77"/>
      <c r="M1991" s="71"/>
      <c r="N1991" s="71"/>
      <c r="O1991" s="72" t="s">
        <v>511</v>
      </c>
      <c r="P1991" s="73" t="s">
        <v>1270</v>
      </c>
      <c r="Q1991" s="73"/>
      <c r="R1991" s="73"/>
      <c r="S1991" s="73"/>
      <c r="T1991" s="74"/>
    </row>
    <row r="1992" spans="1:20" ht="18" customHeight="1">
      <c r="A1992" s="985" t="s">
        <v>1271</v>
      </c>
      <c r="B1992" s="986"/>
      <c r="C1992" s="75"/>
      <c r="D1992" s="68"/>
      <c r="E1992" s="69" t="s">
        <v>1272</v>
      </c>
      <c r="F1992" s="76"/>
      <c r="G1992" s="76"/>
      <c r="H1992" s="76"/>
      <c r="I1992" s="76"/>
      <c r="J1992" s="76"/>
      <c r="K1992" s="76"/>
      <c r="L1992" s="77"/>
      <c r="M1992" s="78" t="s">
        <v>1273</v>
      </c>
      <c r="N1992" s="71" t="s">
        <v>100</v>
      </c>
      <c r="O1992" s="72" t="s">
        <v>511</v>
      </c>
      <c r="P1992" s="73" t="s">
        <v>1274</v>
      </c>
      <c r="Q1992" s="73"/>
      <c r="R1992" s="73"/>
      <c r="S1992" s="73"/>
      <c r="T1992" s="74"/>
    </row>
    <row r="1993" spans="1:20" ht="18" customHeight="1">
      <c r="A1993" s="190"/>
      <c r="B1993" s="191"/>
      <c r="C1993" s="79"/>
      <c r="D1993" s="68"/>
      <c r="E1993" s="69" t="s">
        <v>1275</v>
      </c>
      <c r="F1993" s="76"/>
      <c r="G1993" s="76"/>
      <c r="H1993" s="76"/>
      <c r="I1993" s="76"/>
      <c r="J1993" s="76"/>
      <c r="K1993" s="76"/>
      <c r="L1993" s="77"/>
      <c r="M1993" s="78">
        <v>78</v>
      </c>
      <c r="N1993" s="71" t="s">
        <v>100</v>
      </c>
      <c r="O1993" s="72" t="s">
        <v>511</v>
      </c>
      <c r="P1993" s="73" t="s">
        <v>1276</v>
      </c>
      <c r="Q1993" s="73"/>
      <c r="R1993" s="73"/>
      <c r="S1993" s="73"/>
      <c r="T1993" s="74"/>
    </row>
    <row r="1994" spans="1:20" ht="18" customHeight="1">
      <c r="A1994" s="190"/>
      <c r="B1994" s="191"/>
      <c r="C1994" s="80"/>
      <c r="D1994" s="81"/>
      <c r="E1994" s="82" t="s">
        <v>1277</v>
      </c>
      <c r="F1994" s="82"/>
      <c r="G1994" s="82"/>
      <c r="H1994" s="82"/>
      <c r="I1994" s="82"/>
      <c r="J1994" s="82"/>
      <c r="K1994" s="82"/>
      <c r="L1994" s="83"/>
      <c r="M1994" s="84">
        <v>84</v>
      </c>
      <c r="N1994" s="85" t="s">
        <v>1278</v>
      </c>
      <c r="O1994" s="86" t="s">
        <v>511</v>
      </c>
      <c r="P1994" s="87" t="s">
        <v>1279</v>
      </c>
      <c r="Q1994" s="388"/>
      <c r="R1994" s="388"/>
      <c r="S1994" s="388"/>
      <c r="T1994" s="88"/>
    </row>
    <row r="1995" spans="1:20" ht="18" customHeight="1">
      <c r="A1995" s="190"/>
      <c r="B1995" s="191"/>
      <c r="C1995" s="75"/>
      <c r="D1995" s="68"/>
      <c r="E1995" s="89" t="s">
        <v>1280</v>
      </c>
      <c r="F1995" s="89"/>
      <c r="G1995" s="89"/>
      <c r="H1995" s="89"/>
      <c r="I1995" s="89"/>
      <c r="J1995" s="89"/>
      <c r="K1995" s="89"/>
      <c r="L1995" s="90"/>
      <c r="M1995" s="91">
        <v>84</v>
      </c>
      <c r="N1995" s="92" t="s">
        <v>1281</v>
      </c>
      <c r="O1995" s="93" t="s">
        <v>511</v>
      </c>
      <c r="P1995" s="73" t="s">
        <v>1282</v>
      </c>
      <c r="Q1995" s="107"/>
      <c r="R1995" s="107"/>
      <c r="S1995" s="107"/>
      <c r="T1995" s="74"/>
    </row>
    <row r="1996" spans="1:20" ht="18" customHeight="1">
      <c r="A1996" s="190"/>
      <c r="B1996" s="191"/>
      <c r="C1996" s="75"/>
      <c r="D1996" s="68"/>
      <c r="E1996" s="94" t="s">
        <v>1283</v>
      </c>
      <c r="F1996" s="94"/>
      <c r="G1996" s="94"/>
      <c r="H1996" s="94"/>
      <c r="I1996" s="94"/>
      <c r="J1996" s="94"/>
      <c r="K1996" s="94"/>
      <c r="L1996" s="95"/>
      <c r="M1996" s="78">
        <v>84</v>
      </c>
      <c r="N1996" s="96" t="s">
        <v>1278</v>
      </c>
      <c r="O1996" s="119"/>
      <c r="P1996" s="107"/>
      <c r="Q1996" s="107"/>
      <c r="R1996" s="107"/>
      <c r="S1996" s="107"/>
      <c r="T1996" s="74"/>
    </row>
    <row r="1997" spans="1:20" ht="18" customHeight="1">
      <c r="A1997" s="190"/>
      <c r="B1997" s="191"/>
      <c r="C1997" s="75"/>
      <c r="D1997" s="68"/>
      <c r="E1997" s="89" t="s">
        <v>1284</v>
      </c>
      <c r="F1997" s="89"/>
      <c r="G1997" s="89"/>
      <c r="H1997" s="89"/>
      <c r="I1997" s="89"/>
      <c r="J1997" s="89"/>
      <c r="K1997" s="89"/>
      <c r="L1997" s="95"/>
      <c r="M1997" s="78">
        <v>84</v>
      </c>
      <c r="N1997" s="96" t="s">
        <v>1281</v>
      </c>
      <c r="O1997" s="119"/>
      <c r="P1997" s="107"/>
      <c r="Q1997" s="107"/>
      <c r="R1997" s="107"/>
      <c r="S1997" s="107"/>
      <c r="T1997" s="74"/>
    </row>
    <row r="1998" spans="1:20" ht="18" customHeight="1">
      <c r="A1998" s="190"/>
      <c r="B1998" s="191"/>
      <c r="C1998" s="99"/>
      <c r="D1998" s="68"/>
      <c r="E1998" s="94" t="s">
        <v>1285</v>
      </c>
      <c r="F1998" s="94"/>
      <c r="G1998" s="94"/>
      <c r="H1998" s="94"/>
      <c r="I1998" s="94"/>
      <c r="J1998" s="94"/>
      <c r="K1998" s="94"/>
      <c r="L1998" s="95"/>
      <c r="M1998" s="100">
        <v>84</v>
      </c>
      <c r="N1998" s="100" t="s">
        <v>1281</v>
      </c>
      <c r="O1998" s="110"/>
      <c r="P1998" s="107"/>
      <c r="Q1998" s="107"/>
      <c r="R1998" s="107"/>
      <c r="S1998" s="107"/>
      <c r="T1998" s="74"/>
    </row>
    <row r="1999" spans="1:20" ht="18" customHeight="1">
      <c r="A1999" s="190"/>
      <c r="B1999" s="191"/>
      <c r="C1999" s="281"/>
      <c r="D1999" s="81"/>
      <c r="E1999" s="82"/>
      <c r="F1999" s="82"/>
      <c r="G1999" s="82"/>
      <c r="H1999" s="82"/>
      <c r="I1999" s="82"/>
      <c r="J1999" s="82"/>
      <c r="K1999" s="82"/>
      <c r="L1999" s="83"/>
      <c r="M1999" s="84"/>
      <c r="N1999" s="248"/>
      <c r="O1999" s="249"/>
      <c r="P1999" s="388"/>
      <c r="Q1999" s="388"/>
      <c r="R1999" s="388"/>
      <c r="S1999" s="388"/>
      <c r="T1999" s="88"/>
    </row>
    <row r="2000" spans="1:20" ht="18" customHeight="1">
      <c r="A2000" s="983" t="s">
        <v>1266</v>
      </c>
      <c r="B2000" s="984"/>
      <c r="C2000" s="394"/>
      <c r="D2000" s="309" t="s">
        <v>45</v>
      </c>
      <c r="E2000" s="310" t="s">
        <v>1232</v>
      </c>
      <c r="F2000" s="310"/>
      <c r="G2000" s="310"/>
      <c r="H2000" s="310"/>
      <c r="I2000" s="310"/>
      <c r="J2000" s="310"/>
      <c r="K2000" s="310"/>
      <c r="L2000" s="389"/>
      <c r="M2000" s="343" t="s">
        <v>100</v>
      </c>
      <c r="N2000" s="312" t="s">
        <v>100</v>
      </c>
      <c r="O2000" s="426" t="s">
        <v>511</v>
      </c>
      <c r="P2000" s="427" t="s">
        <v>1286</v>
      </c>
      <c r="Q2000" s="391"/>
      <c r="R2000" s="391"/>
      <c r="S2000" s="391"/>
      <c r="T2000" s="392"/>
    </row>
    <row r="2001" spans="1:20" ht="18" customHeight="1">
      <c r="A2001" s="190"/>
      <c r="B2001" s="191"/>
      <c r="C2001" s="102"/>
      <c r="D2001" s="68" t="s">
        <v>47</v>
      </c>
      <c r="E2001" s="94" t="s">
        <v>1287</v>
      </c>
      <c r="F2001" s="94"/>
      <c r="G2001" s="94"/>
      <c r="H2001" s="94"/>
      <c r="I2001" s="94"/>
      <c r="J2001" s="94"/>
      <c r="K2001" s="94"/>
      <c r="L2001" s="95"/>
      <c r="M2001" s="100" t="s">
        <v>100</v>
      </c>
      <c r="N2001" s="71" t="s">
        <v>100</v>
      </c>
      <c r="O2001" s="398"/>
      <c r="P2001" s="107"/>
      <c r="Q2001" s="107"/>
      <c r="R2001" s="107"/>
      <c r="S2001" s="107"/>
      <c r="T2001" s="74"/>
    </row>
    <row r="2002" spans="1:20" ht="18" customHeight="1">
      <c r="A2002" s="190"/>
      <c r="B2002" s="191"/>
      <c r="C2002" s="99"/>
      <c r="D2002" s="68" t="s">
        <v>48</v>
      </c>
      <c r="E2002" s="94" t="s">
        <v>1236</v>
      </c>
      <c r="F2002" s="94"/>
      <c r="G2002" s="94"/>
      <c r="H2002" s="94"/>
      <c r="I2002" s="94"/>
      <c r="J2002" s="94"/>
      <c r="K2002" s="94"/>
      <c r="L2002" s="105"/>
      <c r="M2002" s="100">
        <v>34</v>
      </c>
      <c r="N2002" s="71" t="s">
        <v>100</v>
      </c>
      <c r="O2002" s="72" t="s">
        <v>511</v>
      </c>
      <c r="P2002" s="73" t="s">
        <v>1233</v>
      </c>
      <c r="Q2002" s="107"/>
      <c r="R2002" s="107"/>
      <c r="S2002" s="107"/>
      <c r="T2002" s="74"/>
    </row>
    <row r="2003" spans="1:20" ht="18" customHeight="1">
      <c r="A2003" s="190"/>
      <c r="B2003" s="191"/>
      <c r="C2003" s="75"/>
      <c r="D2003" s="108" t="s">
        <v>49</v>
      </c>
      <c r="E2003" s="94" t="s">
        <v>1237</v>
      </c>
      <c r="F2003" s="94"/>
      <c r="G2003" s="94"/>
      <c r="H2003" s="94"/>
      <c r="I2003" s="94"/>
      <c r="J2003" s="94"/>
      <c r="K2003" s="94"/>
      <c r="L2003" s="95"/>
      <c r="M2003" s="100" t="s">
        <v>100</v>
      </c>
      <c r="N2003" s="71" t="s">
        <v>100</v>
      </c>
      <c r="O2003" s="72" t="s">
        <v>511</v>
      </c>
      <c r="P2003" s="73" t="s">
        <v>1235</v>
      </c>
      <c r="Q2003" s="107"/>
      <c r="R2003" s="107"/>
      <c r="S2003" s="107"/>
      <c r="T2003" s="74"/>
    </row>
    <row r="2004" spans="1:20" ht="18" customHeight="1">
      <c r="A2004" s="190"/>
      <c r="B2004" s="191"/>
      <c r="C2004" s="75"/>
      <c r="D2004" s="108" t="s">
        <v>50</v>
      </c>
      <c r="E2004" s="94" t="s">
        <v>1238</v>
      </c>
      <c r="F2004" s="94"/>
      <c r="G2004" s="94"/>
      <c r="H2004" s="94"/>
      <c r="I2004" s="94"/>
      <c r="J2004" s="94"/>
      <c r="K2004" s="94"/>
      <c r="L2004" s="95"/>
      <c r="M2004" s="100" t="s">
        <v>477</v>
      </c>
      <c r="N2004" s="71" t="s">
        <v>1288</v>
      </c>
      <c r="O2004" s="72" t="s">
        <v>511</v>
      </c>
      <c r="P2004" s="73" t="s">
        <v>1289</v>
      </c>
      <c r="Q2004" s="107"/>
      <c r="R2004" s="107"/>
      <c r="S2004" s="107"/>
      <c r="T2004" s="74"/>
    </row>
    <row r="2005" spans="1:20" ht="18" customHeight="1">
      <c r="A2005" s="190"/>
      <c r="B2005" s="191"/>
      <c r="C2005" s="102"/>
      <c r="D2005" s="68" t="s">
        <v>54</v>
      </c>
      <c r="E2005" s="94" t="s">
        <v>247</v>
      </c>
      <c r="F2005" s="94"/>
      <c r="G2005" s="94"/>
      <c r="H2005" s="94"/>
      <c r="I2005" s="94"/>
      <c r="J2005" s="94"/>
      <c r="K2005" s="94"/>
      <c r="L2005" s="95"/>
      <c r="M2005" s="100">
        <v>34</v>
      </c>
      <c r="N2005" s="92" t="s">
        <v>100</v>
      </c>
      <c r="O2005" s="429"/>
      <c r="P2005" s="73" t="s">
        <v>1290</v>
      </c>
      <c r="Q2005" s="107"/>
      <c r="R2005" s="107"/>
      <c r="S2005" s="107"/>
      <c r="T2005" s="74"/>
    </row>
    <row r="2006" spans="1:20" ht="18" customHeight="1">
      <c r="A2006" s="190"/>
      <c r="B2006" s="191"/>
      <c r="C2006" s="99"/>
      <c r="D2006" s="108" t="s">
        <v>59</v>
      </c>
      <c r="E2006" s="94" t="s">
        <v>1240</v>
      </c>
      <c r="F2006" s="94"/>
      <c r="G2006" s="94"/>
      <c r="H2006" s="94"/>
      <c r="I2006" s="94"/>
      <c r="J2006" s="94"/>
      <c r="K2006" s="94"/>
      <c r="L2006" s="95"/>
      <c r="M2006" s="100">
        <v>34</v>
      </c>
      <c r="N2006" s="100" t="s">
        <v>1288</v>
      </c>
      <c r="O2006" s="395" t="s">
        <v>511</v>
      </c>
      <c r="P2006" s="73" t="s">
        <v>1291</v>
      </c>
      <c r="Q2006" s="107"/>
      <c r="R2006" s="107"/>
      <c r="S2006" s="107"/>
      <c r="T2006" s="74"/>
    </row>
    <row r="2007" spans="1:20" ht="18" customHeight="1">
      <c r="A2007" s="190"/>
      <c r="B2007" s="191"/>
      <c r="C2007" s="102"/>
      <c r="D2007" s="108" t="s">
        <v>64</v>
      </c>
      <c r="E2007" s="94" t="s">
        <v>1292</v>
      </c>
      <c r="F2007" s="94"/>
      <c r="G2007" s="94"/>
      <c r="H2007" s="94"/>
      <c r="I2007" s="94"/>
      <c r="J2007" s="94"/>
      <c r="K2007" s="94"/>
      <c r="L2007" s="95"/>
      <c r="M2007" s="78" t="s">
        <v>100</v>
      </c>
      <c r="N2007" s="100" t="s">
        <v>100</v>
      </c>
      <c r="O2007" s="110"/>
      <c r="P2007" s="107"/>
      <c r="Q2007" s="107"/>
      <c r="R2007" s="107"/>
      <c r="S2007" s="107"/>
      <c r="T2007" s="74"/>
    </row>
    <row r="2008" spans="1:20" ht="18" customHeight="1">
      <c r="A2008" s="190"/>
      <c r="B2008" s="191"/>
      <c r="C2008" s="279" t="s">
        <v>1293</v>
      </c>
      <c r="D2008" s="108" t="s">
        <v>67</v>
      </c>
      <c r="E2008" s="94" t="s">
        <v>1294</v>
      </c>
      <c r="F2008" s="94"/>
      <c r="G2008" s="94"/>
      <c r="H2008" s="94"/>
      <c r="I2008" s="94"/>
      <c r="J2008" s="94"/>
      <c r="K2008" s="94"/>
      <c r="L2008" s="95"/>
      <c r="M2008" s="100" t="s">
        <v>100</v>
      </c>
      <c r="N2008" s="100" t="s">
        <v>100</v>
      </c>
      <c r="O2008" s="110"/>
      <c r="P2008" s="107"/>
      <c r="Q2008" s="107"/>
      <c r="R2008" s="107"/>
      <c r="S2008" s="107"/>
      <c r="T2008" s="74"/>
    </row>
    <row r="2009" spans="1:20" ht="18" customHeight="1">
      <c r="A2009" s="190"/>
      <c r="B2009" s="191"/>
      <c r="C2009" s="111"/>
      <c r="D2009" s="108" t="s">
        <v>69</v>
      </c>
      <c r="E2009" s="94" t="s">
        <v>1295</v>
      </c>
      <c r="F2009" s="94"/>
      <c r="G2009" s="94"/>
      <c r="H2009" s="94"/>
      <c r="I2009" s="94"/>
      <c r="J2009" s="94"/>
      <c r="K2009" s="94"/>
      <c r="L2009" s="95"/>
      <c r="M2009" s="100" t="s">
        <v>100</v>
      </c>
      <c r="N2009" s="100" t="s">
        <v>100</v>
      </c>
      <c r="O2009" s="114"/>
      <c r="P2009" s="107"/>
      <c r="Q2009" s="107"/>
      <c r="R2009" s="107"/>
      <c r="S2009" s="107"/>
      <c r="T2009" s="74"/>
    </row>
    <row r="2010" spans="1:20" ht="18" customHeight="1">
      <c r="A2010" s="190"/>
      <c r="B2010" s="191"/>
      <c r="C2010" s="75"/>
      <c r="D2010" s="108" t="s">
        <v>859</v>
      </c>
      <c r="E2010" s="116" t="s">
        <v>1296</v>
      </c>
      <c r="F2010" s="116"/>
      <c r="G2010" s="116"/>
      <c r="H2010" s="116"/>
      <c r="I2010" s="116"/>
      <c r="J2010" s="116"/>
      <c r="K2010" s="116"/>
      <c r="L2010" s="117"/>
      <c r="M2010" s="100" t="s">
        <v>100</v>
      </c>
      <c r="N2010" s="71" t="s">
        <v>100</v>
      </c>
      <c r="O2010" s="106"/>
      <c r="P2010" s="107"/>
      <c r="Q2010" s="107"/>
      <c r="R2010" s="107"/>
      <c r="S2010" s="107"/>
      <c r="T2010" s="74"/>
    </row>
    <row r="2011" spans="1:20" ht="18" customHeight="1">
      <c r="A2011" s="190"/>
      <c r="B2011" s="191"/>
      <c r="C2011" s="118"/>
      <c r="D2011" s="108" t="s">
        <v>866</v>
      </c>
      <c r="E2011" s="94" t="s">
        <v>1297</v>
      </c>
      <c r="F2011" s="94"/>
      <c r="G2011" s="94"/>
      <c r="H2011" s="94"/>
      <c r="I2011" s="94"/>
      <c r="J2011" s="94"/>
      <c r="K2011" s="94"/>
      <c r="L2011" s="95"/>
      <c r="M2011" s="100">
        <v>86</v>
      </c>
      <c r="N2011" s="100" t="s">
        <v>100</v>
      </c>
      <c r="O2011" s="110"/>
      <c r="P2011" s="107"/>
      <c r="Q2011" s="107"/>
      <c r="R2011" s="107"/>
      <c r="S2011" s="107"/>
      <c r="T2011" s="74"/>
    </row>
    <row r="2012" spans="1:20" ht="18" customHeight="1">
      <c r="A2012" s="190"/>
      <c r="B2012" s="191"/>
      <c r="C2012" s="118"/>
      <c r="D2012" s="108" t="s">
        <v>868</v>
      </c>
      <c r="E2012" s="94" t="s">
        <v>1298</v>
      </c>
      <c r="F2012" s="94"/>
      <c r="G2012" s="94"/>
      <c r="H2012" s="94"/>
      <c r="I2012" s="94"/>
      <c r="J2012" s="94"/>
      <c r="K2012" s="94"/>
      <c r="L2012" s="95"/>
      <c r="M2012" s="100" t="s">
        <v>154</v>
      </c>
      <c r="N2012" s="100" t="s">
        <v>1299</v>
      </c>
      <c r="O2012" s="110"/>
      <c r="P2012" s="107"/>
      <c r="Q2012" s="107"/>
      <c r="R2012" s="107"/>
      <c r="S2012" s="107"/>
      <c r="T2012" s="74"/>
    </row>
    <row r="2013" spans="1:20" ht="18" customHeight="1">
      <c r="A2013" s="190"/>
      <c r="B2013" s="191"/>
      <c r="C2013" s="99"/>
      <c r="D2013" s="108" t="s">
        <v>872</v>
      </c>
      <c r="E2013" s="94" t="s">
        <v>1300</v>
      </c>
      <c r="F2013" s="94"/>
      <c r="G2013" s="94"/>
      <c r="H2013" s="94"/>
      <c r="I2013" s="94"/>
      <c r="J2013" s="94"/>
      <c r="K2013" s="94"/>
      <c r="L2013" s="105"/>
      <c r="M2013" s="100" t="s">
        <v>100</v>
      </c>
      <c r="N2013" s="100" t="s">
        <v>100</v>
      </c>
      <c r="O2013" s="110"/>
      <c r="P2013" s="107"/>
      <c r="Q2013" s="107"/>
      <c r="R2013" s="107"/>
      <c r="S2013" s="107"/>
      <c r="T2013" s="74"/>
    </row>
    <row r="2014" spans="1:20" ht="18" customHeight="1">
      <c r="A2014" s="190"/>
      <c r="B2014" s="191"/>
      <c r="C2014" s="401" t="s">
        <v>225</v>
      </c>
      <c r="D2014" s="68" t="s">
        <v>873</v>
      </c>
      <c r="E2014" s="94" t="s">
        <v>1301</v>
      </c>
      <c r="F2014" s="94"/>
      <c r="G2014" s="94"/>
      <c r="H2014" s="94"/>
      <c r="I2014" s="94"/>
      <c r="J2014" s="94"/>
      <c r="K2014" s="94"/>
      <c r="L2014" s="105"/>
      <c r="M2014" s="100">
        <v>84</v>
      </c>
      <c r="N2014" s="100" t="s">
        <v>100</v>
      </c>
      <c r="O2014" s="395"/>
      <c r="P2014" s="73"/>
      <c r="Q2014" s="107"/>
      <c r="R2014" s="107"/>
      <c r="S2014" s="107"/>
      <c r="T2014" s="74"/>
    </row>
    <row r="2015" spans="1:20" ht="18" customHeight="1">
      <c r="A2015" s="190"/>
      <c r="B2015" s="191"/>
      <c r="C2015" s="75"/>
      <c r="D2015" s="108" t="s">
        <v>875</v>
      </c>
      <c r="E2015" s="94" t="s">
        <v>1302</v>
      </c>
      <c r="F2015" s="94"/>
      <c r="G2015" s="94"/>
      <c r="H2015" s="94"/>
      <c r="I2015" s="94"/>
      <c r="J2015" s="94"/>
      <c r="K2015" s="94"/>
      <c r="L2015" s="105"/>
      <c r="M2015" s="100" t="s">
        <v>100</v>
      </c>
      <c r="N2015" s="100" t="s">
        <v>100</v>
      </c>
      <c r="O2015" s="395" t="s">
        <v>511</v>
      </c>
      <c r="P2015" s="73" t="s">
        <v>822</v>
      </c>
      <c r="Q2015" s="107"/>
      <c r="R2015" s="107"/>
      <c r="S2015" s="107"/>
      <c r="T2015" s="74"/>
    </row>
    <row r="2016" spans="1:20" ht="18" customHeight="1">
      <c r="A2016" s="190"/>
      <c r="B2016" s="191"/>
      <c r="C2016" s="118"/>
      <c r="D2016" s="108" t="s">
        <v>876</v>
      </c>
      <c r="E2016" s="94" t="s">
        <v>1303</v>
      </c>
      <c r="F2016" s="94"/>
      <c r="G2016" s="94"/>
      <c r="H2016" s="94"/>
      <c r="I2016" s="94"/>
      <c r="J2016" s="94"/>
      <c r="K2016" s="94"/>
      <c r="L2016" s="105"/>
      <c r="M2016" s="100" t="s">
        <v>100</v>
      </c>
      <c r="N2016" s="100" t="s">
        <v>100</v>
      </c>
      <c r="O2016" s="101"/>
      <c r="P2016" s="107"/>
      <c r="Q2016" s="107"/>
      <c r="R2016" s="107"/>
      <c r="S2016" s="107"/>
      <c r="T2016" s="74"/>
    </row>
    <row r="2017" spans="1:20" ht="18" customHeight="1">
      <c r="A2017" s="190"/>
      <c r="B2017" s="191"/>
      <c r="C2017" s="279" t="s">
        <v>1304</v>
      </c>
      <c r="D2017" s="108" t="s">
        <v>877</v>
      </c>
      <c r="E2017" s="94" t="s">
        <v>1305</v>
      </c>
      <c r="F2017" s="94"/>
      <c r="G2017" s="94"/>
      <c r="H2017" s="94"/>
      <c r="I2017" s="94"/>
      <c r="J2017" s="94"/>
      <c r="K2017" s="94"/>
      <c r="L2017" s="105"/>
      <c r="M2017" s="100" t="s">
        <v>100</v>
      </c>
      <c r="N2017" s="100" t="s">
        <v>100</v>
      </c>
      <c r="O2017" s="395" t="s">
        <v>511</v>
      </c>
      <c r="P2017" s="73" t="s">
        <v>688</v>
      </c>
      <c r="Q2017" s="107"/>
      <c r="R2017" s="107"/>
      <c r="S2017" s="107"/>
      <c r="T2017" s="74"/>
    </row>
    <row r="2018" spans="1:20" ht="18" customHeight="1">
      <c r="A2018" s="190"/>
      <c r="B2018" s="191"/>
      <c r="C2018" s="279" t="s">
        <v>1032</v>
      </c>
      <c r="D2018" s="108" t="s">
        <v>878</v>
      </c>
      <c r="E2018" s="94" t="s">
        <v>1306</v>
      </c>
      <c r="F2018" s="94"/>
      <c r="G2018" s="94"/>
      <c r="H2018" s="94"/>
      <c r="I2018" s="94"/>
      <c r="J2018" s="94"/>
      <c r="K2018" s="94"/>
      <c r="L2018" s="105"/>
      <c r="M2018" s="100" t="s">
        <v>100</v>
      </c>
      <c r="N2018" s="100" t="s">
        <v>100</v>
      </c>
      <c r="O2018" s="110"/>
      <c r="P2018" s="107"/>
      <c r="Q2018" s="107"/>
      <c r="R2018" s="107"/>
      <c r="S2018" s="107"/>
      <c r="T2018" s="74"/>
    </row>
    <row r="2019" spans="1:20" ht="18" customHeight="1">
      <c r="A2019" s="190"/>
      <c r="B2019" s="191"/>
      <c r="C2019" s="99"/>
      <c r="D2019" s="108" t="s">
        <v>879</v>
      </c>
      <c r="E2019" s="94" t="s">
        <v>1307</v>
      </c>
      <c r="F2019" s="94"/>
      <c r="G2019" s="94"/>
      <c r="H2019" s="94"/>
      <c r="I2019" s="94"/>
      <c r="J2019" s="94"/>
      <c r="K2019" s="94"/>
      <c r="L2019" s="105"/>
      <c r="M2019" s="78" t="s">
        <v>100</v>
      </c>
      <c r="N2019" s="96" t="s">
        <v>100</v>
      </c>
      <c r="O2019" s="119"/>
      <c r="P2019" s="107"/>
      <c r="Q2019" s="107"/>
      <c r="R2019" s="107"/>
      <c r="S2019" s="107"/>
      <c r="T2019" s="74"/>
    </row>
    <row r="2020" spans="1:20" ht="18" customHeight="1">
      <c r="A2020" s="190"/>
      <c r="B2020" s="191"/>
      <c r="C2020" s="99"/>
      <c r="D2020" s="108"/>
      <c r="E2020" s="94"/>
      <c r="F2020" s="94"/>
      <c r="G2020" s="94"/>
      <c r="H2020" s="94"/>
      <c r="I2020" s="94"/>
      <c r="J2020" s="94"/>
      <c r="K2020" s="94"/>
      <c r="L2020" s="105"/>
      <c r="M2020" s="78"/>
      <c r="N2020" s="96"/>
      <c r="O2020" s="119"/>
      <c r="P2020" s="107"/>
      <c r="Q2020" s="107"/>
      <c r="R2020" s="107"/>
      <c r="S2020" s="107"/>
      <c r="T2020" s="74"/>
    </row>
    <row r="2021" spans="1:20" ht="18" customHeight="1">
      <c r="A2021" s="190"/>
      <c r="B2021" s="191"/>
      <c r="C2021" s="99"/>
      <c r="D2021" s="108"/>
      <c r="E2021" s="94"/>
      <c r="F2021" s="94"/>
      <c r="G2021" s="94"/>
      <c r="H2021" s="94"/>
      <c r="I2021" s="94"/>
      <c r="J2021" s="94"/>
      <c r="K2021" s="94"/>
      <c r="L2021" s="105"/>
      <c r="M2021" s="78"/>
      <c r="N2021" s="96"/>
      <c r="O2021" s="119"/>
      <c r="P2021" s="107"/>
      <c r="Q2021" s="107"/>
      <c r="R2021" s="107"/>
      <c r="S2021" s="107"/>
      <c r="T2021" s="74"/>
    </row>
    <row r="2022" spans="1:20" ht="18" customHeight="1" thickBot="1">
      <c r="A2022" s="233"/>
      <c r="B2022" s="234"/>
      <c r="C2022" s="120"/>
      <c r="D2022" s="121"/>
      <c r="E2022" s="122"/>
      <c r="F2022" s="122"/>
      <c r="G2022" s="122"/>
      <c r="H2022" s="122"/>
      <c r="I2022" s="122"/>
      <c r="J2022" s="122"/>
      <c r="K2022" s="122"/>
      <c r="L2022" s="123"/>
      <c r="M2022" s="124"/>
      <c r="N2022" s="125"/>
      <c r="O2022" s="126"/>
      <c r="P2022" s="127"/>
      <c r="Q2022" s="127"/>
      <c r="R2022" s="127"/>
      <c r="S2022" s="127"/>
      <c r="T2022" s="128"/>
    </row>
    <row r="2023" spans="1:20" ht="17.25" customHeight="1" thickBot="1">
      <c r="A2023" s="935" t="s">
        <v>101</v>
      </c>
      <c r="B2023" s="936"/>
      <c r="C2023" s="936"/>
      <c r="D2023" s="936"/>
      <c r="E2023" s="936"/>
      <c r="F2023" s="936"/>
      <c r="G2023" s="50" t="s">
        <v>102</v>
      </c>
      <c r="H2023" s="937"/>
      <c r="I2023" s="937"/>
      <c r="J2023" s="938"/>
      <c r="K2023" s="50" t="s">
        <v>103</v>
      </c>
      <c r="L2023" s="51"/>
      <c r="M2023" s="52"/>
      <c r="N2023" s="939" t="s">
        <v>104</v>
      </c>
      <c r="O2023" s="940"/>
      <c r="P2023" s="940"/>
      <c r="Q2023" s="941"/>
      <c r="R2023" s="53" t="s">
        <v>105</v>
      </c>
      <c r="S2023" s="54"/>
      <c r="T2023" s="55"/>
    </row>
    <row r="2024" spans="1:20" ht="18" customHeight="1">
      <c r="A2024" s="942" t="s">
        <v>106</v>
      </c>
      <c r="B2024" s="943"/>
      <c r="C2024" s="946" t="s">
        <v>107</v>
      </c>
      <c r="D2024" s="922" t="s">
        <v>108</v>
      </c>
      <c r="E2024" s="923"/>
      <c r="F2024" s="923"/>
      <c r="G2024" s="923"/>
      <c r="H2024" s="923"/>
      <c r="I2024" s="923"/>
      <c r="J2024" s="923"/>
      <c r="K2024" s="923"/>
      <c r="L2024" s="948"/>
      <c r="M2024" s="950" t="s">
        <v>109</v>
      </c>
      <c r="N2024" s="922" t="s">
        <v>110</v>
      </c>
      <c r="O2024" s="922" t="s">
        <v>111</v>
      </c>
      <c r="P2024" s="923"/>
      <c r="Q2024" s="923"/>
      <c r="R2024" s="923"/>
      <c r="S2024" s="923"/>
      <c r="T2024" s="924"/>
    </row>
    <row r="2025" spans="1:20" ht="18" customHeight="1" thickBot="1">
      <c r="A2025" s="944"/>
      <c r="B2025" s="945"/>
      <c r="C2025" s="947"/>
      <c r="D2025" s="925"/>
      <c r="E2025" s="926"/>
      <c r="F2025" s="926"/>
      <c r="G2025" s="926"/>
      <c r="H2025" s="926"/>
      <c r="I2025" s="926"/>
      <c r="J2025" s="926"/>
      <c r="K2025" s="926"/>
      <c r="L2025" s="949"/>
      <c r="M2025" s="951"/>
      <c r="N2025" s="925"/>
      <c r="O2025" s="925"/>
      <c r="P2025" s="926"/>
      <c r="Q2025" s="926"/>
      <c r="R2025" s="926"/>
      <c r="S2025" s="926"/>
      <c r="T2025" s="927"/>
    </row>
    <row r="2026" spans="1:20" ht="18" customHeight="1">
      <c r="A2026" s="989" t="s">
        <v>333</v>
      </c>
      <c r="B2026" s="990"/>
      <c r="C2026" s="57"/>
      <c r="D2026" s="58" t="s">
        <v>45</v>
      </c>
      <c r="E2026" s="59" t="s">
        <v>1308</v>
      </c>
      <c r="F2026" s="60"/>
      <c r="G2026" s="60"/>
      <c r="H2026" s="293"/>
      <c r="I2026" s="293"/>
      <c r="J2026" s="293"/>
      <c r="K2026" s="293"/>
      <c r="L2026" s="61"/>
      <c r="M2026" s="62" t="s">
        <v>100</v>
      </c>
      <c r="N2026" s="63" t="s">
        <v>100</v>
      </c>
      <c r="O2026" s="64" t="s">
        <v>115</v>
      </c>
      <c r="P2026" s="65" t="s">
        <v>1309</v>
      </c>
      <c r="Q2026" s="65"/>
      <c r="R2026" s="65"/>
      <c r="S2026" s="65"/>
      <c r="T2026" s="66"/>
    </row>
    <row r="2027" spans="1:20" ht="18" customHeight="1">
      <c r="A2027" s="985" t="s">
        <v>1310</v>
      </c>
      <c r="B2027" s="986"/>
      <c r="C2027" s="67"/>
      <c r="D2027" s="68" t="s">
        <v>47</v>
      </c>
      <c r="E2027" s="69" t="s">
        <v>562</v>
      </c>
      <c r="F2027" s="69"/>
      <c r="G2027" s="69"/>
      <c r="H2027" s="69"/>
      <c r="I2027" s="69"/>
      <c r="J2027" s="69"/>
      <c r="K2027" s="69"/>
      <c r="L2027" s="70"/>
      <c r="M2027" s="71" t="s">
        <v>100</v>
      </c>
      <c r="N2027" s="71" t="s">
        <v>100</v>
      </c>
      <c r="O2027" s="72" t="s">
        <v>115</v>
      </c>
      <c r="P2027" s="73" t="s">
        <v>1311</v>
      </c>
      <c r="Q2027" s="73"/>
      <c r="R2027" s="73"/>
      <c r="S2027" s="73"/>
      <c r="T2027" s="74"/>
    </row>
    <row r="2028" spans="1:20" ht="18" customHeight="1">
      <c r="A2028" s="190"/>
      <c r="B2028" s="191"/>
      <c r="C2028" s="75"/>
      <c r="D2028" s="68" t="s">
        <v>48</v>
      </c>
      <c r="E2028" s="69" t="s">
        <v>1243</v>
      </c>
      <c r="F2028" s="76"/>
      <c r="G2028" s="76"/>
      <c r="H2028" s="76"/>
      <c r="I2028" s="76"/>
      <c r="J2028" s="76"/>
      <c r="K2028" s="76"/>
      <c r="L2028" s="77"/>
      <c r="M2028" s="78">
        <v>51</v>
      </c>
      <c r="N2028" s="71" t="s">
        <v>100</v>
      </c>
      <c r="O2028" s="398"/>
      <c r="P2028" s="73"/>
      <c r="Q2028" s="73"/>
      <c r="R2028" s="73"/>
      <c r="S2028" s="73"/>
      <c r="T2028" s="74"/>
    </row>
    <row r="2029" spans="1:20" ht="18" customHeight="1">
      <c r="A2029" s="190"/>
      <c r="B2029" s="191"/>
      <c r="C2029" s="75"/>
      <c r="D2029" s="68" t="s">
        <v>49</v>
      </c>
      <c r="E2029" s="69" t="s">
        <v>341</v>
      </c>
      <c r="F2029" s="76"/>
      <c r="G2029" s="76"/>
      <c r="H2029" s="76"/>
      <c r="I2029" s="76"/>
      <c r="J2029" s="76"/>
      <c r="K2029" s="76"/>
      <c r="L2029" s="77"/>
      <c r="M2029" s="78">
        <v>51</v>
      </c>
      <c r="N2029" s="71" t="s">
        <v>1312</v>
      </c>
      <c r="O2029" s="72" t="s">
        <v>115</v>
      </c>
      <c r="P2029" s="73" t="s">
        <v>1313</v>
      </c>
      <c r="Q2029" s="73"/>
      <c r="R2029" s="73"/>
      <c r="S2029" s="73"/>
      <c r="T2029" s="74"/>
    </row>
    <row r="2030" spans="1:20" ht="18" customHeight="1">
      <c r="A2030" s="190"/>
      <c r="B2030" s="191"/>
      <c r="C2030" s="79"/>
      <c r="D2030" s="68" t="s">
        <v>50</v>
      </c>
      <c r="E2030" s="69" t="s">
        <v>342</v>
      </c>
      <c r="F2030" s="76"/>
      <c r="G2030" s="76"/>
      <c r="H2030" s="76"/>
      <c r="I2030" s="76"/>
      <c r="J2030" s="76"/>
      <c r="K2030" s="76"/>
      <c r="L2030" s="77"/>
      <c r="M2030" s="78">
        <v>52</v>
      </c>
      <c r="N2030" s="71" t="s">
        <v>1314</v>
      </c>
      <c r="O2030" s="398"/>
      <c r="P2030" s="73" t="s">
        <v>1315</v>
      </c>
      <c r="Q2030" s="73"/>
      <c r="R2030" s="73"/>
      <c r="S2030" s="73" t="s">
        <v>1316</v>
      </c>
      <c r="T2030" s="74"/>
    </row>
    <row r="2031" spans="1:20" ht="18" customHeight="1">
      <c r="A2031" s="190"/>
      <c r="B2031" s="191"/>
      <c r="C2031" s="80"/>
      <c r="D2031" s="81" t="s">
        <v>54</v>
      </c>
      <c r="E2031" s="82" t="s">
        <v>1247</v>
      </c>
      <c r="F2031" s="82"/>
      <c r="G2031" s="82"/>
      <c r="H2031" s="82"/>
      <c r="I2031" s="82"/>
      <c r="J2031" s="82"/>
      <c r="K2031" s="82"/>
      <c r="L2031" s="83"/>
      <c r="M2031" s="84">
        <v>53</v>
      </c>
      <c r="N2031" s="85" t="s">
        <v>100</v>
      </c>
      <c r="O2031" s="425"/>
      <c r="P2031" s="87" t="s">
        <v>1317</v>
      </c>
      <c r="Q2031" s="388"/>
      <c r="R2031" s="388"/>
      <c r="S2031" s="388" t="s">
        <v>1318</v>
      </c>
      <c r="T2031" s="88"/>
    </row>
    <row r="2032" spans="1:20" ht="18" customHeight="1">
      <c r="A2032" s="190"/>
      <c r="B2032" s="191"/>
      <c r="C2032" s="75"/>
      <c r="D2032" s="68" t="s">
        <v>59</v>
      </c>
      <c r="E2032" s="89" t="s">
        <v>1292</v>
      </c>
      <c r="F2032" s="89"/>
      <c r="G2032" s="89"/>
      <c r="H2032" s="89"/>
      <c r="I2032" s="89"/>
      <c r="J2032" s="89"/>
      <c r="K2032" s="89"/>
      <c r="L2032" s="90"/>
      <c r="M2032" s="91" t="s">
        <v>100</v>
      </c>
      <c r="N2032" s="92" t="s">
        <v>100</v>
      </c>
      <c r="O2032" s="93" t="s">
        <v>115</v>
      </c>
      <c r="P2032" s="73" t="s">
        <v>1319</v>
      </c>
      <c r="Q2032" s="107"/>
      <c r="R2032" s="73"/>
      <c r="S2032" s="73" t="s">
        <v>1320</v>
      </c>
      <c r="T2032" s="74"/>
    </row>
    <row r="2033" spans="1:20" ht="18" customHeight="1">
      <c r="A2033" s="190"/>
      <c r="B2033" s="191"/>
      <c r="C2033" s="75"/>
      <c r="D2033" s="68" t="s">
        <v>64</v>
      </c>
      <c r="E2033" s="94" t="s">
        <v>1321</v>
      </c>
      <c r="F2033" s="94"/>
      <c r="G2033" s="94"/>
      <c r="H2033" s="94"/>
      <c r="I2033" s="94"/>
      <c r="J2033" s="94"/>
      <c r="K2033" s="94"/>
      <c r="L2033" s="95"/>
      <c r="M2033" s="78" t="s">
        <v>100</v>
      </c>
      <c r="N2033" s="96" t="s">
        <v>100</v>
      </c>
      <c r="O2033" s="98"/>
      <c r="P2033" s="73" t="s">
        <v>1322</v>
      </c>
      <c r="Q2033" s="107"/>
      <c r="R2033" s="107"/>
      <c r="S2033" s="107"/>
      <c r="T2033" s="74"/>
    </row>
    <row r="2034" spans="1:20" ht="18" customHeight="1">
      <c r="A2034" s="190"/>
      <c r="B2034" s="191"/>
      <c r="C2034" s="75"/>
      <c r="D2034" s="68" t="s">
        <v>67</v>
      </c>
      <c r="E2034" s="89" t="s">
        <v>1323</v>
      </c>
      <c r="F2034" s="89"/>
      <c r="G2034" s="89"/>
      <c r="H2034" s="89"/>
      <c r="I2034" s="89"/>
      <c r="J2034" s="89"/>
      <c r="K2034" s="89"/>
      <c r="L2034" s="95"/>
      <c r="M2034" s="78" t="s">
        <v>100</v>
      </c>
      <c r="N2034" s="96" t="s">
        <v>100</v>
      </c>
      <c r="O2034" s="119"/>
      <c r="P2034" s="107"/>
      <c r="Q2034" s="107"/>
      <c r="R2034" s="107"/>
      <c r="S2034" s="107"/>
      <c r="T2034" s="74"/>
    </row>
    <row r="2035" spans="1:20" ht="18" customHeight="1">
      <c r="A2035" s="190"/>
      <c r="B2035" s="191"/>
      <c r="C2035" s="287"/>
      <c r="D2035" s="81"/>
      <c r="E2035" s="82"/>
      <c r="F2035" s="82"/>
      <c r="G2035" s="82"/>
      <c r="H2035" s="82"/>
      <c r="I2035" s="82"/>
      <c r="J2035" s="82"/>
      <c r="K2035" s="82"/>
      <c r="L2035" s="83"/>
      <c r="M2035" s="318"/>
      <c r="N2035" s="318"/>
      <c r="O2035" s="387"/>
      <c r="P2035" s="388"/>
      <c r="Q2035" s="388"/>
      <c r="R2035" s="388"/>
      <c r="S2035" s="388"/>
      <c r="T2035" s="88"/>
    </row>
    <row r="2036" spans="1:20" ht="18" customHeight="1">
      <c r="A2036" s="983" t="s">
        <v>1324</v>
      </c>
      <c r="B2036" s="984"/>
      <c r="C2036" s="399"/>
      <c r="D2036" s="309" t="s">
        <v>45</v>
      </c>
      <c r="E2036" s="310" t="s">
        <v>1325</v>
      </c>
      <c r="F2036" s="310"/>
      <c r="G2036" s="310"/>
      <c r="H2036" s="310"/>
      <c r="I2036" s="310"/>
      <c r="J2036" s="310"/>
      <c r="K2036" s="310"/>
      <c r="L2036" s="389"/>
      <c r="M2036" s="363" t="s">
        <v>100</v>
      </c>
      <c r="N2036" s="364" t="s">
        <v>100</v>
      </c>
      <c r="O2036" s="365"/>
      <c r="P2036" s="391"/>
      <c r="Q2036" s="391"/>
      <c r="R2036" s="391"/>
      <c r="S2036" s="391"/>
      <c r="T2036" s="392"/>
    </row>
    <row r="2037" spans="1:20" ht="18" customHeight="1">
      <c r="A2037" s="190"/>
      <c r="B2037" s="191"/>
      <c r="C2037" s="75"/>
      <c r="D2037" s="68" t="s">
        <v>47</v>
      </c>
      <c r="E2037" s="94" t="s">
        <v>1326</v>
      </c>
      <c r="F2037" s="94"/>
      <c r="G2037" s="94"/>
      <c r="H2037" s="94"/>
      <c r="I2037" s="94"/>
      <c r="J2037" s="94"/>
      <c r="K2037" s="94"/>
      <c r="L2037" s="95"/>
      <c r="M2037" s="100" t="s">
        <v>100</v>
      </c>
      <c r="N2037" s="71" t="s">
        <v>100</v>
      </c>
      <c r="O2037" s="72" t="s">
        <v>511</v>
      </c>
      <c r="P2037" s="73" t="s">
        <v>1327</v>
      </c>
      <c r="Q2037" s="107"/>
      <c r="R2037" s="107"/>
      <c r="S2037" s="107"/>
      <c r="T2037" s="74"/>
    </row>
    <row r="2038" spans="1:20" ht="18" customHeight="1">
      <c r="A2038" s="190"/>
      <c r="B2038" s="191"/>
      <c r="C2038" s="102"/>
      <c r="D2038" s="68" t="s">
        <v>48</v>
      </c>
      <c r="E2038" s="94" t="s">
        <v>1328</v>
      </c>
      <c r="F2038" s="94"/>
      <c r="G2038" s="94"/>
      <c r="H2038" s="94"/>
      <c r="I2038" s="94"/>
      <c r="J2038" s="94"/>
      <c r="K2038" s="94"/>
      <c r="L2038" s="95"/>
      <c r="M2038" s="100" t="s">
        <v>100</v>
      </c>
      <c r="N2038" s="71" t="s">
        <v>100</v>
      </c>
      <c r="O2038" s="398" t="s">
        <v>1329</v>
      </c>
      <c r="P2038" s="73" t="s">
        <v>1329</v>
      </c>
      <c r="Q2038" s="107"/>
      <c r="R2038" s="107"/>
      <c r="S2038" s="107"/>
      <c r="T2038" s="74"/>
    </row>
    <row r="2039" spans="1:20" ht="18" customHeight="1">
      <c r="A2039" s="190"/>
      <c r="B2039" s="191"/>
      <c r="C2039" s="99"/>
      <c r="D2039" s="68" t="s">
        <v>49</v>
      </c>
      <c r="E2039" s="94" t="s">
        <v>1330</v>
      </c>
      <c r="F2039" s="94"/>
      <c r="G2039" s="94"/>
      <c r="H2039" s="94"/>
      <c r="I2039" s="94"/>
      <c r="J2039" s="94"/>
      <c r="K2039" s="94"/>
      <c r="L2039" s="105"/>
      <c r="M2039" s="100">
        <v>69</v>
      </c>
      <c r="N2039" s="71" t="s">
        <v>100</v>
      </c>
      <c r="O2039" s="398"/>
      <c r="P2039" s="73"/>
      <c r="Q2039" s="107"/>
      <c r="R2039" s="107"/>
      <c r="S2039" s="107"/>
      <c r="T2039" s="74"/>
    </row>
    <row r="2040" spans="1:20" ht="18" customHeight="1">
      <c r="A2040" s="190"/>
      <c r="B2040" s="191"/>
      <c r="C2040" s="75"/>
      <c r="D2040" s="108" t="s">
        <v>50</v>
      </c>
      <c r="E2040" s="94" t="s">
        <v>1331</v>
      </c>
      <c r="F2040" s="94"/>
      <c r="G2040" s="94"/>
      <c r="H2040" s="94"/>
      <c r="I2040" s="94"/>
      <c r="J2040" s="94"/>
      <c r="K2040" s="94"/>
      <c r="L2040" s="95"/>
      <c r="M2040" s="100" t="s">
        <v>100</v>
      </c>
      <c r="N2040" s="71" t="s">
        <v>100</v>
      </c>
      <c r="O2040" s="72" t="s">
        <v>511</v>
      </c>
      <c r="P2040" s="73" t="s">
        <v>1332</v>
      </c>
      <c r="Q2040" s="107"/>
      <c r="R2040" s="107"/>
      <c r="S2040" s="107"/>
      <c r="T2040" s="74"/>
    </row>
    <row r="2041" spans="1:20" ht="18" customHeight="1">
      <c r="A2041" s="190"/>
      <c r="B2041" s="191"/>
      <c r="C2041" s="75"/>
      <c r="D2041" s="108" t="s">
        <v>54</v>
      </c>
      <c r="E2041" s="94" t="s">
        <v>1333</v>
      </c>
      <c r="F2041" s="94"/>
      <c r="G2041" s="94"/>
      <c r="H2041" s="94"/>
      <c r="I2041" s="94"/>
      <c r="J2041" s="94"/>
      <c r="K2041" s="94"/>
      <c r="L2041" s="95"/>
      <c r="M2041" s="100">
        <v>69</v>
      </c>
      <c r="N2041" s="71" t="s">
        <v>1334</v>
      </c>
      <c r="O2041" s="106"/>
      <c r="P2041" s="107"/>
      <c r="Q2041" s="107"/>
      <c r="R2041" s="107"/>
      <c r="S2041" s="107"/>
      <c r="T2041" s="74"/>
    </row>
    <row r="2042" spans="1:20" ht="18" customHeight="1">
      <c r="A2042" s="190"/>
      <c r="B2042" s="191"/>
      <c r="C2042" s="102"/>
      <c r="D2042" s="68" t="s">
        <v>59</v>
      </c>
      <c r="E2042" s="94" t="s">
        <v>1335</v>
      </c>
      <c r="F2042" s="94"/>
      <c r="G2042" s="94"/>
      <c r="H2042" s="94"/>
      <c r="I2042" s="94"/>
      <c r="J2042" s="94"/>
      <c r="K2042" s="94"/>
      <c r="L2042" s="95"/>
      <c r="M2042" s="100">
        <v>69</v>
      </c>
      <c r="N2042" s="92" t="s">
        <v>100</v>
      </c>
      <c r="O2042" s="109"/>
      <c r="P2042" s="107"/>
      <c r="Q2042" s="107"/>
      <c r="R2042" s="107"/>
      <c r="S2042" s="107"/>
      <c r="T2042" s="74"/>
    </row>
    <row r="2043" spans="1:20" ht="18" customHeight="1">
      <c r="A2043" s="190"/>
      <c r="B2043" s="191"/>
      <c r="C2043" s="99"/>
      <c r="D2043" s="108" t="s">
        <v>64</v>
      </c>
      <c r="E2043" s="94" t="s">
        <v>1336</v>
      </c>
      <c r="F2043" s="94"/>
      <c r="G2043" s="94"/>
      <c r="H2043" s="94"/>
      <c r="I2043" s="94"/>
      <c r="J2043" s="94"/>
      <c r="K2043" s="94"/>
      <c r="L2043" s="95"/>
      <c r="M2043" s="100" t="s">
        <v>100</v>
      </c>
      <c r="N2043" s="100" t="s">
        <v>100</v>
      </c>
      <c r="O2043" s="110"/>
      <c r="P2043" s="107"/>
      <c r="Q2043" s="107"/>
      <c r="R2043" s="107"/>
      <c r="S2043" s="107"/>
      <c r="T2043" s="74"/>
    </row>
    <row r="2044" spans="1:20" ht="18" customHeight="1">
      <c r="A2044" s="190"/>
      <c r="B2044" s="191"/>
      <c r="C2044" s="102"/>
      <c r="D2044" s="108" t="s">
        <v>67</v>
      </c>
      <c r="E2044" s="94" t="s">
        <v>1337</v>
      </c>
      <c r="F2044" s="94"/>
      <c r="G2044" s="94"/>
      <c r="H2044" s="94"/>
      <c r="I2044" s="94"/>
      <c r="J2044" s="94"/>
      <c r="K2044" s="94"/>
      <c r="L2044" s="95"/>
      <c r="M2044" s="78" t="s">
        <v>100</v>
      </c>
      <c r="N2044" s="100" t="s">
        <v>100</v>
      </c>
      <c r="O2044" s="110"/>
      <c r="P2044" s="107"/>
      <c r="Q2044" s="107"/>
      <c r="R2044" s="107"/>
      <c r="S2044" s="107"/>
      <c r="T2044" s="74"/>
    </row>
    <row r="2045" spans="1:20" ht="18" customHeight="1">
      <c r="A2045" s="190"/>
      <c r="B2045" s="191"/>
      <c r="C2045" s="99"/>
      <c r="D2045" s="108" t="s">
        <v>69</v>
      </c>
      <c r="E2045" s="94" t="s">
        <v>1338</v>
      </c>
      <c r="F2045" s="94"/>
      <c r="G2045" s="94"/>
      <c r="H2045" s="94"/>
      <c r="I2045" s="94"/>
      <c r="J2045" s="94"/>
      <c r="K2045" s="94"/>
      <c r="L2045" s="95"/>
      <c r="M2045" s="100" t="s">
        <v>100</v>
      </c>
      <c r="N2045" s="100" t="s">
        <v>100</v>
      </c>
      <c r="O2045" s="110"/>
      <c r="P2045" s="107"/>
      <c r="Q2045" s="107"/>
      <c r="R2045" s="107"/>
      <c r="S2045" s="107"/>
      <c r="T2045" s="74"/>
    </row>
    <row r="2046" spans="1:20" ht="18" customHeight="1">
      <c r="A2046" s="190"/>
      <c r="B2046" s="191"/>
      <c r="C2046" s="111"/>
      <c r="D2046" s="108" t="s">
        <v>859</v>
      </c>
      <c r="E2046" s="94" t="s">
        <v>700</v>
      </c>
      <c r="F2046" s="94"/>
      <c r="G2046" s="94"/>
      <c r="H2046" s="94"/>
      <c r="I2046" s="94"/>
      <c r="J2046" s="94"/>
      <c r="K2046" s="94"/>
      <c r="L2046" s="95"/>
      <c r="M2046" s="100" t="s">
        <v>100</v>
      </c>
      <c r="N2046" s="100" t="s">
        <v>100</v>
      </c>
      <c r="O2046" s="114"/>
      <c r="P2046" s="107"/>
      <c r="Q2046" s="107"/>
      <c r="R2046" s="107"/>
      <c r="S2046" s="107"/>
      <c r="T2046" s="74"/>
    </row>
    <row r="2047" spans="1:20" ht="18" customHeight="1">
      <c r="A2047" s="190"/>
      <c r="B2047" s="191"/>
      <c r="C2047" s="176" t="s">
        <v>164</v>
      </c>
      <c r="D2047" s="108" t="s">
        <v>866</v>
      </c>
      <c r="E2047" s="116" t="s">
        <v>799</v>
      </c>
      <c r="F2047" s="116"/>
      <c r="G2047" s="116"/>
      <c r="H2047" s="116"/>
      <c r="I2047" s="116"/>
      <c r="J2047" s="116"/>
      <c r="K2047" s="116"/>
      <c r="L2047" s="117"/>
      <c r="M2047" s="100">
        <v>50</v>
      </c>
      <c r="N2047" s="71" t="s">
        <v>100</v>
      </c>
      <c r="O2047" s="106" t="s">
        <v>511</v>
      </c>
      <c r="P2047" s="866" t="s">
        <v>699</v>
      </c>
      <c r="Q2047" s="866"/>
      <c r="R2047" s="866"/>
      <c r="S2047" s="866"/>
      <c r="T2047" s="867"/>
    </row>
    <row r="2048" spans="1:20" ht="18" customHeight="1">
      <c r="A2048" s="190"/>
      <c r="B2048" s="191"/>
      <c r="C2048" s="118"/>
      <c r="D2048" s="108" t="s">
        <v>868</v>
      </c>
      <c r="E2048" s="94" t="s">
        <v>169</v>
      </c>
      <c r="F2048" s="94"/>
      <c r="G2048" s="94"/>
      <c r="H2048" s="94"/>
      <c r="I2048" s="94"/>
      <c r="J2048" s="94"/>
      <c r="K2048" s="94"/>
      <c r="L2048" s="95"/>
      <c r="M2048" s="100" t="s">
        <v>1339</v>
      </c>
      <c r="N2048" s="100" t="s">
        <v>100</v>
      </c>
      <c r="O2048" s="110"/>
      <c r="P2048" s="107"/>
      <c r="Q2048" s="107"/>
      <c r="R2048" s="107"/>
      <c r="S2048" s="107"/>
      <c r="T2048" s="74"/>
    </row>
    <row r="2049" spans="1:20" ht="18" customHeight="1">
      <c r="A2049" s="190"/>
      <c r="B2049" s="191"/>
      <c r="C2049" s="118"/>
      <c r="D2049" s="108" t="s">
        <v>872</v>
      </c>
      <c r="E2049" s="94" t="s">
        <v>1340</v>
      </c>
      <c r="F2049" s="94"/>
      <c r="G2049" s="94"/>
      <c r="H2049" s="94"/>
      <c r="I2049" s="94"/>
      <c r="J2049" s="94"/>
      <c r="K2049" s="94"/>
      <c r="L2049" s="95"/>
      <c r="M2049" s="100" t="s">
        <v>100</v>
      </c>
      <c r="N2049" s="100" t="s">
        <v>100</v>
      </c>
      <c r="O2049" s="395" t="s">
        <v>511</v>
      </c>
      <c r="P2049" s="73" t="s">
        <v>822</v>
      </c>
      <c r="Q2049" s="107"/>
      <c r="R2049" s="107"/>
      <c r="S2049" s="107"/>
      <c r="T2049" s="74"/>
    </row>
    <row r="2050" spans="1:20" ht="18" customHeight="1">
      <c r="A2050" s="190"/>
      <c r="B2050" s="191"/>
      <c r="C2050" s="99"/>
      <c r="D2050" s="108" t="s">
        <v>873</v>
      </c>
      <c r="E2050" s="94" t="s">
        <v>173</v>
      </c>
      <c r="F2050" s="94"/>
      <c r="G2050" s="94"/>
      <c r="H2050" s="94"/>
      <c r="I2050" s="94"/>
      <c r="J2050" s="94"/>
      <c r="K2050" s="94"/>
      <c r="L2050" s="105"/>
      <c r="M2050" s="100" t="s">
        <v>100</v>
      </c>
      <c r="N2050" s="100" t="s">
        <v>100</v>
      </c>
      <c r="O2050" s="395" t="s">
        <v>511</v>
      </c>
      <c r="P2050" s="73" t="s">
        <v>688</v>
      </c>
      <c r="Q2050" s="107"/>
      <c r="R2050" s="107"/>
      <c r="S2050" s="107"/>
      <c r="T2050" s="74"/>
    </row>
    <row r="2051" spans="1:20" ht="18" customHeight="1">
      <c r="A2051" s="190"/>
      <c r="B2051" s="191"/>
      <c r="C2051" s="111"/>
      <c r="D2051" s="68" t="s">
        <v>875</v>
      </c>
      <c r="E2051" s="94" t="s">
        <v>1341</v>
      </c>
      <c r="F2051" s="94"/>
      <c r="G2051" s="94"/>
      <c r="H2051" s="94"/>
      <c r="I2051" s="94"/>
      <c r="J2051" s="94"/>
      <c r="K2051" s="94"/>
      <c r="L2051" s="105"/>
      <c r="M2051" s="100" t="s">
        <v>100</v>
      </c>
      <c r="N2051" s="100" t="s">
        <v>100</v>
      </c>
      <c r="O2051" s="110"/>
      <c r="P2051" s="107"/>
      <c r="Q2051" s="107"/>
      <c r="R2051" s="107"/>
      <c r="S2051" s="107"/>
      <c r="T2051" s="74"/>
    </row>
    <row r="2052" spans="1:20" ht="18" customHeight="1">
      <c r="A2052" s="190"/>
      <c r="B2052" s="191"/>
      <c r="C2052" s="75"/>
      <c r="D2052" s="108" t="s">
        <v>876</v>
      </c>
      <c r="E2052" s="94" t="s">
        <v>1342</v>
      </c>
      <c r="F2052" s="94"/>
      <c r="G2052" s="94"/>
      <c r="H2052" s="94"/>
      <c r="I2052" s="94"/>
      <c r="J2052" s="94"/>
      <c r="K2052" s="94"/>
      <c r="L2052" s="105"/>
      <c r="M2052" s="100" t="s">
        <v>100</v>
      </c>
      <c r="N2052" s="100" t="s">
        <v>100</v>
      </c>
      <c r="O2052" s="110"/>
      <c r="P2052" s="107"/>
      <c r="Q2052" s="107"/>
      <c r="R2052" s="107"/>
      <c r="S2052" s="107"/>
      <c r="T2052" s="74"/>
    </row>
    <row r="2053" spans="1:20" ht="18" customHeight="1">
      <c r="A2053" s="190"/>
      <c r="B2053" s="191"/>
      <c r="C2053" s="118"/>
      <c r="D2053" s="108" t="s">
        <v>877</v>
      </c>
      <c r="E2053" s="94" t="s">
        <v>1343</v>
      </c>
      <c r="F2053" s="94"/>
      <c r="G2053" s="94"/>
      <c r="H2053" s="94"/>
      <c r="I2053" s="94"/>
      <c r="J2053" s="94"/>
      <c r="K2053" s="94"/>
      <c r="L2053" s="105"/>
      <c r="M2053" s="100">
        <v>84</v>
      </c>
      <c r="N2053" s="100" t="s">
        <v>100</v>
      </c>
      <c r="O2053" s="110"/>
      <c r="P2053" s="107"/>
      <c r="Q2053" s="107"/>
      <c r="R2053" s="107"/>
      <c r="S2053" s="107"/>
      <c r="T2053" s="74"/>
    </row>
    <row r="2054" spans="1:20" ht="18" customHeight="1">
      <c r="A2054" s="190"/>
      <c r="B2054" s="191"/>
      <c r="C2054" s="99"/>
      <c r="D2054" s="108" t="s">
        <v>878</v>
      </c>
      <c r="E2054" s="94" t="s">
        <v>1344</v>
      </c>
      <c r="F2054" s="94"/>
      <c r="G2054" s="94"/>
      <c r="H2054" s="94"/>
      <c r="I2054" s="94"/>
      <c r="J2054" s="94"/>
      <c r="K2054" s="94"/>
      <c r="L2054" s="105"/>
      <c r="M2054" s="100" t="s">
        <v>100</v>
      </c>
      <c r="N2054" s="100" t="s">
        <v>100</v>
      </c>
      <c r="O2054" s="110"/>
      <c r="P2054" s="107"/>
      <c r="Q2054" s="107"/>
      <c r="R2054" s="107"/>
      <c r="S2054" s="107"/>
      <c r="T2054" s="74"/>
    </row>
    <row r="2055" spans="1:20" ht="18" customHeight="1">
      <c r="A2055" s="190"/>
      <c r="B2055" s="191"/>
      <c r="C2055" s="99"/>
      <c r="D2055" s="108" t="s">
        <v>879</v>
      </c>
      <c r="E2055" s="94" t="s">
        <v>1345</v>
      </c>
      <c r="F2055" s="94"/>
      <c r="G2055" s="94"/>
      <c r="H2055" s="94"/>
      <c r="I2055" s="94"/>
      <c r="J2055" s="94"/>
      <c r="K2055" s="94"/>
      <c r="L2055" s="105"/>
      <c r="M2055" s="100" t="s">
        <v>100</v>
      </c>
      <c r="N2055" s="100" t="s">
        <v>100</v>
      </c>
      <c r="O2055" s="110"/>
      <c r="P2055" s="107"/>
      <c r="Q2055" s="107"/>
      <c r="R2055" s="107"/>
      <c r="S2055" s="107"/>
      <c r="T2055" s="74"/>
    </row>
    <row r="2056" spans="1:20" ht="18" customHeight="1">
      <c r="A2056" s="190"/>
      <c r="B2056" s="191"/>
      <c r="C2056" s="99"/>
      <c r="D2056" s="108" t="s">
        <v>896</v>
      </c>
      <c r="E2056" s="94" t="s">
        <v>528</v>
      </c>
      <c r="F2056" s="94"/>
      <c r="G2056" s="94"/>
      <c r="H2056" s="94"/>
      <c r="I2056" s="94"/>
      <c r="J2056" s="94"/>
      <c r="K2056" s="94"/>
      <c r="L2056" s="105"/>
      <c r="M2056" s="78" t="s">
        <v>100</v>
      </c>
      <c r="N2056" s="96" t="s">
        <v>100</v>
      </c>
      <c r="O2056" s="119"/>
      <c r="P2056" s="107"/>
      <c r="Q2056" s="107"/>
      <c r="R2056" s="107"/>
      <c r="S2056" s="107"/>
      <c r="T2056" s="74"/>
    </row>
    <row r="2057" spans="1:20" ht="18" customHeight="1">
      <c r="A2057" s="190"/>
      <c r="B2057" s="191"/>
      <c r="C2057" s="99"/>
      <c r="D2057" s="108" t="s">
        <v>899</v>
      </c>
      <c r="E2057" s="94" t="s">
        <v>181</v>
      </c>
      <c r="F2057" s="94"/>
      <c r="G2057" s="94"/>
      <c r="H2057" s="94"/>
      <c r="I2057" s="94"/>
      <c r="J2057" s="94"/>
      <c r="K2057" s="94"/>
      <c r="L2057" s="105"/>
      <c r="M2057" s="78" t="s">
        <v>100</v>
      </c>
      <c r="N2057" s="96" t="s">
        <v>100</v>
      </c>
      <c r="O2057" s="119"/>
      <c r="P2057" s="107"/>
      <c r="Q2057" s="107"/>
      <c r="R2057" s="107"/>
      <c r="S2057" s="107"/>
      <c r="T2057" s="74"/>
    </row>
    <row r="2058" spans="1:20" ht="18" customHeight="1">
      <c r="A2058" s="190"/>
      <c r="B2058" s="191"/>
      <c r="C2058" s="99"/>
      <c r="D2058" s="108" t="s">
        <v>933</v>
      </c>
      <c r="E2058" s="94" t="s">
        <v>182</v>
      </c>
      <c r="F2058" s="94"/>
      <c r="G2058" s="94"/>
      <c r="H2058" s="94"/>
      <c r="I2058" s="94"/>
      <c r="J2058" s="94"/>
      <c r="K2058" s="94"/>
      <c r="L2058" s="105"/>
      <c r="M2058" s="78">
        <v>84</v>
      </c>
      <c r="N2058" s="96" t="s">
        <v>100</v>
      </c>
      <c r="O2058" s="119"/>
      <c r="P2058" s="107"/>
      <c r="Q2058" s="107"/>
      <c r="R2058" s="107"/>
      <c r="S2058" s="107"/>
      <c r="T2058" s="74"/>
    </row>
    <row r="2059" spans="1:20" ht="18" customHeight="1" thickBot="1">
      <c r="A2059" s="233"/>
      <c r="B2059" s="234"/>
      <c r="C2059" s="120"/>
      <c r="D2059" s="121"/>
      <c r="E2059" s="122"/>
      <c r="F2059" s="122"/>
      <c r="G2059" s="122"/>
      <c r="H2059" s="122"/>
      <c r="I2059" s="122"/>
      <c r="J2059" s="122"/>
      <c r="K2059" s="122"/>
      <c r="L2059" s="123"/>
      <c r="M2059" s="124"/>
      <c r="N2059" s="125"/>
      <c r="O2059" s="126"/>
      <c r="P2059" s="127"/>
      <c r="Q2059" s="127"/>
      <c r="R2059" s="127"/>
      <c r="S2059" s="127"/>
      <c r="T2059" s="128"/>
    </row>
    <row r="2060" spans="1:20" ht="17.25" customHeight="1" thickBot="1">
      <c r="A2060" s="935" t="s">
        <v>101</v>
      </c>
      <c r="B2060" s="936"/>
      <c r="C2060" s="936"/>
      <c r="D2060" s="936"/>
      <c r="E2060" s="936"/>
      <c r="F2060" s="936"/>
      <c r="G2060" s="50" t="s">
        <v>102</v>
      </c>
      <c r="H2060" s="937"/>
      <c r="I2060" s="937"/>
      <c r="J2060" s="938"/>
      <c r="K2060" s="50" t="s">
        <v>103</v>
      </c>
      <c r="L2060" s="51"/>
      <c r="M2060" s="52"/>
      <c r="N2060" s="939" t="s">
        <v>104</v>
      </c>
      <c r="O2060" s="940"/>
      <c r="P2060" s="940"/>
      <c r="Q2060" s="941"/>
      <c r="R2060" s="53" t="s">
        <v>105</v>
      </c>
      <c r="S2060" s="54"/>
      <c r="T2060" s="55"/>
    </row>
    <row r="2061" spans="1:20" ht="18" customHeight="1">
      <c r="A2061" s="942" t="s">
        <v>106</v>
      </c>
      <c r="B2061" s="943"/>
      <c r="C2061" s="946" t="s">
        <v>107</v>
      </c>
      <c r="D2061" s="922" t="s">
        <v>108</v>
      </c>
      <c r="E2061" s="923"/>
      <c r="F2061" s="923"/>
      <c r="G2061" s="923"/>
      <c r="H2061" s="923"/>
      <c r="I2061" s="923"/>
      <c r="J2061" s="923"/>
      <c r="K2061" s="923"/>
      <c r="L2061" s="948"/>
      <c r="M2061" s="950" t="s">
        <v>109</v>
      </c>
      <c r="N2061" s="922" t="s">
        <v>110</v>
      </c>
      <c r="O2061" s="922" t="s">
        <v>111</v>
      </c>
      <c r="P2061" s="923"/>
      <c r="Q2061" s="923"/>
      <c r="R2061" s="923"/>
      <c r="S2061" s="923"/>
      <c r="T2061" s="924"/>
    </row>
    <row r="2062" spans="1:20" ht="18" customHeight="1" thickBot="1">
      <c r="A2062" s="944"/>
      <c r="B2062" s="945"/>
      <c r="C2062" s="947"/>
      <c r="D2062" s="925"/>
      <c r="E2062" s="926"/>
      <c r="F2062" s="926"/>
      <c r="G2062" s="926"/>
      <c r="H2062" s="926"/>
      <c r="I2062" s="926"/>
      <c r="J2062" s="926"/>
      <c r="K2062" s="926"/>
      <c r="L2062" s="949"/>
      <c r="M2062" s="951"/>
      <c r="N2062" s="925"/>
      <c r="O2062" s="925"/>
      <c r="P2062" s="926"/>
      <c r="Q2062" s="926"/>
      <c r="R2062" s="926"/>
      <c r="S2062" s="926"/>
      <c r="T2062" s="927"/>
    </row>
    <row r="2063" spans="1:20" ht="18" customHeight="1">
      <c r="A2063" s="989" t="s">
        <v>1324</v>
      </c>
      <c r="B2063" s="990"/>
      <c r="C2063" s="57"/>
      <c r="D2063" s="58" t="s">
        <v>901</v>
      </c>
      <c r="E2063" s="59" t="s">
        <v>183</v>
      </c>
      <c r="F2063" s="60"/>
      <c r="G2063" s="60"/>
      <c r="H2063" s="293"/>
      <c r="I2063" s="293"/>
      <c r="J2063" s="293"/>
      <c r="K2063" s="293"/>
      <c r="L2063" s="61"/>
      <c r="M2063" s="62" t="s">
        <v>100</v>
      </c>
      <c r="N2063" s="63" t="s">
        <v>100</v>
      </c>
      <c r="O2063" s="64"/>
      <c r="P2063" s="65"/>
      <c r="Q2063" s="65"/>
      <c r="R2063" s="65"/>
      <c r="S2063" s="65"/>
      <c r="T2063" s="66"/>
    </row>
    <row r="2064" spans="1:20" ht="18" customHeight="1">
      <c r="A2064" s="190"/>
      <c r="B2064" s="191"/>
      <c r="C2064" s="67"/>
      <c r="D2064" s="68" t="s">
        <v>903</v>
      </c>
      <c r="E2064" s="69" t="s">
        <v>1346</v>
      </c>
      <c r="F2064" s="69"/>
      <c r="G2064" s="69"/>
      <c r="H2064" s="69"/>
      <c r="I2064" s="69"/>
      <c r="J2064" s="69"/>
      <c r="K2064" s="69"/>
      <c r="L2064" s="70"/>
      <c r="M2064" s="71" t="s">
        <v>100</v>
      </c>
      <c r="N2064" s="71" t="s">
        <v>100</v>
      </c>
      <c r="O2064" s="72"/>
      <c r="P2064" s="73"/>
      <c r="Q2064" s="73"/>
      <c r="R2064" s="73"/>
      <c r="S2064" s="73"/>
      <c r="T2064" s="74"/>
    </row>
    <row r="2065" spans="1:20" ht="18" customHeight="1">
      <c r="A2065" s="190"/>
      <c r="B2065" s="191"/>
      <c r="C2065" s="176" t="s">
        <v>225</v>
      </c>
      <c r="D2065" s="68" t="s">
        <v>904</v>
      </c>
      <c r="E2065" s="69" t="s">
        <v>1347</v>
      </c>
      <c r="F2065" s="76"/>
      <c r="G2065" s="76"/>
      <c r="H2065" s="76"/>
      <c r="I2065" s="76"/>
      <c r="J2065" s="76"/>
      <c r="K2065" s="76"/>
      <c r="L2065" s="77"/>
      <c r="M2065" s="78">
        <v>84</v>
      </c>
      <c r="N2065" s="71" t="s">
        <v>100</v>
      </c>
      <c r="O2065" s="72"/>
      <c r="P2065" s="73"/>
      <c r="Q2065" s="73"/>
      <c r="R2065" s="73"/>
      <c r="S2065" s="73"/>
      <c r="T2065" s="74"/>
    </row>
    <row r="2066" spans="1:20" ht="18" customHeight="1">
      <c r="A2066" s="190"/>
      <c r="B2066" s="191"/>
      <c r="C2066" s="75"/>
      <c r="D2066" s="68" t="s">
        <v>905</v>
      </c>
      <c r="E2066" s="69" t="s">
        <v>874</v>
      </c>
      <c r="F2066" s="76"/>
      <c r="G2066" s="76"/>
      <c r="H2066" s="76"/>
      <c r="I2066" s="76"/>
      <c r="J2066" s="76"/>
      <c r="K2066" s="76"/>
      <c r="L2066" s="77"/>
      <c r="M2066" s="78" t="s">
        <v>100</v>
      </c>
      <c r="N2066" s="71" t="s">
        <v>100</v>
      </c>
      <c r="O2066" s="72"/>
      <c r="P2066" s="73"/>
      <c r="Q2066" s="73"/>
      <c r="R2066" s="73"/>
      <c r="S2066" s="73"/>
      <c r="T2066" s="74"/>
    </row>
    <row r="2067" spans="1:20" ht="18" customHeight="1">
      <c r="A2067" s="190"/>
      <c r="B2067" s="191"/>
      <c r="C2067" s="79"/>
      <c r="D2067" s="68" t="s">
        <v>906</v>
      </c>
      <c r="E2067" s="69" t="s">
        <v>1348</v>
      </c>
      <c r="F2067" s="76"/>
      <c r="G2067" s="76"/>
      <c r="H2067" s="76"/>
      <c r="I2067" s="76"/>
      <c r="J2067" s="76"/>
      <c r="K2067" s="76"/>
      <c r="L2067" s="77"/>
      <c r="M2067" s="78" t="s">
        <v>100</v>
      </c>
      <c r="N2067" s="71" t="s">
        <v>100</v>
      </c>
      <c r="O2067" s="97" t="s">
        <v>511</v>
      </c>
      <c r="P2067" s="73" t="s">
        <v>822</v>
      </c>
      <c r="Q2067" s="73"/>
      <c r="R2067" s="73"/>
      <c r="S2067" s="73"/>
      <c r="T2067" s="74"/>
    </row>
    <row r="2068" spans="1:20" ht="18" customHeight="1">
      <c r="A2068" s="190"/>
      <c r="B2068" s="191"/>
      <c r="C2068" s="80"/>
      <c r="D2068" s="81" t="s">
        <v>909</v>
      </c>
      <c r="E2068" s="82" t="s">
        <v>1349</v>
      </c>
      <c r="F2068" s="82"/>
      <c r="G2068" s="82"/>
      <c r="H2068" s="82"/>
      <c r="I2068" s="82"/>
      <c r="J2068" s="82"/>
      <c r="K2068" s="82"/>
      <c r="L2068" s="83"/>
      <c r="M2068" s="84">
        <v>69</v>
      </c>
      <c r="N2068" s="85" t="s">
        <v>100</v>
      </c>
      <c r="O2068" s="425"/>
      <c r="P2068" s="388"/>
      <c r="Q2068" s="388"/>
      <c r="R2068" s="388"/>
      <c r="S2068" s="388"/>
      <c r="T2068" s="88"/>
    </row>
    <row r="2069" spans="1:20" ht="18" customHeight="1">
      <c r="A2069" s="190"/>
      <c r="B2069" s="191"/>
      <c r="C2069" s="75"/>
      <c r="D2069" s="68" t="s">
        <v>911</v>
      </c>
      <c r="E2069" s="89" t="s">
        <v>1336</v>
      </c>
      <c r="F2069" s="89"/>
      <c r="G2069" s="89"/>
      <c r="H2069" s="89"/>
      <c r="I2069" s="89"/>
      <c r="J2069" s="89"/>
      <c r="K2069" s="89"/>
      <c r="L2069" s="90"/>
      <c r="M2069" s="91" t="s">
        <v>100</v>
      </c>
      <c r="N2069" s="92" t="s">
        <v>100</v>
      </c>
      <c r="O2069" s="429"/>
      <c r="P2069" s="107"/>
      <c r="Q2069" s="107"/>
      <c r="R2069" s="107"/>
      <c r="S2069" s="107"/>
      <c r="T2069" s="74"/>
    </row>
    <row r="2070" spans="1:20" ht="18" customHeight="1">
      <c r="A2070" s="190"/>
      <c r="B2070" s="191"/>
      <c r="C2070" s="75"/>
      <c r="D2070" s="68" t="s">
        <v>913</v>
      </c>
      <c r="E2070" s="94" t="s">
        <v>1337</v>
      </c>
      <c r="F2070" s="94"/>
      <c r="G2070" s="94"/>
      <c r="H2070" s="94"/>
      <c r="I2070" s="94"/>
      <c r="J2070" s="94"/>
      <c r="K2070" s="94"/>
      <c r="L2070" s="95"/>
      <c r="M2070" s="78" t="s">
        <v>100</v>
      </c>
      <c r="N2070" s="96" t="s">
        <v>100</v>
      </c>
      <c r="O2070" s="98"/>
      <c r="P2070" s="107"/>
      <c r="Q2070" s="107"/>
      <c r="R2070" s="107"/>
      <c r="S2070" s="107"/>
      <c r="T2070" s="74"/>
    </row>
    <row r="2071" spans="1:20" ht="18" customHeight="1">
      <c r="A2071" s="190"/>
      <c r="B2071" s="191"/>
      <c r="C2071" s="75"/>
      <c r="D2071" s="68" t="s">
        <v>915</v>
      </c>
      <c r="E2071" s="89" t="s">
        <v>1338</v>
      </c>
      <c r="F2071" s="89"/>
      <c r="G2071" s="89"/>
      <c r="H2071" s="89"/>
      <c r="I2071" s="89"/>
      <c r="J2071" s="89"/>
      <c r="K2071" s="89"/>
      <c r="L2071" s="95"/>
      <c r="M2071" s="78" t="s">
        <v>100</v>
      </c>
      <c r="N2071" s="96" t="s">
        <v>100</v>
      </c>
      <c r="O2071" s="98"/>
      <c r="P2071" s="107"/>
      <c r="Q2071" s="107"/>
      <c r="R2071" s="107"/>
      <c r="S2071" s="107"/>
      <c r="T2071" s="74"/>
    </row>
    <row r="2072" spans="1:20" ht="18" customHeight="1">
      <c r="A2072" s="190"/>
      <c r="B2072" s="191"/>
      <c r="C2072" s="99"/>
      <c r="D2072" s="68" t="s">
        <v>916</v>
      </c>
      <c r="E2072" s="94" t="s">
        <v>700</v>
      </c>
      <c r="F2072" s="94"/>
      <c r="G2072" s="94"/>
      <c r="H2072" s="94"/>
      <c r="I2072" s="94"/>
      <c r="J2072" s="94"/>
      <c r="K2072" s="94"/>
      <c r="L2072" s="95"/>
      <c r="M2072" s="100" t="s">
        <v>100</v>
      </c>
      <c r="N2072" s="100" t="s">
        <v>100</v>
      </c>
      <c r="O2072" s="101"/>
      <c r="P2072" s="107"/>
      <c r="Q2072" s="107"/>
      <c r="R2072" s="107"/>
      <c r="S2072" s="107"/>
      <c r="T2072" s="74"/>
    </row>
    <row r="2073" spans="1:20" ht="18" customHeight="1">
      <c r="A2073" s="190"/>
      <c r="B2073" s="191"/>
      <c r="C2073" s="278" t="s">
        <v>164</v>
      </c>
      <c r="D2073" s="68" t="s">
        <v>917</v>
      </c>
      <c r="E2073" s="94" t="s">
        <v>799</v>
      </c>
      <c r="F2073" s="94"/>
      <c r="G2073" s="94"/>
      <c r="H2073" s="94"/>
      <c r="I2073" s="94"/>
      <c r="J2073" s="94"/>
      <c r="K2073" s="94"/>
      <c r="L2073" s="95"/>
      <c r="M2073" s="78">
        <v>50</v>
      </c>
      <c r="N2073" s="96" t="s">
        <v>100</v>
      </c>
      <c r="O2073" s="97" t="s">
        <v>511</v>
      </c>
      <c r="P2073" s="866" t="s">
        <v>699</v>
      </c>
      <c r="Q2073" s="866"/>
      <c r="R2073" s="866"/>
      <c r="S2073" s="866"/>
      <c r="T2073" s="867"/>
    </row>
    <row r="2074" spans="1:20" ht="18" customHeight="1">
      <c r="A2074" s="190"/>
      <c r="B2074" s="191"/>
      <c r="C2074" s="75"/>
      <c r="D2074" s="68" t="s">
        <v>918</v>
      </c>
      <c r="E2074" s="94" t="s">
        <v>169</v>
      </c>
      <c r="F2074" s="94"/>
      <c r="G2074" s="94"/>
      <c r="H2074" s="94"/>
      <c r="I2074" s="94"/>
      <c r="J2074" s="94"/>
      <c r="K2074" s="94"/>
      <c r="L2074" s="95"/>
      <c r="M2074" s="100" t="s">
        <v>1339</v>
      </c>
      <c r="N2074" s="71" t="s">
        <v>100</v>
      </c>
      <c r="O2074" s="398"/>
      <c r="P2074" s="107"/>
      <c r="Q2074" s="107"/>
      <c r="R2074" s="107"/>
      <c r="S2074" s="107"/>
      <c r="T2074" s="74"/>
    </row>
    <row r="2075" spans="1:20" ht="18" customHeight="1">
      <c r="A2075" s="190"/>
      <c r="B2075" s="191"/>
      <c r="C2075" s="102"/>
      <c r="D2075" s="68" t="s">
        <v>919</v>
      </c>
      <c r="E2075" s="94" t="s">
        <v>1350</v>
      </c>
      <c r="F2075" s="94"/>
      <c r="G2075" s="94"/>
      <c r="H2075" s="94"/>
      <c r="I2075" s="94"/>
      <c r="J2075" s="94"/>
      <c r="K2075" s="94"/>
      <c r="L2075" s="95"/>
      <c r="M2075" s="100" t="s">
        <v>100</v>
      </c>
      <c r="N2075" s="71" t="s">
        <v>100</v>
      </c>
      <c r="O2075" s="398"/>
      <c r="P2075" s="107"/>
      <c r="Q2075" s="107"/>
      <c r="R2075" s="107"/>
      <c r="S2075" s="107"/>
      <c r="T2075" s="74"/>
    </row>
    <row r="2076" spans="1:20" ht="18" customHeight="1">
      <c r="A2076" s="190"/>
      <c r="B2076" s="191"/>
      <c r="C2076" s="99"/>
      <c r="D2076" s="68" t="s">
        <v>920</v>
      </c>
      <c r="E2076" s="94" t="s">
        <v>1351</v>
      </c>
      <c r="F2076" s="94"/>
      <c r="G2076" s="94"/>
      <c r="H2076" s="94"/>
      <c r="I2076" s="94"/>
      <c r="J2076" s="94"/>
      <c r="K2076" s="94"/>
      <c r="L2076" s="105"/>
      <c r="M2076" s="100" t="s">
        <v>100</v>
      </c>
      <c r="N2076" s="71" t="s">
        <v>100</v>
      </c>
      <c r="O2076" s="72" t="s">
        <v>511</v>
      </c>
      <c r="P2076" s="73" t="s">
        <v>688</v>
      </c>
      <c r="Q2076" s="107"/>
      <c r="R2076" s="107"/>
      <c r="S2076" s="107"/>
      <c r="T2076" s="74"/>
    </row>
    <row r="2077" spans="1:20" ht="18" customHeight="1">
      <c r="A2077" s="190"/>
      <c r="B2077" s="191"/>
      <c r="C2077" s="75"/>
      <c r="D2077" s="108"/>
      <c r="E2077" s="94"/>
      <c r="F2077" s="94"/>
      <c r="G2077" s="94"/>
      <c r="H2077" s="94"/>
      <c r="I2077" s="94"/>
      <c r="J2077" s="94"/>
      <c r="K2077" s="94"/>
      <c r="L2077" s="95"/>
      <c r="M2077" s="100"/>
      <c r="N2077" s="71"/>
      <c r="O2077" s="72" t="s">
        <v>511</v>
      </c>
      <c r="P2077" s="73" t="s">
        <v>1352</v>
      </c>
      <c r="Q2077" s="107"/>
      <c r="R2077" s="107"/>
      <c r="S2077" s="107"/>
      <c r="T2077" s="74"/>
    </row>
    <row r="2078" spans="1:20" ht="18" customHeight="1">
      <c r="A2078" s="334"/>
      <c r="B2078" s="335"/>
      <c r="C2078" s="80"/>
      <c r="D2078" s="270"/>
      <c r="E2078" s="82"/>
      <c r="F2078" s="82"/>
      <c r="G2078" s="82"/>
      <c r="H2078" s="82"/>
      <c r="I2078" s="82"/>
      <c r="J2078" s="82"/>
      <c r="K2078" s="82"/>
      <c r="L2078" s="83"/>
      <c r="M2078" s="318"/>
      <c r="N2078" s="85"/>
      <c r="O2078" s="288"/>
      <c r="P2078" s="388"/>
      <c r="Q2078" s="388"/>
      <c r="R2078" s="388"/>
      <c r="S2078" s="388"/>
      <c r="T2078" s="88"/>
    </row>
    <row r="2079" spans="1:20" ht="18" customHeight="1">
      <c r="A2079" s="983" t="s">
        <v>1353</v>
      </c>
      <c r="B2079" s="984"/>
      <c r="C2079" s="308" t="s">
        <v>1354</v>
      </c>
      <c r="D2079" s="309" t="s">
        <v>45</v>
      </c>
      <c r="E2079" s="310" t="s">
        <v>1294</v>
      </c>
      <c r="F2079" s="310"/>
      <c r="G2079" s="310"/>
      <c r="H2079" s="310"/>
      <c r="I2079" s="310"/>
      <c r="J2079" s="310"/>
      <c r="K2079" s="310"/>
      <c r="L2079" s="389"/>
      <c r="M2079" s="343" t="s">
        <v>100</v>
      </c>
      <c r="N2079" s="312" t="s">
        <v>100</v>
      </c>
      <c r="O2079" s="426" t="s">
        <v>511</v>
      </c>
      <c r="P2079" s="427" t="s">
        <v>688</v>
      </c>
      <c r="Q2079" s="391"/>
      <c r="R2079" s="391"/>
      <c r="S2079" s="391"/>
      <c r="T2079" s="392"/>
    </row>
    <row r="2080" spans="1:20" ht="18" customHeight="1">
      <c r="A2080" s="985" t="s">
        <v>1355</v>
      </c>
      <c r="B2080" s="986"/>
      <c r="C2080" s="99"/>
      <c r="D2080" s="108" t="s">
        <v>47</v>
      </c>
      <c r="E2080" s="94" t="s">
        <v>1356</v>
      </c>
      <c r="F2080" s="94"/>
      <c r="G2080" s="94"/>
      <c r="H2080" s="94"/>
      <c r="I2080" s="94"/>
      <c r="J2080" s="94"/>
      <c r="K2080" s="94"/>
      <c r="L2080" s="95"/>
      <c r="M2080" s="100" t="s">
        <v>100</v>
      </c>
      <c r="N2080" s="100" t="s">
        <v>1357</v>
      </c>
      <c r="O2080" s="395" t="s">
        <v>511</v>
      </c>
      <c r="P2080" s="73" t="s">
        <v>1134</v>
      </c>
      <c r="Q2080" s="107"/>
      <c r="R2080" s="107"/>
      <c r="S2080" s="107"/>
      <c r="T2080" s="74"/>
    </row>
    <row r="2081" spans="1:20" ht="18" customHeight="1">
      <c r="A2081" s="190"/>
      <c r="B2081" s="191"/>
      <c r="C2081" s="102"/>
      <c r="D2081" s="108" t="s">
        <v>48</v>
      </c>
      <c r="E2081" s="94" t="s">
        <v>1358</v>
      </c>
      <c r="F2081" s="94"/>
      <c r="G2081" s="94"/>
      <c r="H2081" s="94"/>
      <c r="I2081" s="94"/>
      <c r="J2081" s="94"/>
      <c r="K2081" s="94"/>
      <c r="L2081" s="95"/>
      <c r="M2081" s="78" t="s">
        <v>100</v>
      </c>
      <c r="N2081" s="100" t="s">
        <v>100</v>
      </c>
      <c r="O2081" s="395" t="s">
        <v>511</v>
      </c>
      <c r="P2081" s="73" t="s">
        <v>1359</v>
      </c>
      <c r="Q2081" s="107"/>
      <c r="R2081" s="107"/>
      <c r="S2081" s="107"/>
      <c r="T2081" s="74"/>
    </row>
    <row r="2082" spans="1:20" ht="18" customHeight="1">
      <c r="A2082" s="190"/>
      <c r="B2082" s="191"/>
      <c r="C2082" s="99"/>
      <c r="D2082" s="108" t="s">
        <v>49</v>
      </c>
      <c r="E2082" s="94" t="s">
        <v>1360</v>
      </c>
      <c r="F2082" s="94"/>
      <c r="G2082" s="94"/>
      <c r="H2082" s="94"/>
      <c r="I2082" s="94"/>
      <c r="J2082" s="94"/>
      <c r="K2082" s="94"/>
      <c r="L2082" s="95"/>
      <c r="M2082" s="100">
        <v>70</v>
      </c>
      <c r="N2082" s="100" t="s">
        <v>1361</v>
      </c>
      <c r="O2082" s="101"/>
      <c r="P2082" s="107"/>
      <c r="Q2082" s="107"/>
      <c r="R2082" s="107"/>
      <c r="S2082" s="107"/>
      <c r="T2082" s="74"/>
    </row>
    <row r="2083" spans="1:20" ht="18" customHeight="1">
      <c r="A2083" s="190"/>
      <c r="B2083" s="191"/>
      <c r="C2083" s="111"/>
      <c r="D2083" s="108" t="s">
        <v>50</v>
      </c>
      <c r="E2083" s="94" t="s">
        <v>1362</v>
      </c>
      <c r="F2083" s="94"/>
      <c r="G2083" s="94"/>
      <c r="H2083" s="94"/>
      <c r="I2083" s="94"/>
      <c r="J2083" s="94"/>
      <c r="K2083" s="94"/>
      <c r="L2083" s="95"/>
      <c r="M2083" s="100" t="s">
        <v>100</v>
      </c>
      <c r="N2083" s="100" t="s">
        <v>100</v>
      </c>
      <c r="O2083" s="428"/>
      <c r="P2083" s="107"/>
      <c r="Q2083" s="107"/>
      <c r="R2083" s="107"/>
      <c r="S2083" s="107"/>
      <c r="T2083" s="74"/>
    </row>
    <row r="2084" spans="1:20" ht="18" customHeight="1">
      <c r="A2084" s="190"/>
      <c r="B2084" s="191"/>
      <c r="C2084" s="75"/>
      <c r="D2084" s="108" t="s">
        <v>54</v>
      </c>
      <c r="E2084" s="116" t="s">
        <v>1037</v>
      </c>
      <c r="F2084" s="116"/>
      <c r="G2084" s="116"/>
      <c r="H2084" s="116"/>
      <c r="I2084" s="116"/>
      <c r="J2084" s="116"/>
      <c r="K2084" s="116"/>
      <c r="L2084" s="117"/>
      <c r="M2084" s="100" t="s">
        <v>100</v>
      </c>
      <c r="N2084" s="71" t="s">
        <v>100</v>
      </c>
      <c r="O2084" s="398"/>
      <c r="P2084" s="107"/>
      <c r="Q2084" s="107"/>
      <c r="R2084" s="107"/>
      <c r="S2084" s="107"/>
      <c r="T2084" s="74"/>
    </row>
    <row r="2085" spans="1:20" ht="18" customHeight="1">
      <c r="A2085" s="190"/>
      <c r="B2085" s="191"/>
      <c r="C2085" s="118"/>
      <c r="D2085" s="108" t="s">
        <v>59</v>
      </c>
      <c r="E2085" s="94" t="s">
        <v>1363</v>
      </c>
      <c r="F2085" s="94"/>
      <c r="G2085" s="94"/>
      <c r="H2085" s="94"/>
      <c r="I2085" s="94"/>
      <c r="J2085" s="94"/>
      <c r="K2085" s="94"/>
      <c r="L2085" s="95"/>
      <c r="M2085" s="100" t="s">
        <v>100</v>
      </c>
      <c r="N2085" s="100" t="s">
        <v>100</v>
      </c>
      <c r="O2085" s="395" t="s">
        <v>511</v>
      </c>
      <c r="P2085" s="73" t="s">
        <v>1364</v>
      </c>
      <c r="Q2085" s="107"/>
      <c r="R2085" s="107"/>
      <c r="S2085" s="107"/>
      <c r="T2085" s="74"/>
    </row>
    <row r="2086" spans="1:20" ht="18" customHeight="1">
      <c r="A2086" s="190"/>
      <c r="B2086" s="191"/>
      <c r="C2086" s="118"/>
      <c r="D2086" s="108" t="s">
        <v>64</v>
      </c>
      <c r="E2086" s="94" t="s">
        <v>1365</v>
      </c>
      <c r="F2086" s="94"/>
      <c r="G2086" s="94"/>
      <c r="H2086" s="94"/>
      <c r="I2086" s="94"/>
      <c r="J2086" s="94"/>
      <c r="K2086" s="94"/>
      <c r="L2086" s="95"/>
      <c r="M2086" s="100" t="s">
        <v>100</v>
      </c>
      <c r="N2086" s="100" t="s">
        <v>100</v>
      </c>
      <c r="O2086" s="395" t="s">
        <v>511</v>
      </c>
      <c r="P2086" s="73" t="s">
        <v>1366</v>
      </c>
      <c r="Q2086" s="107"/>
      <c r="R2086" s="107"/>
      <c r="S2086" s="107"/>
      <c r="T2086" s="74"/>
    </row>
    <row r="2087" spans="1:20" ht="18" customHeight="1">
      <c r="A2087" s="190"/>
      <c r="B2087" s="191"/>
      <c r="C2087" s="99"/>
      <c r="D2087" s="108" t="s">
        <v>67</v>
      </c>
      <c r="E2087" s="94" t="s">
        <v>1367</v>
      </c>
      <c r="F2087" s="94"/>
      <c r="G2087" s="94"/>
      <c r="H2087" s="94"/>
      <c r="I2087" s="94"/>
      <c r="J2087" s="94"/>
      <c r="K2087" s="94"/>
      <c r="L2087" s="105"/>
      <c r="M2087" s="100" t="s">
        <v>100</v>
      </c>
      <c r="N2087" s="100" t="s">
        <v>100</v>
      </c>
      <c r="O2087" s="101"/>
      <c r="P2087" s="73"/>
      <c r="Q2087" s="107"/>
      <c r="R2087" s="107"/>
      <c r="S2087" s="107"/>
      <c r="T2087" s="74"/>
    </row>
    <row r="2088" spans="1:20" ht="18" customHeight="1">
      <c r="A2088" s="190"/>
      <c r="B2088" s="191"/>
      <c r="C2088" s="111"/>
      <c r="D2088" s="68" t="s">
        <v>69</v>
      </c>
      <c r="E2088" s="94" t="s">
        <v>1368</v>
      </c>
      <c r="F2088" s="94"/>
      <c r="G2088" s="94"/>
      <c r="H2088" s="94"/>
      <c r="I2088" s="94"/>
      <c r="J2088" s="94"/>
      <c r="K2088" s="94"/>
      <c r="L2088" s="105"/>
      <c r="M2088" s="100" t="s">
        <v>100</v>
      </c>
      <c r="N2088" s="100" t="s">
        <v>100</v>
      </c>
      <c r="O2088" s="395" t="s">
        <v>511</v>
      </c>
      <c r="P2088" s="73" t="s">
        <v>504</v>
      </c>
      <c r="Q2088" s="107"/>
      <c r="R2088" s="107"/>
      <c r="S2088" s="107"/>
      <c r="T2088" s="74"/>
    </row>
    <row r="2089" spans="1:20" ht="18" customHeight="1">
      <c r="A2089" s="190"/>
      <c r="B2089" s="191"/>
      <c r="C2089" s="75"/>
      <c r="D2089" s="108" t="s">
        <v>859</v>
      </c>
      <c r="E2089" s="94" t="s">
        <v>1369</v>
      </c>
      <c r="F2089" s="94"/>
      <c r="G2089" s="94"/>
      <c r="H2089" s="94"/>
      <c r="I2089" s="94"/>
      <c r="J2089" s="94"/>
      <c r="K2089" s="94"/>
      <c r="L2089" s="105"/>
      <c r="M2089" s="100" t="s">
        <v>100</v>
      </c>
      <c r="N2089" s="100" t="s">
        <v>100</v>
      </c>
      <c r="O2089" s="395" t="s">
        <v>511</v>
      </c>
      <c r="P2089" s="73" t="s">
        <v>447</v>
      </c>
      <c r="Q2089" s="107"/>
      <c r="R2089" s="107"/>
      <c r="S2089" s="107"/>
      <c r="T2089" s="74"/>
    </row>
    <row r="2090" spans="1:20" ht="18" customHeight="1">
      <c r="A2090" s="190"/>
      <c r="B2090" s="191"/>
      <c r="C2090" s="118"/>
      <c r="D2090" s="108" t="s">
        <v>866</v>
      </c>
      <c r="E2090" s="94" t="s">
        <v>1370</v>
      </c>
      <c r="F2090" s="94"/>
      <c r="G2090" s="94"/>
      <c r="H2090" s="94"/>
      <c r="I2090" s="94"/>
      <c r="J2090" s="94"/>
      <c r="K2090" s="94"/>
      <c r="L2090" s="105"/>
      <c r="M2090" s="100" t="s">
        <v>100</v>
      </c>
      <c r="N2090" s="100" t="s">
        <v>100</v>
      </c>
      <c r="O2090" s="101"/>
      <c r="P2090" s="73" t="s">
        <v>507</v>
      </c>
      <c r="Q2090" s="107"/>
      <c r="R2090" s="107"/>
      <c r="S2090" s="107"/>
      <c r="T2090" s="74"/>
    </row>
    <row r="2091" spans="1:20" ht="18" customHeight="1">
      <c r="A2091" s="190"/>
      <c r="B2091" s="191"/>
      <c r="C2091" s="99"/>
      <c r="D2091" s="108" t="s">
        <v>868</v>
      </c>
      <c r="E2091" s="94" t="s">
        <v>1371</v>
      </c>
      <c r="F2091" s="94"/>
      <c r="G2091" s="94"/>
      <c r="H2091" s="94"/>
      <c r="I2091" s="94"/>
      <c r="J2091" s="94"/>
      <c r="K2091" s="94"/>
      <c r="L2091" s="105"/>
      <c r="M2091" s="100" t="s">
        <v>100</v>
      </c>
      <c r="N2091" s="100" t="s">
        <v>100</v>
      </c>
      <c r="O2091" s="101"/>
      <c r="P2091" s="73" t="s">
        <v>508</v>
      </c>
      <c r="Q2091" s="107"/>
      <c r="R2091" s="107"/>
      <c r="S2091" s="107"/>
      <c r="T2091" s="74"/>
    </row>
    <row r="2092" spans="1:20" ht="18" customHeight="1">
      <c r="A2092" s="190"/>
      <c r="B2092" s="191"/>
      <c r="C2092" s="99"/>
      <c r="D2092" s="108" t="s">
        <v>872</v>
      </c>
      <c r="E2092" s="94" t="s">
        <v>1372</v>
      </c>
      <c r="F2092" s="94"/>
      <c r="G2092" s="94"/>
      <c r="H2092" s="94"/>
      <c r="I2092" s="94"/>
      <c r="J2092" s="94"/>
      <c r="K2092" s="94"/>
      <c r="L2092" s="105"/>
      <c r="M2092" s="100" t="s">
        <v>100</v>
      </c>
      <c r="N2092" s="100" t="s">
        <v>100</v>
      </c>
      <c r="O2092" s="101"/>
      <c r="P2092" s="73" t="s">
        <v>509</v>
      </c>
      <c r="Q2092" s="107"/>
      <c r="R2092" s="107"/>
      <c r="S2092" s="107"/>
      <c r="T2092" s="74"/>
    </row>
    <row r="2093" spans="1:20" ht="18" customHeight="1">
      <c r="A2093" s="190"/>
      <c r="B2093" s="191"/>
      <c r="C2093" s="99"/>
      <c r="D2093" s="108" t="s">
        <v>873</v>
      </c>
      <c r="E2093" s="94" t="s">
        <v>1373</v>
      </c>
      <c r="F2093" s="94"/>
      <c r="G2093" s="94"/>
      <c r="H2093" s="94"/>
      <c r="I2093" s="94"/>
      <c r="J2093" s="94"/>
      <c r="K2093" s="94"/>
      <c r="L2093" s="105"/>
      <c r="M2093" s="78">
        <v>69</v>
      </c>
      <c r="N2093" s="96" t="s">
        <v>100</v>
      </c>
      <c r="O2093" s="98"/>
      <c r="P2093" s="73"/>
      <c r="Q2093" s="107"/>
      <c r="R2093" s="107"/>
      <c r="S2093" s="107"/>
      <c r="T2093" s="74"/>
    </row>
    <row r="2094" spans="1:20" ht="18" customHeight="1">
      <c r="A2094" s="190"/>
      <c r="B2094" s="191"/>
      <c r="C2094" s="99"/>
      <c r="D2094" s="108" t="s">
        <v>875</v>
      </c>
      <c r="E2094" s="94" t="s">
        <v>1341</v>
      </c>
      <c r="F2094" s="94"/>
      <c r="G2094" s="94"/>
      <c r="H2094" s="94"/>
      <c r="I2094" s="94"/>
      <c r="J2094" s="94"/>
      <c r="K2094" s="94"/>
      <c r="L2094" s="105"/>
      <c r="M2094" s="78" t="s">
        <v>100</v>
      </c>
      <c r="N2094" s="96" t="s">
        <v>100</v>
      </c>
      <c r="O2094" s="97" t="s">
        <v>511</v>
      </c>
      <c r="P2094" s="73" t="s">
        <v>1374</v>
      </c>
      <c r="Q2094" s="107"/>
      <c r="R2094" s="107"/>
      <c r="S2094" s="107"/>
      <c r="T2094" s="74"/>
    </row>
    <row r="2095" spans="1:20" ht="18" customHeight="1">
      <c r="A2095" s="190"/>
      <c r="B2095" s="191"/>
      <c r="C2095" s="99"/>
      <c r="D2095" s="108" t="s">
        <v>876</v>
      </c>
      <c r="E2095" s="94" t="s">
        <v>1375</v>
      </c>
      <c r="F2095" s="94"/>
      <c r="G2095" s="94"/>
      <c r="H2095" s="94"/>
      <c r="I2095" s="94"/>
      <c r="J2095" s="94"/>
      <c r="K2095" s="94"/>
      <c r="L2095" s="105"/>
      <c r="M2095" s="78" t="s">
        <v>100</v>
      </c>
      <c r="N2095" s="96" t="s">
        <v>100</v>
      </c>
      <c r="O2095" s="98"/>
      <c r="P2095" s="107"/>
      <c r="Q2095" s="107"/>
      <c r="R2095" s="107"/>
      <c r="S2095" s="107"/>
      <c r="T2095" s="74"/>
    </row>
    <row r="2096" spans="1:20" ht="18" customHeight="1" thickBot="1">
      <c r="A2096" s="233"/>
      <c r="B2096" s="234"/>
      <c r="C2096" s="120"/>
      <c r="D2096" s="121"/>
      <c r="E2096" s="122"/>
      <c r="F2096" s="122"/>
      <c r="G2096" s="122"/>
      <c r="H2096" s="122"/>
      <c r="I2096" s="122"/>
      <c r="J2096" s="122"/>
      <c r="K2096" s="122"/>
      <c r="L2096" s="123"/>
      <c r="M2096" s="124"/>
      <c r="N2096" s="125"/>
      <c r="O2096" s="126"/>
      <c r="P2096" s="127"/>
      <c r="Q2096" s="127"/>
      <c r="R2096" s="127"/>
      <c r="S2096" s="127"/>
      <c r="T2096" s="128"/>
    </row>
    <row r="2097" spans="1:20" ht="17.25" customHeight="1" thickBot="1">
      <c r="A2097" s="935" t="s">
        <v>101</v>
      </c>
      <c r="B2097" s="936"/>
      <c r="C2097" s="936"/>
      <c r="D2097" s="936"/>
      <c r="E2097" s="936"/>
      <c r="F2097" s="936"/>
      <c r="G2097" s="50" t="s">
        <v>102</v>
      </c>
      <c r="H2097" s="937"/>
      <c r="I2097" s="937"/>
      <c r="J2097" s="938"/>
      <c r="K2097" s="50" t="s">
        <v>103</v>
      </c>
      <c r="L2097" s="51"/>
      <c r="M2097" s="52"/>
      <c r="N2097" s="939" t="s">
        <v>104</v>
      </c>
      <c r="O2097" s="940"/>
      <c r="P2097" s="940"/>
      <c r="Q2097" s="941"/>
      <c r="R2097" s="53" t="s">
        <v>105</v>
      </c>
      <c r="S2097" s="54"/>
      <c r="T2097" s="55"/>
    </row>
    <row r="2098" spans="1:20" ht="18" customHeight="1">
      <c r="A2098" s="942" t="s">
        <v>106</v>
      </c>
      <c r="B2098" s="943"/>
      <c r="C2098" s="946" t="s">
        <v>107</v>
      </c>
      <c r="D2098" s="922" t="s">
        <v>108</v>
      </c>
      <c r="E2098" s="923"/>
      <c r="F2098" s="923"/>
      <c r="G2098" s="923"/>
      <c r="H2098" s="923"/>
      <c r="I2098" s="923"/>
      <c r="J2098" s="923"/>
      <c r="K2098" s="923"/>
      <c r="L2098" s="948"/>
      <c r="M2098" s="950" t="s">
        <v>109</v>
      </c>
      <c r="N2098" s="922" t="s">
        <v>110</v>
      </c>
      <c r="O2098" s="922" t="s">
        <v>111</v>
      </c>
      <c r="P2098" s="923"/>
      <c r="Q2098" s="923"/>
      <c r="R2098" s="923"/>
      <c r="S2098" s="923"/>
      <c r="T2098" s="924"/>
    </row>
    <row r="2099" spans="1:20" ht="18" customHeight="1" thickBot="1">
      <c r="A2099" s="944"/>
      <c r="B2099" s="945"/>
      <c r="C2099" s="947"/>
      <c r="D2099" s="925"/>
      <c r="E2099" s="926"/>
      <c r="F2099" s="926"/>
      <c r="G2099" s="926"/>
      <c r="H2099" s="926"/>
      <c r="I2099" s="926"/>
      <c r="J2099" s="926"/>
      <c r="K2099" s="926"/>
      <c r="L2099" s="949"/>
      <c r="M2099" s="951"/>
      <c r="N2099" s="925"/>
      <c r="O2099" s="925"/>
      <c r="P2099" s="926"/>
      <c r="Q2099" s="926"/>
      <c r="R2099" s="926"/>
      <c r="S2099" s="926"/>
      <c r="T2099" s="927"/>
    </row>
    <row r="2100" spans="1:20" ht="18" customHeight="1">
      <c r="A2100" s="989" t="s">
        <v>1353</v>
      </c>
      <c r="B2100" s="990"/>
      <c r="C2100" s="57"/>
      <c r="D2100" s="58" t="s">
        <v>877</v>
      </c>
      <c r="E2100" s="59" t="s">
        <v>1376</v>
      </c>
      <c r="F2100" s="60"/>
      <c r="G2100" s="60"/>
      <c r="H2100" s="293"/>
      <c r="I2100" s="293"/>
      <c r="J2100" s="293"/>
      <c r="K2100" s="293"/>
      <c r="L2100" s="61"/>
      <c r="M2100" s="62" t="s">
        <v>100</v>
      </c>
      <c r="N2100" s="63" t="s">
        <v>100</v>
      </c>
      <c r="O2100" s="64"/>
      <c r="P2100" s="65"/>
      <c r="Q2100" s="65"/>
      <c r="R2100" s="65"/>
      <c r="S2100" s="65"/>
      <c r="T2100" s="66"/>
    </row>
    <row r="2101" spans="1:20" ht="18" customHeight="1">
      <c r="A2101" s="190"/>
      <c r="B2101" s="191"/>
      <c r="C2101" s="413" t="s">
        <v>172</v>
      </c>
      <c r="D2101" s="68" t="s">
        <v>878</v>
      </c>
      <c r="E2101" s="69" t="s">
        <v>178</v>
      </c>
      <c r="F2101" s="69"/>
      <c r="G2101" s="69"/>
      <c r="H2101" s="69"/>
      <c r="I2101" s="69"/>
      <c r="J2101" s="69"/>
      <c r="K2101" s="69"/>
      <c r="L2101" s="70"/>
      <c r="M2101" s="91">
        <v>83</v>
      </c>
      <c r="N2101" s="71" t="s">
        <v>100</v>
      </c>
      <c r="O2101" s="72"/>
      <c r="P2101" s="73"/>
      <c r="Q2101" s="73"/>
      <c r="R2101" s="73"/>
      <c r="S2101" s="73"/>
      <c r="T2101" s="74"/>
    </row>
    <row r="2102" spans="1:20" ht="18" customHeight="1">
      <c r="A2102" s="190"/>
      <c r="B2102" s="191"/>
      <c r="C2102" s="75"/>
      <c r="D2102" s="68" t="s">
        <v>879</v>
      </c>
      <c r="E2102" s="69" t="s">
        <v>1377</v>
      </c>
      <c r="F2102" s="76"/>
      <c r="G2102" s="76"/>
      <c r="H2102" s="76"/>
      <c r="I2102" s="76"/>
      <c r="J2102" s="76"/>
      <c r="K2102" s="76"/>
      <c r="L2102" s="77"/>
      <c r="M2102" s="91">
        <v>83</v>
      </c>
      <c r="N2102" s="71" t="s">
        <v>100</v>
      </c>
      <c r="O2102" s="72"/>
      <c r="P2102" s="73"/>
      <c r="Q2102" s="73"/>
      <c r="R2102" s="73"/>
      <c r="S2102" s="73"/>
      <c r="T2102" s="74"/>
    </row>
    <row r="2103" spans="1:20" ht="18" customHeight="1">
      <c r="A2103" s="190"/>
      <c r="B2103" s="191"/>
      <c r="C2103" s="75"/>
      <c r="D2103" s="68" t="s">
        <v>896</v>
      </c>
      <c r="E2103" s="69" t="s">
        <v>1378</v>
      </c>
      <c r="F2103" s="76"/>
      <c r="G2103" s="76"/>
      <c r="H2103" s="76"/>
      <c r="I2103" s="76"/>
      <c r="J2103" s="76"/>
      <c r="K2103" s="76"/>
      <c r="L2103" s="77"/>
      <c r="M2103" s="78" t="s">
        <v>100</v>
      </c>
      <c r="N2103" s="71" t="s">
        <v>100</v>
      </c>
      <c r="O2103" s="72"/>
      <c r="P2103" s="73"/>
      <c r="Q2103" s="73"/>
      <c r="R2103" s="73"/>
      <c r="S2103" s="73"/>
      <c r="T2103" s="74"/>
    </row>
    <row r="2104" spans="1:20" ht="18" customHeight="1">
      <c r="A2104" s="190"/>
      <c r="B2104" s="191"/>
      <c r="C2104" s="79"/>
      <c r="D2104" s="68" t="s">
        <v>899</v>
      </c>
      <c r="E2104" s="69" t="s">
        <v>1379</v>
      </c>
      <c r="F2104" s="76"/>
      <c r="G2104" s="76"/>
      <c r="H2104" s="76"/>
      <c r="I2104" s="76"/>
      <c r="J2104" s="76"/>
      <c r="K2104" s="76"/>
      <c r="L2104" s="77"/>
      <c r="M2104" s="78" t="s">
        <v>100</v>
      </c>
      <c r="N2104" s="71" t="s">
        <v>100</v>
      </c>
      <c r="O2104" s="72"/>
      <c r="P2104" s="73"/>
      <c r="Q2104" s="73"/>
      <c r="R2104" s="73"/>
      <c r="S2104" s="73"/>
      <c r="T2104" s="74"/>
    </row>
    <row r="2105" spans="1:20" ht="18" customHeight="1">
      <c r="A2105" s="190"/>
      <c r="B2105" s="191"/>
      <c r="C2105" s="80"/>
      <c r="D2105" s="81" t="s">
        <v>933</v>
      </c>
      <c r="E2105" s="82" t="s">
        <v>1380</v>
      </c>
      <c r="F2105" s="82"/>
      <c r="G2105" s="82"/>
      <c r="H2105" s="82"/>
      <c r="I2105" s="82"/>
      <c r="J2105" s="82"/>
      <c r="K2105" s="82"/>
      <c r="L2105" s="83"/>
      <c r="M2105" s="84" t="s">
        <v>100</v>
      </c>
      <c r="N2105" s="85" t="s">
        <v>1381</v>
      </c>
      <c r="O2105" s="288"/>
      <c r="P2105" s="388"/>
      <c r="Q2105" s="388"/>
      <c r="R2105" s="388"/>
      <c r="S2105" s="388"/>
      <c r="T2105" s="88"/>
    </row>
    <row r="2106" spans="1:20" ht="18" customHeight="1">
      <c r="A2106" s="190"/>
      <c r="B2106" s="191"/>
      <c r="C2106" s="75"/>
      <c r="D2106" s="68" t="s">
        <v>901</v>
      </c>
      <c r="E2106" s="89" t="s">
        <v>1382</v>
      </c>
      <c r="F2106" s="89"/>
      <c r="G2106" s="89"/>
      <c r="H2106" s="89"/>
      <c r="I2106" s="89"/>
      <c r="J2106" s="89"/>
      <c r="K2106" s="89"/>
      <c r="L2106" s="90"/>
      <c r="M2106" s="91">
        <v>70</v>
      </c>
      <c r="N2106" s="92" t="s">
        <v>1361</v>
      </c>
      <c r="O2106" s="109"/>
      <c r="P2106" s="107"/>
      <c r="Q2106" s="107"/>
      <c r="R2106" s="107"/>
      <c r="S2106" s="107"/>
      <c r="T2106" s="74"/>
    </row>
    <row r="2107" spans="1:20" ht="18" customHeight="1">
      <c r="A2107" s="190"/>
      <c r="B2107" s="191"/>
      <c r="C2107" s="80"/>
      <c r="D2107" s="81"/>
      <c r="E2107" s="82"/>
      <c r="F2107" s="82"/>
      <c r="G2107" s="82"/>
      <c r="H2107" s="82"/>
      <c r="I2107" s="82"/>
      <c r="J2107" s="82"/>
      <c r="K2107" s="82"/>
      <c r="L2107" s="83"/>
      <c r="M2107" s="84"/>
      <c r="N2107" s="248"/>
      <c r="O2107" s="249"/>
      <c r="P2107" s="388"/>
      <c r="Q2107" s="388"/>
      <c r="R2107" s="388"/>
      <c r="S2107" s="388"/>
      <c r="T2107" s="88"/>
    </row>
    <row r="2108" spans="1:20" ht="18" customHeight="1">
      <c r="A2108" s="994" t="s">
        <v>333</v>
      </c>
      <c r="B2108" s="995"/>
      <c r="C2108" s="394"/>
      <c r="D2108" s="309" t="s">
        <v>45</v>
      </c>
      <c r="E2108" s="402" t="s">
        <v>1383</v>
      </c>
      <c r="F2108" s="402"/>
      <c r="G2108" s="402"/>
      <c r="H2108" s="402"/>
      <c r="I2108" s="402"/>
      <c r="J2108" s="402"/>
      <c r="K2108" s="402"/>
      <c r="L2108" s="389"/>
      <c r="M2108" s="363">
        <v>51</v>
      </c>
      <c r="N2108" s="364" t="s">
        <v>399</v>
      </c>
      <c r="O2108" s="439" t="s">
        <v>511</v>
      </c>
      <c r="P2108" s="427" t="s">
        <v>722</v>
      </c>
      <c r="Q2108" s="391"/>
      <c r="R2108" s="391"/>
      <c r="S2108" s="391"/>
      <c r="T2108" s="392"/>
    </row>
    <row r="2109" spans="1:20" ht="18" customHeight="1">
      <c r="A2109" s="985" t="s">
        <v>1257</v>
      </c>
      <c r="B2109" s="986"/>
      <c r="C2109" s="99"/>
      <c r="D2109" s="68" t="s">
        <v>47</v>
      </c>
      <c r="E2109" s="94" t="s">
        <v>407</v>
      </c>
      <c r="F2109" s="94"/>
      <c r="G2109" s="94"/>
      <c r="H2109" s="94"/>
      <c r="I2109" s="94"/>
      <c r="J2109" s="94"/>
      <c r="K2109" s="94"/>
      <c r="L2109" s="95"/>
      <c r="M2109" s="100">
        <v>51</v>
      </c>
      <c r="N2109" s="100" t="s">
        <v>399</v>
      </c>
      <c r="O2109" s="395" t="s">
        <v>511</v>
      </c>
      <c r="P2109" s="73" t="s">
        <v>409</v>
      </c>
      <c r="Q2109" s="107"/>
      <c r="R2109" s="107"/>
      <c r="S2109" s="107"/>
      <c r="T2109" s="74"/>
    </row>
    <row r="2110" spans="1:20" ht="18" customHeight="1">
      <c r="A2110" s="190"/>
      <c r="B2110" s="191"/>
      <c r="C2110" s="102"/>
      <c r="D2110" s="68" t="s">
        <v>48</v>
      </c>
      <c r="E2110" s="94" t="s">
        <v>1384</v>
      </c>
      <c r="F2110" s="94"/>
      <c r="G2110" s="94"/>
      <c r="H2110" s="94"/>
      <c r="I2110" s="94"/>
      <c r="J2110" s="94"/>
      <c r="K2110" s="94"/>
      <c r="L2110" s="95"/>
      <c r="M2110" s="78">
        <v>52</v>
      </c>
      <c r="N2110" s="96" t="s">
        <v>399</v>
      </c>
      <c r="O2110" s="98"/>
      <c r="P2110" s="73"/>
      <c r="Q2110" s="107"/>
      <c r="R2110" s="107"/>
      <c r="S2110" s="107"/>
      <c r="T2110" s="74"/>
    </row>
    <row r="2111" spans="1:20" ht="18" customHeight="1">
      <c r="A2111" s="190"/>
      <c r="B2111" s="191"/>
      <c r="C2111" s="75"/>
      <c r="D2111" s="68" t="s">
        <v>49</v>
      </c>
      <c r="E2111" s="94" t="s">
        <v>1385</v>
      </c>
      <c r="F2111" s="94"/>
      <c r="G2111" s="94"/>
      <c r="H2111" s="94"/>
      <c r="I2111" s="94"/>
      <c r="J2111" s="94"/>
      <c r="K2111" s="94"/>
      <c r="L2111" s="95"/>
      <c r="M2111" s="100">
        <v>53</v>
      </c>
      <c r="N2111" s="71" t="s">
        <v>100</v>
      </c>
      <c r="O2111" s="398"/>
      <c r="P2111" s="73"/>
      <c r="Q2111" s="107"/>
      <c r="R2111" s="107"/>
      <c r="S2111" s="107"/>
      <c r="T2111" s="74"/>
    </row>
    <row r="2112" spans="1:20" ht="18" customHeight="1">
      <c r="A2112" s="190"/>
      <c r="B2112" s="191"/>
      <c r="C2112" s="102"/>
      <c r="D2112" s="68" t="s">
        <v>50</v>
      </c>
      <c r="E2112" s="94" t="s">
        <v>1386</v>
      </c>
      <c r="F2112" s="94"/>
      <c r="G2112" s="94"/>
      <c r="H2112" s="94"/>
      <c r="I2112" s="94"/>
      <c r="J2112" s="94"/>
      <c r="K2112" s="94"/>
      <c r="L2112" s="95"/>
      <c r="M2112" s="100">
        <v>84</v>
      </c>
      <c r="N2112" s="71" t="s">
        <v>100</v>
      </c>
      <c r="O2112" s="398"/>
      <c r="P2112" s="73" t="s">
        <v>1387</v>
      </c>
      <c r="Q2112" s="107"/>
      <c r="R2112" s="107"/>
      <c r="S2112" s="107"/>
      <c r="T2112" s="74"/>
    </row>
    <row r="2113" spans="1:20" ht="18" customHeight="1">
      <c r="A2113" s="190"/>
      <c r="B2113" s="191"/>
      <c r="C2113" s="99"/>
      <c r="D2113" s="68" t="s">
        <v>54</v>
      </c>
      <c r="E2113" s="94" t="s">
        <v>1264</v>
      </c>
      <c r="F2113" s="94"/>
      <c r="G2113" s="94"/>
      <c r="H2113" s="94"/>
      <c r="I2113" s="94"/>
      <c r="J2113" s="94"/>
      <c r="K2113" s="94"/>
      <c r="L2113" s="105"/>
      <c r="M2113" s="100"/>
      <c r="N2113" s="71"/>
      <c r="O2113" s="398"/>
      <c r="P2113" s="73" t="s">
        <v>1388</v>
      </c>
      <c r="Q2113" s="107"/>
      <c r="R2113" s="107"/>
      <c r="S2113" s="107"/>
      <c r="T2113" s="74"/>
    </row>
    <row r="2114" spans="1:20" ht="18" customHeight="1">
      <c r="A2114" s="190"/>
      <c r="B2114" s="191"/>
      <c r="C2114" s="75"/>
      <c r="D2114" s="108"/>
      <c r="E2114" s="94"/>
      <c r="F2114" s="94"/>
      <c r="G2114" s="94"/>
      <c r="H2114" s="94"/>
      <c r="I2114" s="94"/>
      <c r="J2114" s="94"/>
      <c r="K2114" s="94"/>
      <c r="L2114" s="95"/>
      <c r="M2114" s="100"/>
      <c r="N2114" s="71"/>
      <c r="O2114" s="398"/>
      <c r="P2114" s="73" t="s">
        <v>509</v>
      </c>
      <c r="Q2114" s="107"/>
      <c r="R2114" s="107"/>
      <c r="S2114" s="107"/>
      <c r="T2114" s="74"/>
    </row>
    <row r="2115" spans="1:20" ht="18" customHeight="1">
      <c r="A2115" s="334"/>
      <c r="B2115" s="335"/>
      <c r="C2115" s="80"/>
      <c r="D2115" s="270"/>
      <c r="E2115" s="82"/>
      <c r="F2115" s="82"/>
      <c r="G2115" s="82"/>
      <c r="H2115" s="82"/>
      <c r="I2115" s="82"/>
      <c r="J2115" s="82"/>
      <c r="K2115" s="82"/>
      <c r="L2115" s="83"/>
      <c r="M2115" s="318"/>
      <c r="N2115" s="85"/>
      <c r="O2115" s="288"/>
      <c r="P2115" s="388"/>
      <c r="Q2115" s="388"/>
      <c r="R2115" s="388"/>
      <c r="S2115" s="388"/>
      <c r="T2115" s="88"/>
    </row>
    <row r="2116" spans="1:20" ht="18" customHeight="1">
      <c r="A2116" s="983" t="s">
        <v>1389</v>
      </c>
      <c r="B2116" s="984"/>
      <c r="C2116" s="399"/>
      <c r="D2116" s="309" t="s">
        <v>45</v>
      </c>
      <c r="E2116" s="310" t="s">
        <v>1390</v>
      </c>
      <c r="F2116" s="310"/>
      <c r="G2116" s="310"/>
      <c r="H2116" s="310"/>
      <c r="I2116" s="310"/>
      <c r="J2116" s="310"/>
      <c r="K2116" s="310"/>
      <c r="L2116" s="389"/>
      <c r="M2116" s="343">
        <v>81</v>
      </c>
      <c r="N2116" s="312" t="s">
        <v>1357</v>
      </c>
      <c r="O2116" s="217"/>
      <c r="P2116" s="391"/>
      <c r="Q2116" s="391"/>
      <c r="R2116" s="391"/>
      <c r="S2116" s="391"/>
      <c r="T2116" s="392"/>
    </row>
    <row r="2117" spans="1:20" ht="18" customHeight="1">
      <c r="A2117" s="985" t="s">
        <v>1391</v>
      </c>
      <c r="B2117" s="986"/>
      <c r="C2117" s="99"/>
      <c r="D2117" s="108" t="s">
        <v>47</v>
      </c>
      <c r="E2117" s="94" t="s">
        <v>1392</v>
      </c>
      <c r="F2117" s="94"/>
      <c r="G2117" s="94"/>
      <c r="H2117" s="94"/>
      <c r="I2117" s="94"/>
      <c r="J2117" s="94"/>
      <c r="K2117" s="94"/>
      <c r="L2117" s="95"/>
      <c r="M2117" s="100">
        <v>51</v>
      </c>
      <c r="N2117" s="100" t="s">
        <v>1357</v>
      </c>
      <c r="O2117" s="110"/>
      <c r="P2117" s="107"/>
      <c r="Q2117" s="107"/>
      <c r="R2117" s="107"/>
      <c r="S2117" s="107"/>
      <c r="T2117" s="74"/>
    </row>
    <row r="2118" spans="1:20" ht="18" customHeight="1">
      <c r="A2118" s="985" t="s">
        <v>1393</v>
      </c>
      <c r="B2118" s="986"/>
      <c r="C2118" s="102"/>
      <c r="D2118" s="108" t="s">
        <v>48</v>
      </c>
      <c r="E2118" s="94" t="s">
        <v>1394</v>
      </c>
      <c r="F2118" s="94"/>
      <c r="G2118" s="94"/>
      <c r="H2118" s="94"/>
      <c r="I2118" s="94"/>
      <c r="J2118" s="94"/>
      <c r="K2118" s="94"/>
      <c r="L2118" s="95"/>
      <c r="M2118" s="78" t="s">
        <v>321</v>
      </c>
      <c r="N2118" s="100" t="s">
        <v>1395</v>
      </c>
      <c r="O2118" s="395" t="s">
        <v>511</v>
      </c>
      <c r="P2118" s="73" t="s">
        <v>1396</v>
      </c>
      <c r="Q2118" s="107"/>
      <c r="R2118" s="107"/>
      <c r="S2118" s="107"/>
      <c r="T2118" s="74"/>
    </row>
    <row r="2119" spans="1:20" ht="18" customHeight="1">
      <c r="A2119" s="190"/>
      <c r="B2119" s="191"/>
      <c r="C2119" s="99"/>
      <c r="D2119" s="108" t="s">
        <v>50</v>
      </c>
      <c r="E2119" s="94" t="s">
        <v>1397</v>
      </c>
      <c r="F2119" s="94"/>
      <c r="G2119" s="94"/>
      <c r="H2119" s="94"/>
      <c r="I2119" s="94"/>
      <c r="J2119" s="94"/>
      <c r="K2119" s="94"/>
      <c r="L2119" s="95"/>
      <c r="M2119" s="100">
        <v>81</v>
      </c>
      <c r="N2119" s="100" t="s">
        <v>100</v>
      </c>
      <c r="O2119" s="110"/>
      <c r="P2119" s="107"/>
      <c r="Q2119" s="107"/>
      <c r="R2119" s="107"/>
      <c r="S2119" s="107"/>
      <c r="T2119" s="74"/>
    </row>
    <row r="2120" spans="1:20" ht="18" customHeight="1">
      <c r="A2120" s="190"/>
      <c r="B2120" s="191"/>
      <c r="C2120" s="401" t="s">
        <v>1354</v>
      </c>
      <c r="D2120" s="108" t="s">
        <v>54</v>
      </c>
      <c r="E2120" s="94" t="s">
        <v>1398</v>
      </c>
      <c r="F2120" s="94"/>
      <c r="G2120" s="94"/>
      <c r="H2120" s="94"/>
      <c r="I2120" s="94"/>
      <c r="J2120" s="94"/>
      <c r="K2120" s="94"/>
      <c r="L2120" s="95"/>
      <c r="M2120" s="100" t="s">
        <v>100</v>
      </c>
      <c r="N2120" s="100" t="s">
        <v>100</v>
      </c>
      <c r="O2120" s="114"/>
      <c r="P2120" s="107"/>
      <c r="Q2120" s="107"/>
      <c r="R2120" s="107"/>
      <c r="S2120" s="107"/>
      <c r="T2120" s="74"/>
    </row>
    <row r="2121" spans="1:20" ht="18" customHeight="1">
      <c r="A2121" s="190"/>
      <c r="B2121" s="191"/>
      <c r="C2121" s="476" t="s">
        <v>1354</v>
      </c>
      <c r="D2121" s="108" t="s">
        <v>59</v>
      </c>
      <c r="E2121" s="116" t="s">
        <v>1399</v>
      </c>
      <c r="F2121" s="116"/>
      <c r="G2121" s="116"/>
      <c r="H2121" s="116"/>
      <c r="I2121" s="116"/>
      <c r="J2121" s="116"/>
      <c r="K2121" s="116"/>
      <c r="L2121" s="117"/>
      <c r="M2121" s="100" t="s">
        <v>100</v>
      </c>
      <c r="N2121" s="71" t="s">
        <v>100</v>
      </c>
      <c r="O2121" s="106"/>
      <c r="P2121" s="107"/>
      <c r="Q2121" s="107"/>
      <c r="R2121" s="107"/>
      <c r="S2121" s="107"/>
      <c r="T2121" s="74"/>
    </row>
    <row r="2122" spans="1:20" ht="18" customHeight="1">
      <c r="A2122" s="190"/>
      <c r="B2122" s="191"/>
      <c r="C2122" s="118"/>
      <c r="D2122" s="108" t="s">
        <v>64</v>
      </c>
      <c r="E2122" s="94" t="s">
        <v>1331</v>
      </c>
      <c r="F2122" s="94"/>
      <c r="G2122" s="94"/>
      <c r="H2122" s="94"/>
      <c r="I2122" s="94"/>
      <c r="J2122" s="94"/>
      <c r="K2122" s="94"/>
      <c r="L2122" s="95"/>
      <c r="M2122" s="100">
        <v>65</v>
      </c>
      <c r="N2122" s="100" t="s">
        <v>100</v>
      </c>
      <c r="O2122" s="110"/>
      <c r="P2122" s="107"/>
      <c r="Q2122" s="107"/>
      <c r="R2122" s="107"/>
      <c r="S2122" s="107"/>
      <c r="T2122" s="74"/>
    </row>
    <row r="2123" spans="1:20" ht="18" customHeight="1">
      <c r="A2123" s="190"/>
      <c r="B2123" s="191"/>
      <c r="C2123" s="118"/>
      <c r="D2123" s="108" t="s">
        <v>67</v>
      </c>
      <c r="E2123" s="94" t="s">
        <v>1333</v>
      </c>
      <c r="F2123" s="94"/>
      <c r="G2123" s="94"/>
      <c r="H2123" s="94"/>
      <c r="I2123" s="94"/>
      <c r="J2123" s="94"/>
      <c r="K2123" s="94"/>
      <c r="L2123" s="95"/>
      <c r="M2123" s="100" t="s">
        <v>1400</v>
      </c>
      <c r="N2123" s="100" t="s">
        <v>100</v>
      </c>
      <c r="O2123" s="110"/>
      <c r="P2123" s="107"/>
      <c r="Q2123" s="107"/>
      <c r="R2123" s="107"/>
      <c r="S2123" s="107"/>
      <c r="T2123" s="74"/>
    </row>
    <row r="2124" spans="1:20" ht="18" customHeight="1">
      <c r="A2124" s="190"/>
      <c r="B2124" s="191"/>
      <c r="C2124" s="99"/>
      <c r="D2124" s="108" t="s">
        <v>69</v>
      </c>
      <c r="E2124" s="94" t="s">
        <v>1335</v>
      </c>
      <c r="F2124" s="94"/>
      <c r="G2124" s="94"/>
      <c r="H2124" s="94"/>
      <c r="I2124" s="94"/>
      <c r="J2124" s="94"/>
      <c r="K2124" s="94"/>
      <c r="L2124" s="105"/>
      <c r="M2124" s="100" t="s">
        <v>1401</v>
      </c>
      <c r="N2124" s="100" t="s">
        <v>100</v>
      </c>
      <c r="O2124" s="110"/>
      <c r="P2124" s="107"/>
      <c r="Q2124" s="107"/>
      <c r="R2124" s="107"/>
      <c r="S2124" s="107"/>
      <c r="T2124" s="74"/>
    </row>
    <row r="2125" spans="1:20" ht="18" customHeight="1">
      <c r="A2125" s="190"/>
      <c r="B2125" s="191"/>
      <c r="C2125" s="111"/>
      <c r="D2125" s="68" t="s">
        <v>859</v>
      </c>
      <c r="E2125" s="94" t="s">
        <v>1356</v>
      </c>
      <c r="F2125" s="94"/>
      <c r="G2125" s="94"/>
      <c r="H2125" s="94"/>
      <c r="I2125" s="94"/>
      <c r="J2125" s="94"/>
      <c r="K2125" s="94"/>
      <c r="L2125" s="105"/>
      <c r="M2125" s="100" t="s">
        <v>100</v>
      </c>
      <c r="N2125" s="100" t="s">
        <v>1402</v>
      </c>
      <c r="O2125" s="110"/>
      <c r="P2125" s="107"/>
      <c r="Q2125" s="107"/>
      <c r="R2125" s="107"/>
      <c r="S2125" s="107"/>
      <c r="T2125" s="74"/>
    </row>
    <row r="2126" spans="1:20" ht="18" customHeight="1">
      <c r="A2126" s="190"/>
      <c r="B2126" s="191"/>
      <c r="C2126" s="75"/>
      <c r="D2126" s="108" t="s">
        <v>866</v>
      </c>
      <c r="E2126" s="94" t="s">
        <v>1358</v>
      </c>
      <c r="F2126" s="94"/>
      <c r="G2126" s="94"/>
      <c r="H2126" s="94"/>
      <c r="I2126" s="94"/>
      <c r="J2126" s="94"/>
      <c r="K2126" s="94"/>
      <c r="L2126" s="105"/>
      <c r="M2126" s="100" t="s">
        <v>100</v>
      </c>
      <c r="N2126" s="100" t="s">
        <v>100</v>
      </c>
      <c r="O2126" s="110"/>
      <c r="P2126" s="107"/>
      <c r="Q2126" s="107"/>
      <c r="R2126" s="107"/>
      <c r="S2126" s="107"/>
      <c r="T2126" s="74"/>
    </row>
    <row r="2127" spans="1:20" ht="18" customHeight="1">
      <c r="A2127" s="190"/>
      <c r="B2127" s="191"/>
      <c r="C2127" s="118"/>
      <c r="D2127" s="108" t="s">
        <v>868</v>
      </c>
      <c r="E2127" s="94" t="s">
        <v>1403</v>
      </c>
      <c r="F2127" s="94"/>
      <c r="G2127" s="94"/>
      <c r="H2127" s="94"/>
      <c r="I2127" s="94"/>
      <c r="J2127" s="94"/>
      <c r="K2127" s="94"/>
      <c r="L2127" s="105"/>
      <c r="M2127" s="100">
        <v>70</v>
      </c>
      <c r="N2127" s="100" t="s">
        <v>1404</v>
      </c>
      <c r="O2127" s="110"/>
      <c r="P2127" s="107"/>
      <c r="Q2127" s="107"/>
      <c r="R2127" s="107"/>
      <c r="S2127" s="107"/>
      <c r="T2127" s="74"/>
    </row>
    <row r="2128" spans="1:20" ht="18" customHeight="1">
      <c r="A2128" s="190"/>
      <c r="B2128" s="191"/>
      <c r="C2128" s="99"/>
      <c r="D2128" s="108" t="s">
        <v>872</v>
      </c>
      <c r="E2128" s="94" t="s">
        <v>1362</v>
      </c>
      <c r="F2128" s="94"/>
      <c r="G2128" s="94"/>
      <c r="H2128" s="94"/>
      <c r="I2128" s="94"/>
      <c r="J2128" s="94"/>
      <c r="K2128" s="94"/>
      <c r="L2128" s="105"/>
      <c r="M2128" s="100" t="s">
        <v>100</v>
      </c>
      <c r="N2128" s="100" t="s">
        <v>100</v>
      </c>
      <c r="O2128" s="110"/>
      <c r="P2128" s="107"/>
      <c r="Q2128" s="107"/>
      <c r="R2128" s="107"/>
      <c r="S2128" s="107"/>
      <c r="T2128" s="74"/>
    </row>
    <row r="2129" spans="1:20" ht="18" customHeight="1">
      <c r="A2129" s="190"/>
      <c r="B2129" s="191"/>
      <c r="C2129" s="99"/>
      <c r="D2129" s="108" t="s">
        <v>873</v>
      </c>
      <c r="E2129" s="94" t="s">
        <v>1037</v>
      </c>
      <c r="F2129" s="94"/>
      <c r="G2129" s="94"/>
      <c r="H2129" s="94"/>
      <c r="I2129" s="94"/>
      <c r="J2129" s="94"/>
      <c r="K2129" s="94"/>
      <c r="L2129" s="105"/>
      <c r="M2129" s="100" t="s">
        <v>100</v>
      </c>
      <c r="N2129" s="100" t="s">
        <v>100</v>
      </c>
      <c r="O2129" s="110"/>
      <c r="P2129" s="107"/>
      <c r="Q2129" s="107"/>
      <c r="R2129" s="107"/>
      <c r="S2129" s="107"/>
      <c r="T2129" s="74"/>
    </row>
    <row r="2130" spans="1:20" ht="18" customHeight="1">
      <c r="A2130" s="190"/>
      <c r="B2130" s="191"/>
      <c r="C2130" s="99"/>
      <c r="D2130" s="108" t="s">
        <v>875</v>
      </c>
      <c r="E2130" s="94" t="s">
        <v>1405</v>
      </c>
      <c r="F2130" s="94"/>
      <c r="G2130" s="94"/>
      <c r="H2130" s="94"/>
      <c r="I2130" s="94"/>
      <c r="J2130" s="94"/>
      <c r="K2130" s="94"/>
      <c r="L2130" s="105"/>
      <c r="M2130" s="78" t="s">
        <v>100</v>
      </c>
      <c r="N2130" s="96" t="s">
        <v>100</v>
      </c>
      <c r="O2130" s="119"/>
      <c r="P2130" s="107"/>
      <c r="Q2130" s="107"/>
      <c r="R2130" s="107"/>
      <c r="S2130" s="107"/>
      <c r="T2130" s="74"/>
    </row>
    <row r="2131" spans="1:20" ht="18" customHeight="1">
      <c r="A2131" s="190"/>
      <c r="B2131" s="191"/>
      <c r="C2131" s="99"/>
      <c r="D2131" s="108" t="s">
        <v>876</v>
      </c>
      <c r="E2131" s="94" t="s">
        <v>1363</v>
      </c>
      <c r="F2131" s="94"/>
      <c r="G2131" s="94"/>
      <c r="H2131" s="94"/>
      <c r="I2131" s="94"/>
      <c r="J2131" s="94"/>
      <c r="K2131" s="94"/>
      <c r="L2131" s="105"/>
      <c r="M2131" s="78" t="s">
        <v>100</v>
      </c>
      <c r="N2131" s="96" t="s">
        <v>100</v>
      </c>
      <c r="O2131" s="119"/>
      <c r="P2131" s="107"/>
      <c r="Q2131" s="107"/>
      <c r="R2131" s="107"/>
      <c r="S2131" s="107"/>
      <c r="T2131" s="74"/>
    </row>
    <row r="2132" spans="1:20" ht="18" customHeight="1">
      <c r="A2132" s="190"/>
      <c r="B2132" s="191"/>
      <c r="C2132" s="99"/>
      <c r="D2132" s="108" t="s">
        <v>877</v>
      </c>
      <c r="E2132" s="94" t="s">
        <v>1406</v>
      </c>
      <c r="F2132" s="94"/>
      <c r="G2132" s="94"/>
      <c r="H2132" s="94"/>
      <c r="I2132" s="94"/>
      <c r="J2132" s="94"/>
      <c r="K2132" s="94"/>
      <c r="L2132" s="105"/>
      <c r="M2132" s="78">
        <v>89</v>
      </c>
      <c r="N2132" s="96" t="s">
        <v>100</v>
      </c>
      <c r="O2132" s="119"/>
      <c r="P2132" s="107"/>
      <c r="Q2132" s="107"/>
      <c r="R2132" s="107"/>
      <c r="S2132" s="107"/>
      <c r="T2132" s="74"/>
    </row>
    <row r="2133" spans="1:20" ht="18" customHeight="1" thickBot="1">
      <c r="A2133" s="233"/>
      <c r="B2133" s="234"/>
      <c r="C2133" s="120"/>
      <c r="D2133" s="121"/>
      <c r="E2133" s="122"/>
      <c r="F2133" s="122"/>
      <c r="G2133" s="122"/>
      <c r="H2133" s="122"/>
      <c r="I2133" s="122"/>
      <c r="J2133" s="122"/>
      <c r="K2133" s="122"/>
      <c r="L2133" s="123"/>
      <c r="M2133" s="124"/>
      <c r="N2133" s="125"/>
      <c r="O2133" s="126"/>
      <c r="P2133" s="127"/>
      <c r="Q2133" s="127"/>
      <c r="R2133" s="127"/>
      <c r="S2133" s="127"/>
      <c r="T2133" s="128"/>
    </row>
    <row r="2134" spans="1:20" ht="17.25" customHeight="1" thickBot="1">
      <c r="A2134" s="935" t="s">
        <v>101</v>
      </c>
      <c r="B2134" s="936"/>
      <c r="C2134" s="936"/>
      <c r="D2134" s="936"/>
      <c r="E2134" s="936"/>
      <c r="F2134" s="936"/>
      <c r="G2134" s="50" t="s">
        <v>102</v>
      </c>
      <c r="H2134" s="937"/>
      <c r="I2134" s="937"/>
      <c r="J2134" s="938"/>
      <c r="K2134" s="50" t="s">
        <v>103</v>
      </c>
      <c r="L2134" s="51"/>
      <c r="M2134" s="52"/>
      <c r="N2134" s="939" t="s">
        <v>104</v>
      </c>
      <c r="O2134" s="940"/>
      <c r="P2134" s="940"/>
      <c r="Q2134" s="941"/>
      <c r="R2134" s="53" t="s">
        <v>105</v>
      </c>
      <c r="S2134" s="54"/>
      <c r="T2134" s="55"/>
    </row>
    <row r="2135" spans="1:20" ht="18" customHeight="1">
      <c r="A2135" s="942" t="s">
        <v>106</v>
      </c>
      <c r="B2135" s="943"/>
      <c r="C2135" s="946" t="s">
        <v>107</v>
      </c>
      <c r="D2135" s="922" t="s">
        <v>108</v>
      </c>
      <c r="E2135" s="923"/>
      <c r="F2135" s="923"/>
      <c r="G2135" s="923"/>
      <c r="H2135" s="923"/>
      <c r="I2135" s="923"/>
      <c r="J2135" s="923"/>
      <c r="K2135" s="923"/>
      <c r="L2135" s="948"/>
      <c r="M2135" s="950" t="s">
        <v>109</v>
      </c>
      <c r="N2135" s="922" t="s">
        <v>110</v>
      </c>
      <c r="O2135" s="922" t="s">
        <v>111</v>
      </c>
      <c r="P2135" s="923"/>
      <c r="Q2135" s="923"/>
      <c r="R2135" s="923"/>
      <c r="S2135" s="923"/>
      <c r="T2135" s="924"/>
    </row>
    <row r="2136" spans="1:20" ht="18" customHeight="1" thickBot="1">
      <c r="A2136" s="944"/>
      <c r="B2136" s="945"/>
      <c r="C2136" s="947"/>
      <c r="D2136" s="925"/>
      <c r="E2136" s="926"/>
      <c r="F2136" s="926"/>
      <c r="G2136" s="926"/>
      <c r="H2136" s="926"/>
      <c r="I2136" s="926"/>
      <c r="J2136" s="926"/>
      <c r="K2136" s="926"/>
      <c r="L2136" s="949"/>
      <c r="M2136" s="951"/>
      <c r="N2136" s="925"/>
      <c r="O2136" s="925"/>
      <c r="P2136" s="926"/>
      <c r="Q2136" s="926"/>
      <c r="R2136" s="926"/>
      <c r="S2136" s="926"/>
      <c r="T2136" s="927"/>
    </row>
    <row r="2137" spans="1:20" ht="18" customHeight="1">
      <c r="A2137" s="989" t="s">
        <v>1407</v>
      </c>
      <c r="B2137" s="990"/>
      <c r="C2137" s="57"/>
      <c r="D2137" s="58" t="s">
        <v>878</v>
      </c>
      <c r="E2137" s="59" t="s">
        <v>1408</v>
      </c>
      <c r="F2137" s="60"/>
      <c r="G2137" s="60"/>
      <c r="H2137" s="293"/>
      <c r="I2137" s="293"/>
      <c r="J2137" s="293"/>
      <c r="K2137" s="293"/>
      <c r="L2137" s="61"/>
      <c r="M2137" s="62" t="s">
        <v>100</v>
      </c>
      <c r="N2137" s="63" t="s">
        <v>100</v>
      </c>
      <c r="O2137" s="64"/>
      <c r="P2137" s="65"/>
      <c r="Q2137" s="65"/>
      <c r="R2137" s="65"/>
      <c r="S2137" s="65"/>
      <c r="T2137" s="66"/>
    </row>
    <row r="2138" spans="1:20" ht="18" customHeight="1">
      <c r="A2138" s="985" t="s">
        <v>1393</v>
      </c>
      <c r="B2138" s="986"/>
      <c r="C2138" s="67"/>
      <c r="D2138" s="68" t="s">
        <v>879</v>
      </c>
      <c r="E2138" s="69" t="s">
        <v>1376</v>
      </c>
      <c r="F2138" s="69"/>
      <c r="G2138" s="69"/>
      <c r="H2138" s="69"/>
      <c r="I2138" s="69"/>
      <c r="J2138" s="69"/>
      <c r="K2138" s="69"/>
      <c r="L2138" s="70"/>
      <c r="M2138" s="78">
        <v>83</v>
      </c>
      <c r="N2138" s="71" t="s">
        <v>100</v>
      </c>
      <c r="O2138" s="72"/>
      <c r="P2138" s="73"/>
      <c r="Q2138" s="73"/>
      <c r="R2138" s="73"/>
      <c r="S2138" s="73"/>
      <c r="T2138" s="74"/>
    </row>
    <row r="2139" spans="1:20" ht="18" customHeight="1">
      <c r="A2139" s="190"/>
      <c r="B2139" s="191"/>
      <c r="C2139" s="176" t="s">
        <v>172</v>
      </c>
      <c r="D2139" s="68" t="s">
        <v>896</v>
      </c>
      <c r="E2139" s="69" t="s">
        <v>178</v>
      </c>
      <c r="F2139" s="76"/>
      <c r="G2139" s="76"/>
      <c r="H2139" s="76"/>
      <c r="I2139" s="76"/>
      <c r="J2139" s="76"/>
      <c r="K2139" s="76"/>
      <c r="L2139" s="77"/>
      <c r="M2139" s="71" t="s">
        <v>100</v>
      </c>
      <c r="N2139" s="71" t="s">
        <v>100</v>
      </c>
      <c r="O2139" s="72"/>
      <c r="P2139" s="73"/>
      <c r="Q2139" s="73"/>
      <c r="R2139" s="73"/>
      <c r="S2139" s="73"/>
      <c r="T2139" s="74"/>
    </row>
    <row r="2140" spans="1:20" ht="18" customHeight="1">
      <c r="A2140" s="190"/>
      <c r="B2140" s="191"/>
      <c r="C2140" s="75"/>
      <c r="D2140" s="68" t="s">
        <v>899</v>
      </c>
      <c r="E2140" s="69" t="s">
        <v>1377</v>
      </c>
      <c r="F2140" s="76"/>
      <c r="G2140" s="76"/>
      <c r="H2140" s="76"/>
      <c r="I2140" s="76"/>
      <c r="J2140" s="76"/>
      <c r="K2140" s="76"/>
      <c r="L2140" s="77"/>
      <c r="M2140" s="78" t="s">
        <v>100</v>
      </c>
      <c r="N2140" s="71" t="s">
        <v>100</v>
      </c>
      <c r="O2140" s="72"/>
      <c r="P2140" s="73"/>
      <c r="Q2140" s="73"/>
      <c r="R2140" s="73"/>
      <c r="S2140" s="73"/>
      <c r="T2140" s="74"/>
    </row>
    <row r="2141" spans="1:20" ht="18" customHeight="1">
      <c r="A2141" s="190"/>
      <c r="B2141" s="191"/>
      <c r="C2141" s="79"/>
      <c r="D2141" s="68" t="s">
        <v>933</v>
      </c>
      <c r="E2141" s="69" t="s">
        <v>1409</v>
      </c>
      <c r="F2141" s="76"/>
      <c r="G2141" s="76"/>
      <c r="H2141" s="76"/>
      <c r="I2141" s="76"/>
      <c r="J2141" s="76"/>
      <c r="K2141" s="76"/>
      <c r="L2141" s="77"/>
      <c r="M2141" s="78" t="s">
        <v>100</v>
      </c>
      <c r="N2141" s="71" t="s">
        <v>100</v>
      </c>
      <c r="O2141" s="72"/>
      <c r="P2141" s="73"/>
      <c r="Q2141" s="73"/>
      <c r="R2141" s="73"/>
      <c r="S2141" s="73"/>
      <c r="T2141" s="74"/>
    </row>
    <row r="2142" spans="1:20" ht="18" customHeight="1">
      <c r="A2142" s="190"/>
      <c r="B2142" s="191"/>
      <c r="C2142" s="80"/>
      <c r="D2142" s="81" t="s">
        <v>901</v>
      </c>
      <c r="E2142" s="82" t="s">
        <v>528</v>
      </c>
      <c r="F2142" s="82"/>
      <c r="G2142" s="82"/>
      <c r="H2142" s="82"/>
      <c r="I2142" s="82"/>
      <c r="J2142" s="82"/>
      <c r="K2142" s="82"/>
      <c r="L2142" s="83"/>
      <c r="M2142" s="84" t="s">
        <v>100</v>
      </c>
      <c r="N2142" s="85" t="s">
        <v>100</v>
      </c>
      <c r="O2142" s="86" t="s">
        <v>511</v>
      </c>
      <c r="P2142" s="87" t="s">
        <v>822</v>
      </c>
      <c r="Q2142" s="388"/>
      <c r="R2142" s="388"/>
      <c r="S2142" s="388"/>
      <c r="T2142" s="88"/>
    </row>
    <row r="2143" spans="1:20" ht="18" customHeight="1">
      <c r="A2143" s="190"/>
      <c r="B2143" s="191"/>
      <c r="C2143" s="75"/>
      <c r="D2143" s="68" t="s">
        <v>903</v>
      </c>
      <c r="E2143" s="89" t="s">
        <v>181</v>
      </c>
      <c r="F2143" s="89"/>
      <c r="G2143" s="89"/>
      <c r="H2143" s="89"/>
      <c r="I2143" s="89"/>
      <c r="J2143" s="89"/>
      <c r="K2143" s="89"/>
      <c r="L2143" s="90"/>
      <c r="M2143" s="91" t="s">
        <v>100</v>
      </c>
      <c r="N2143" s="92" t="s">
        <v>100</v>
      </c>
      <c r="O2143" s="429"/>
      <c r="P2143" s="73"/>
      <c r="Q2143" s="107"/>
      <c r="R2143" s="107"/>
      <c r="S2143" s="107"/>
      <c r="T2143" s="74"/>
    </row>
    <row r="2144" spans="1:20" ht="18" customHeight="1">
      <c r="A2144" s="190"/>
      <c r="B2144" s="191"/>
      <c r="C2144" s="75"/>
      <c r="D2144" s="68" t="s">
        <v>904</v>
      </c>
      <c r="E2144" s="94" t="s">
        <v>182</v>
      </c>
      <c r="F2144" s="94"/>
      <c r="G2144" s="94"/>
      <c r="H2144" s="94"/>
      <c r="I2144" s="94"/>
      <c r="J2144" s="94"/>
      <c r="K2144" s="94"/>
      <c r="L2144" s="95"/>
      <c r="M2144" s="78">
        <v>84</v>
      </c>
      <c r="N2144" s="96" t="s">
        <v>100</v>
      </c>
      <c r="O2144" s="98"/>
      <c r="P2144" s="73"/>
      <c r="Q2144" s="107"/>
      <c r="R2144" s="107"/>
      <c r="S2144" s="107"/>
      <c r="T2144" s="74"/>
    </row>
    <row r="2145" spans="1:20" ht="18" customHeight="1">
      <c r="A2145" s="190"/>
      <c r="B2145" s="191"/>
      <c r="C2145" s="75"/>
      <c r="D2145" s="68" t="s">
        <v>905</v>
      </c>
      <c r="E2145" s="89" t="s">
        <v>183</v>
      </c>
      <c r="F2145" s="89"/>
      <c r="G2145" s="89"/>
      <c r="H2145" s="89"/>
      <c r="I2145" s="89"/>
      <c r="J2145" s="89"/>
      <c r="K2145" s="89"/>
      <c r="L2145" s="95"/>
      <c r="M2145" s="78" t="s">
        <v>100</v>
      </c>
      <c r="N2145" s="96" t="s">
        <v>100</v>
      </c>
      <c r="O2145" s="97" t="s">
        <v>511</v>
      </c>
      <c r="P2145" s="73" t="s">
        <v>1410</v>
      </c>
      <c r="Q2145" s="107"/>
      <c r="R2145" s="107"/>
      <c r="S2145" s="107"/>
      <c r="T2145" s="74"/>
    </row>
    <row r="2146" spans="1:20" ht="18" customHeight="1">
      <c r="A2146" s="190"/>
      <c r="B2146" s="191"/>
      <c r="C2146" s="99"/>
      <c r="D2146" s="68" t="s">
        <v>906</v>
      </c>
      <c r="E2146" s="94" t="s">
        <v>1411</v>
      </c>
      <c r="F2146" s="94"/>
      <c r="G2146" s="94"/>
      <c r="H2146" s="94"/>
      <c r="I2146" s="94"/>
      <c r="J2146" s="94"/>
      <c r="K2146" s="94"/>
      <c r="L2146" s="95"/>
      <c r="M2146" s="100" t="s">
        <v>1412</v>
      </c>
      <c r="N2146" s="100" t="s">
        <v>1413</v>
      </c>
      <c r="O2146" s="395" t="s">
        <v>511</v>
      </c>
      <c r="P2146" s="73" t="s">
        <v>1414</v>
      </c>
      <c r="Q2146" s="107"/>
      <c r="R2146" s="107"/>
      <c r="S2146" s="107"/>
      <c r="T2146" s="74"/>
    </row>
    <row r="2147" spans="1:20" ht="18" customHeight="1">
      <c r="A2147" s="190"/>
      <c r="B2147" s="191"/>
      <c r="C2147" s="102"/>
      <c r="D2147" s="68" t="s">
        <v>909</v>
      </c>
      <c r="E2147" s="94" t="s">
        <v>1415</v>
      </c>
      <c r="F2147" s="94"/>
      <c r="G2147" s="94"/>
      <c r="H2147" s="94"/>
      <c r="I2147" s="94"/>
      <c r="J2147" s="94"/>
      <c r="K2147" s="94"/>
      <c r="L2147" s="95"/>
      <c r="M2147" s="78" t="s">
        <v>1412</v>
      </c>
      <c r="N2147" s="96" t="s">
        <v>1413</v>
      </c>
      <c r="O2147" s="97" t="s">
        <v>511</v>
      </c>
      <c r="P2147" s="73" t="s">
        <v>1416</v>
      </c>
      <c r="Q2147" s="107"/>
      <c r="R2147" s="107"/>
      <c r="S2147" s="107"/>
      <c r="T2147" s="74"/>
    </row>
    <row r="2148" spans="1:20" ht="18" customHeight="1">
      <c r="A2148" s="190"/>
      <c r="B2148" s="191"/>
      <c r="C2148" s="80"/>
      <c r="D2148" s="81"/>
      <c r="E2148" s="82"/>
      <c r="F2148" s="82"/>
      <c r="G2148" s="82"/>
      <c r="H2148" s="82"/>
      <c r="I2148" s="82"/>
      <c r="J2148" s="82"/>
      <c r="K2148" s="82"/>
      <c r="L2148" s="83"/>
      <c r="M2148" s="318"/>
      <c r="N2148" s="85"/>
      <c r="O2148" s="288"/>
      <c r="P2148" s="388"/>
      <c r="Q2148" s="388"/>
      <c r="R2148" s="388"/>
      <c r="S2148" s="388"/>
      <c r="T2148" s="88"/>
    </row>
    <row r="2149" spans="1:20" ht="18" customHeight="1">
      <c r="A2149" s="882" t="s">
        <v>1417</v>
      </c>
      <c r="B2149" s="883"/>
      <c r="C2149" s="399"/>
      <c r="D2149" s="309" t="s">
        <v>45</v>
      </c>
      <c r="E2149" s="310" t="s">
        <v>1418</v>
      </c>
      <c r="F2149" s="310"/>
      <c r="G2149" s="310"/>
      <c r="H2149" s="310"/>
      <c r="I2149" s="310"/>
      <c r="J2149" s="310"/>
      <c r="K2149" s="310"/>
      <c r="L2149" s="389"/>
      <c r="M2149" s="343" t="s">
        <v>155</v>
      </c>
      <c r="N2149" s="312" t="s">
        <v>155</v>
      </c>
      <c r="O2149" s="217"/>
      <c r="P2149" s="427" t="s">
        <v>1387</v>
      </c>
      <c r="Q2149" s="391"/>
      <c r="R2149" s="391"/>
      <c r="S2149" s="391"/>
      <c r="T2149" s="392"/>
    </row>
    <row r="2150" spans="1:20" ht="18" customHeight="1">
      <c r="A2150" s="190"/>
      <c r="B2150" s="191"/>
      <c r="C2150" s="99"/>
      <c r="D2150" s="68" t="s">
        <v>47</v>
      </c>
      <c r="E2150" s="94" t="s">
        <v>1419</v>
      </c>
      <c r="F2150" s="94"/>
      <c r="G2150" s="94"/>
      <c r="H2150" s="94"/>
      <c r="I2150" s="94"/>
      <c r="J2150" s="94"/>
      <c r="K2150" s="94"/>
      <c r="L2150" s="105"/>
      <c r="M2150" s="100" t="s">
        <v>155</v>
      </c>
      <c r="N2150" s="71" t="s">
        <v>155</v>
      </c>
      <c r="O2150" s="106"/>
      <c r="P2150" s="73" t="s">
        <v>1388</v>
      </c>
      <c r="Q2150" s="107"/>
      <c r="R2150" s="107"/>
      <c r="S2150" s="107"/>
      <c r="T2150" s="74"/>
    </row>
    <row r="2151" spans="1:20" ht="18" customHeight="1">
      <c r="A2151" s="190"/>
      <c r="B2151" s="191"/>
      <c r="C2151" s="75"/>
      <c r="D2151" s="108" t="s">
        <v>48</v>
      </c>
      <c r="E2151" s="94" t="s">
        <v>1420</v>
      </c>
      <c r="F2151" s="94"/>
      <c r="G2151" s="94"/>
      <c r="H2151" s="94"/>
      <c r="I2151" s="94"/>
      <c r="J2151" s="94"/>
      <c r="K2151" s="94"/>
      <c r="L2151" s="95"/>
      <c r="M2151" s="100" t="s">
        <v>155</v>
      </c>
      <c r="N2151" s="71" t="s">
        <v>155</v>
      </c>
      <c r="O2151" s="398"/>
      <c r="P2151" s="73" t="s">
        <v>509</v>
      </c>
      <c r="Q2151" s="107"/>
      <c r="R2151" s="107"/>
      <c r="S2151" s="107"/>
      <c r="T2151" s="74"/>
    </row>
    <row r="2152" spans="1:20" ht="18" customHeight="1">
      <c r="A2152" s="190"/>
      <c r="B2152" s="191"/>
      <c r="C2152" s="75"/>
      <c r="D2152" s="108" t="s">
        <v>49</v>
      </c>
      <c r="E2152" s="94" t="s">
        <v>1421</v>
      </c>
      <c r="F2152" s="94"/>
      <c r="G2152" s="94"/>
      <c r="H2152" s="94"/>
      <c r="I2152" s="94"/>
      <c r="J2152" s="94"/>
      <c r="K2152" s="94"/>
      <c r="L2152" s="95"/>
      <c r="M2152" s="100">
        <v>84</v>
      </c>
      <c r="N2152" s="71" t="s">
        <v>155</v>
      </c>
      <c r="O2152" s="398"/>
      <c r="P2152" s="73"/>
      <c r="Q2152" s="107"/>
      <c r="R2152" s="107"/>
      <c r="S2152" s="107"/>
      <c r="T2152" s="74"/>
    </row>
    <row r="2153" spans="1:20" ht="18" customHeight="1">
      <c r="A2153" s="190"/>
      <c r="B2153" s="191"/>
      <c r="C2153" s="102"/>
      <c r="D2153" s="68"/>
      <c r="E2153" s="94"/>
      <c r="F2153" s="94"/>
      <c r="G2153" s="94"/>
      <c r="H2153" s="94"/>
      <c r="I2153" s="94"/>
      <c r="J2153" s="94"/>
      <c r="K2153" s="94"/>
      <c r="L2153" s="95"/>
      <c r="M2153" s="100"/>
      <c r="N2153" s="92"/>
      <c r="O2153" s="429"/>
      <c r="P2153" s="73"/>
      <c r="Q2153" s="107"/>
      <c r="R2153" s="107"/>
      <c r="S2153" s="107"/>
      <c r="T2153" s="74"/>
    </row>
    <row r="2154" spans="1:20" ht="18" customHeight="1">
      <c r="A2154" s="190"/>
      <c r="B2154" s="191"/>
      <c r="C2154" s="99"/>
      <c r="D2154" s="108"/>
      <c r="E2154" s="94"/>
      <c r="F2154" s="94"/>
      <c r="G2154" s="94"/>
      <c r="H2154" s="94"/>
      <c r="I2154" s="94"/>
      <c r="J2154" s="94"/>
      <c r="K2154" s="94"/>
      <c r="L2154" s="95"/>
      <c r="M2154" s="100"/>
      <c r="N2154" s="100"/>
      <c r="O2154" s="110"/>
      <c r="P2154" s="107"/>
      <c r="Q2154" s="107"/>
      <c r="R2154" s="107"/>
      <c r="S2154" s="107"/>
      <c r="T2154" s="74"/>
    </row>
    <row r="2155" spans="1:20" ht="18" customHeight="1">
      <c r="A2155" s="190"/>
      <c r="B2155" s="191"/>
      <c r="C2155" s="102"/>
      <c r="D2155" s="108"/>
      <c r="E2155" s="94"/>
      <c r="F2155" s="94"/>
      <c r="G2155" s="94"/>
      <c r="H2155" s="94"/>
      <c r="I2155" s="94"/>
      <c r="J2155" s="94"/>
      <c r="K2155" s="94"/>
      <c r="L2155" s="95"/>
      <c r="M2155" s="78"/>
      <c r="N2155" s="100"/>
      <c r="O2155" s="110"/>
      <c r="P2155" s="107"/>
      <c r="Q2155" s="107"/>
      <c r="R2155" s="107"/>
      <c r="S2155" s="107"/>
      <c r="T2155" s="74"/>
    </row>
    <row r="2156" spans="1:20" ht="18" customHeight="1">
      <c r="A2156" s="190"/>
      <c r="B2156" s="191"/>
      <c r="C2156" s="99"/>
      <c r="D2156" s="108"/>
      <c r="E2156" s="94"/>
      <c r="F2156" s="94"/>
      <c r="G2156" s="94"/>
      <c r="H2156" s="94"/>
      <c r="I2156" s="94"/>
      <c r="J2156" s="94"/>
      <c r="K2156" s="94"/>
      <c r="L2156" s="95"/>
      <c r="M2156" s="100"/>
      <c r="N2156" s="100"/>
      <c r="O2156" s="110"/>
      <c r="P2156" s="107"/>
      <c r="Q2156" s="107"/>
      <c r="R2156" s="107"/>
      <c r="S2156" s="107"/>
      <c r="T2156" s="74"/>
    </row>
    <row r="2157" spans="1:20" ht="18" customHeight="1">
      <c r="A2157" s="190"/>
      <c r="B2157" s="191"/>
      <c r="C2157" s="111"/>
      <c r="D2157" s="108"/>
      <c r="E2157" s="94"/>
      <c r="F2157" s="94"/>
      <c r="G2157" s="94"/>
      <c r="H2157" s="94"/>
      <c r="I2157" s="94"/>
      <c r="J2157" s="94"/>
      <c r="K2157" s="94"/>
      <c r="L2157" s="95"/>
      <c r="M2157" s="113"/>
      <c r="N2157" s="113"/>
      <c r="O2157" s="114"/>
      <c r="P2157" s="107"/>
      <c r="Q2157" s="107"/>
      <c r="R2157" s="107"/>
      <c r="S2157" s="107"/>
      <c r="T2157" s="74"/>
    </row>
    <row r="2158" spans="1:20" ht="18" customHeight="1">
      <c r="A2158" s="190"/>
      <c r="B2158" s="191"/>
      <c r="C2158" s="75"/>
      <c r="D2158" s="108"/>
      <c r="E2158" s="116"/>
      <c r="F2158" s="116"/>
      <c r="G2158" s="116"/>
      <c r="H2158" s="116"/>
      <c r="I2158" s="116"/>
      <c r="J2158" s="116"/>
      <c r="K2158" s="116"/>
      <c r="L2158" s="117"/>
      <c r="M2158" s="100"/>
      <c r="N2158" s="71"/>
      <c r="O2158" s="106"/>
      <c r="P2158" s="107"/>
      <c r="Q2158" s="107"/>
      <c r="R2158" s="107"/>
      <c r="S2158" s="107"/>
      <c r="T2158" s="74"/>
    </row>
    <row r="2159" spans="1:20" ht="18" customHeight="1">
      <c r="A2159" s="190"/>
      <c r="B2159" s="191"/>
      <c r="C2159" s="118"/>
      <c r="D2159" s="108"/>
      <c r="E2159" s="94"/>
      <c r="F2159" s="94"/>
      <c r="G2159" s="94"/>
      <c r="H2159" s="94"/>
      <c r="I2159" s="94"/>
      <c r="J2159" s="94"/>
      <c r="K2159" s="94"/>
      <c r="L2159" s="95"/>
      <c r="M2159" s="100"/>
      <c r="N2159" s="100"/>
      <c r="O2159" s="110"/>
      <c r="P2159" s="107"/>
      <c r="Q2159" s="107"/>
      <c r="R2159" s="107"/>
      <c r="S2159" s="107"/>
      <c r="T2159" s="74"/>
    </row>
    <row r="2160" spans="1:20" ht="18" customHeight="1">
      <c r="A2160" s="190"/>
      <c r="B2160" s="191"/>
      <c r="C2160" s="118"/>
      <c r="D2160" s="108"/>
      <c r="E2160" s="94"/>
      <c r="F2160" s="94"/>
      <c r="G2160" s="94"/>
      <c r="H2160" s="94"/>
      <c r="I2160" s="94"/>
      <c r="J2160" s="94"/>
      <c r="K2160" s="94"/>
      <c r="L2160" s="95"/>
      <c r="M2160" s="100"/>
      <c r="N2160" s="100"/>
      <c r="O2160" s="110"/>
      <c r="P2160" s="107"/>
      <c r="Q2160" s="107"/>
      <c r="R2160" s="107"/>
      <c r="S2160" s="107"/>
      <c r="T2160" s="74"/>
    </row>
    <row r="2161" spans="1:20" ht="18" customHeight="1">
      <c r="A2161" s="190"/>
      <c r="B2161" s="191"/>
      <c r="C2161" s="99"/>
      <c r="D2161" s="108"/>
      <c r="E2161" s="94"/>
      <c r="F2161" s="94"/>
      <c r="G2161" s="94"/>
      <c r="H2161" s="94"/>
      <c r="I2161" s="94"/>
      <c r="J2161" s="94"/>
      <c r="K2161" s="94"/>
      <c r="L2161" s="105"/>
      <c r="M2161" s="100"/>
      <c r="N2161" s="100"/>
      <c r="O2161" s="110"/>
      <c r="P2161" s="107"/>
      <c r="Q2161" s="107"/>
      <c r="R2161" s="107"/>
      <c r="S2161" s="107"/>
      <c r="T2161" s="74"/>
    </row>
    <row r="2162" spans="1:20" ht="18" customHeight="1">
      <c r="A2162" s="190"/>
      <c r="B2162" s="191"/>
      <c r="C2162" s="111"/>
      <c r="D2162" s="68"/>
      <c r="E2162" s="94"/>
      <c r="F2162" s="94"/>
      <c r="G2162" s="94"/>
      <c r="H2162" s="94"/>
      <c r="I2162" s="94"/>
      <c r="J2162" s="94"/>
      <c r="K2162" s="94"/>
      <c r="L2162" s="105"/>
      <c r="M2162" s="100"/>
      <c r="N2162" s="100"/>
      <c r="O2162" s="110"/>
      <c r="P2162" s="107"/>
      <c r="Q2162" s="107"/>
      <c r="R2162" s="107"/>
      <c r="S2162" s="107"/>
      <c r="T2162" s="74"/>
    </row>
    <row r="2163" spans="1:20" ht="18" customHeight="1">
      <c r="A2163" s="190"/>
      <c r="B2163" s="191"/>
      <c r="C2163" s="75"/>
      <c r="D2163" s="108"/>
      <c r="E2163" s="94"/>
      <c r="F2163" s="94"/>
      <c r="G2163" s="94"/>
      <c r="H2163" s="94"/>
      <c r="I2163" s="94"/>
      <c r="J2163" s="94"/>
      <c r="K2163" s="94"/>
      <c r="L2163" s="105"/>
      <c r="M2163" s="100"/>
      <c r="N2163" s="100"/>
      <c r="O2163" s="110"/>
      <c r="P2163" s="107"/>
      <c r="Q2163" s="107"/>
      <c r="R2163" s="107"/>
      <c r="S2163" s="107"/>
      <c r="T2163" s="74"/>
    </row>
    <row r="2164" spans="1:20" ht="18" customHeight="1">
      <c r="A2164" s="190"/>
      <c r="B2164" s="191"/>
      <c r="C2164" s="118"/>
      <c r="D2164" s="108"/>
      <c r="E2164" s="94"/>
      <c r="F2164" s="94"/>
      <c r="G2164" s="94"/>
      <c r="H2164" s="94"/>
      <c r="I2164" s="94"/>
      <c r="J2164" s="94"/>
      <c r="K2164" s="94"/>
      <c r="L2164" s="105"/>
      <c r="M2164" s="100"/>
      <c r="N2164" s="100"/>
      <c r="O2164" s="110"/>
      <c r="P2164" s="107"/>
      <c r="Q2164" s="107"/>
      <c r="R2164" s="107"/>
      <c r="S2164" s="107"/>
      <c r="T2164" s="74"/>
    </row>
    <row r="2165" spans="1:20" ht="18" customHeight="1">
      <c r="A2165" s="190"/>
      <c r="B2165" s="191"/>
      <c r="C2165" s="99"/>
      <c r="D2165" s="108"/>
      <c r="E2165" s="94"/>
      <c r="F2165" s="94"/>
      <c r="G2165" s="94"/>
      <c r="H2165" s="94"/>
      <c r="I2165" s="94"/>
      <c r="J2165" s="94"/>
      <c r="K2165" s="94"/>
      <c r="L2165" s="105"/>
      <c r="M2165" s="100"/>
      <c r="N2165" s="100"/>
      <c r="O2165" s="110"/>
      <c r="P2165" s="107"/>
      <c r="Q2165" s="107"/>
      <c r="R2165" s="107"/>
      <c r="S2165" s="107"/>
      <c r="T2165" s="74"/>
    </row>
    <row r="2166" spans="1:20" ht="18" customHeight="1">
      <c r="A2166" s="190"/>
      <c r="B2166" s="191"/>
      <c r="C2166" s="99"/>
      <c r="D2166" s="108"/>
      <c r="E2166" s="94"/>
      <c r="F2166" s="94"/>
      <c r="G2166" s="94"/>
      <c r="H2166" s="94"/>
      <c r="I2166" s="94"/>
      <c r="J2166" s="94"/>
      <c r="K2166" s="94"/>
      <c r="L2166" s="105"/>
      <c r="M2166" s="100"/>
      <c r="N2166" s="100"/>
      <c r="O2166" s="110"/>
      <c r="P2166" s="107"/>
      <c r="Q2166" s="107"/>
      <c r="R2166" s="107"/>
      <c r="S2166" s="107"/>
      <c r="T2166" s="74"/>
    </row>
    <row r="2167" spans="1:20" ht="18" customHeight="1">
      <c r="A2167" s="190"/>
      <c r="B2167" s="191"/>
      <c r="C2167" s="99"/>
      <c r="D2167" s="108"/>
      <c r="E2167" s="94"/>
      <c r="F2167" s="94"/>
      <c r="G2167" s="94"/>
      <c r="H2167" s="94"/>
      <c r="I2167" s="94"/>
      <c r="J2167" s="94"/>
      <c r="K2167" s="94"/>
      <c r="L2167" s="105"/>
      <c r="M2167" s="78"/>
      <c r="N2167" s="96"/>
      <c r="O2167" s="119"/>
      <c r="P2167" s="107"/>
      <c r="Q2167" s="107"/>
      <c r="R2167" s="107"/>
      <c r="S2167" s="107"/>
      <c r="T2167" s="74"/>
    </row>
    <row r="2168" spans="1:20" ht="18" customHeight="1">
      <c r="A2168" s="190"/>
      <c r="B2168" s="191"/>
      <c r="C2168" s="99"/>
      <c r="D2168" s="108"/>
      <c r="E2168" s="94"/>
      <c r="F2168" s="94"/>
      <c r="G2168" s="94"/>
      <c r="H2168" s="94"/>
      <c r="I2168" s="94"/>
      <c r="J2168" s="94"/>
      <c r="K2168" s="94"/>
      <c r="L2168" s="105"/>
      <c r="M2168" s="78"/>
      <c r="N2168" s="96"/>
      <c r="O2168" s="119"/>
      <c r="P2168" s="107"/>
      <c r="Q2168" s="107"/>
      <c r="R2168" s="107"/>
      <c r="S2168" s="107"/>
      <c r="T2168" s="74"/>
    </row>
    <row r="2169" spans="1:20" ht="18" customHeight="1">
      <c r="A2169" s="190"/>
      <c r="B2169" s="191"/>
      <c r="C2169" s="99"/>
      <c r="D2169" s="108"/>
      <c r="E2169" s="94"/>
      <c r="F2169" s="94"/>
      <c r="G2169" s="94"/>
      <c r="H2169" s="94"/>
      <c r="I2169" s="94"/>
      <c r="J2169" s="94"/>
      <c r="K2169" s="94"/>
      <c r="L2169" s="105"/>
      <c r="M2169" s="78"/>
      <c r="N2169" s="96"/>
      <c r="O2169" s="119"/>
      <c r="P2169" s="107"/>
      <c r="Q2169" s="107"/>
      <c r="R2169" s="107"/>
      <c r="S2169" s="107"/>
      <c r="T2169" s="74"/>
    </row>
    <row r="2170" spans="1:20" ht="18" customHeight="1" thickBot="1">
      <c r="A2170" s="233"/>
      <c r="B2170" s="234"/>
      <c r="C2170" s="120"/>
      <c r="D2170" s="121"/>
      <c r="E2170" s="122"/>
      <c r="F2170" s="122"/>
      <c r="G2170" s="122"/>
      <c r="H2170" s="122"/>
      <c r="I2170" s="122"/>
      <c r="J2170" s="122"/>
      <c r="K2170" s="122"/>
      <c r="L2170" s="123"/>
      <c r="M2170" s="124"/>
      <c r="N2170" s="125"/>
      <c r="O2170" s="126"/>
      <c r="P2170" s="127"/>
      <c r="Q2170" s="127"/>
      <c r="R2170" s="127"/>
      <c r="S2170" s="127"/>
      <c r="T2170" s="128"/>
    </row>
    <row r="2171" spans="1:20" ht="17.25" customHeight="1" thickBot="1">
      <c r="A2171" s="935" t="s">
        <v>101</v>
      </c>
      <c r="B2171" s="936"/>
      <c r="C2171" s="936"/>
      <c r="D2171" s="936"/>
      <c r="E2171" s="936"/>
      <c r="F2171" s="936"/>
      <c r="G2171" s="50" t="s">
        <v>102</v>
      </c>
      <c r="H2171" s="937"/>
      <c r="I2171" s="937"/>
      <c r="J2171" s="938"/>
      <c r="K2171" s="50" t="s">
        <v>103</v>
      </c>
      <c r="L2171" s="51"/>
      <c r="M2171" s="52"/>
      <c r="N2171" s="939" t="s">
        <v>104</v>
      </c>
      <c r="O2171" s="940"/>
      <c r="P2171" s="940"/>
      <c r="Q2171" s="941"/>
      <c r="R2171" s="53" t="s">
        <v>105</v>
      </c>
      <c r="S2171" s="54"/>
      <c r="T2171" s="55"/>
    </row>
    <row r="2172" spans="1:20" ht="18" customHeight="1">
      <c r="A2172" s="942" t="s">
        <v>106</v>
      </c>
      <c r="B2172" s="943"/>
      <c r="C2172" s="946" t="s">
        <v>107</v>
      </c>
      <c r="D2172" s="922" t="s">
        <v>108</v>
      </c>
      <c r="E2172" s="923"/>
      <c r="F2172" s="923"/>
      <c r="G2172" s="923"/>
      <c r="H2172" s="923"/>
      <c r="I2172" s="923"/>
      <c r="J2172" s="923"/>
      <c r="K2172" s="923"/>
      <c r="L2172" s="948"/>
      <c r="M2172" s="950" t="s">
        <v>109</v>
      </c>
      <c r="N2172" s="922" t="s">
        <v>110</v>
      </c>
      <c r="O2172" s="922" t="s">
        <v>111</v>
      </c>
      <c r="P2172" s="923"/>
      <c r="Q2172" s="923"/>
      <c r="R2172" s="923"/>
      <c r="S2172" s="923"/>
      <c r="T2172" s="924"/>
    </row>
    <row r="2173" spans="1:20" ht="18" customHeight="1" thickBot="1">
      <c r="A2173" s="944"/>
      <c r="B2173" s="945"/>
      <c r="C2173" s="947"/>
      <c r="D2173" s="925"/>
      <c r="E2173" s="926"/>
      <c r="F2173" s="926"/>
      <c r="G2173" s="926"/>
      <c r="H2173" s="926"/>
      <c r="I2173" s="926"/>
      <c r="J2173" s="926"/>
      <c r="K2173" s="926"/>
      <c r="L2173" s="949"/>
      <c r="M2173" s="951"/>
      <c r="N2173" s="925"/>
      <c r="O2173" s="925"/>
      <c r="P2173" s="926"/>
      <c r="Q2173" s="926"/>
      <c r="R2173" s="926"/>
      <c r="S2173" s="926"/>
      <c r="T2173" s="927"/>
    </row>
    <row r="2174" spans="1:20" ht="18" customHeight="1">
      <c r="A2174" s="237"/>
      <c r="B2174" s="238"/>
      <c r="C2174" s="1002" t="s">
        <v>1422</v>
      </c>
      <c r="D2174" s="1003"/>
      <c r="E2174" s="1003"/>
      <c r="F2174" s="1003"/>
      <c r="G2174" s="1003"/>
      <c r="H2174" s="1003"/>
      <c r="I2174" s="1003"/>
      <c r="J2174" s="1003"/>
      <c r="K2174" s="1003"/>
      <c r="L2174" s="1004"/>
      <c r="M2174" s="62"/>
      <c r="N2174" s="63"/>
      <c r="O2174" s="64"/>
      <c r="P2174" s="65"/>
      <c r="Q2174" s="65"/>
      <c r="R2174" s="65"/>
      <c r="S2174" s="65"/>
      <c r="T2174" s="66"/>
    </row>
    <row r="2175" spans="1:20" ht="18" customHeight="1">
      <c r="A2175" s="985" t="s">
        <v>1423</v>
      </c>
      <c r="B2175" s="986"/>
      <c r="C2175" s="67"/>
      <c r="D2175" s="68" t="s">
        <v>45</v>
      </c>
      <c r="E2175" s="69" t="s">
        <v>456</v>
      </c>
      <c r="F2175" s="69"/>
      <c r="G2175" s="69"/>
      <c r="H2175" s="69"/>
      <c r="I2175" s="69"/>
      <c r="J2175" s="69"/>
      <c r="K2175" s="69"/>
      <c r="L2175" s="70"/>
      <c r="M2175" s="71" t="s">
        <v>100</v>
      </c>
      <c r="N2175" s="71" t="s">
        <v>100</v>
      </c>
      <c r="O2175" s="72"/>
      <c r="P2175" s="73"/>
      <c r="Q2175" s="73"/>
      <c r="R2175" s="73"/>
      <c r="S2175" s="73"/>
      <c r="T2175" s="74"/>
    </row>
    <row r="2176" spans="1:20" ht="18" customHeight="1">
      <c r="A2176" s="985" t="s">
        <v>469</v>
      </c>
      <c r="B2176" s="986"/>
      <c r="C2176" s="176" t="s">
        <v>164</v>
      </c>
      <c r="D2176" s="68" t="s">
        <v>47</v>
      </c>
      <c r="E2176" s="69" t="s">
        <v>457</v>
      </c>
      <c r="F2176" s="76"/>
      <c r="G2176" s="76"/>
      <c r="H2176" s="76"/>
      <c r="I2176" s="76"/>
      <c r="J2176" s="76"/>
      <c r="K2176" s="76"/>
      <c r="L2176" s="77"/>
      <c r="M2176" s="100">
        <v>50</v>
      </c>
      <c r="N2176" s="71" t="s">
        <v>100</v>
      </c>
      <c r="O2176" s="72" t="s">
        <v>511</v>
      </c>
      <c r="P2176" s="866" t="s">
        <v>699</v>
      </c>
      <c r="Q2176" s="866"/>
      <c r="R2176" s="866"/>
      <c r="S2176" s="866"/>
      <c r="T2176" s="867"/>
    </row>
    <row r="2177" spans="1:20" ht="18" customHeight="1">
      <c r="A2177" s="985" t="s">
        <v>157</v>
      </c>
      <c r="B2177" s="986"/>
      <c r="C2177" s="75"/>
      <c r="D2177" s="68" t="s">
        <v>48</v>
      </c>
      <c r="E2177" s="69" t="s">
        <v>458</v>
      </c>
      <c r="F2177" s="76"/>
      <c r="G2177" s="76"/>
      <c r="H2177" s="76"/>
      <c r="I2177" s="76"/>
      <c r="J2177" s="76"/>
      <c r="K2177" s="76"/>
      <c r="L2177" s="77"/>
      <c r="M2177" s="78" t="s">
        <v>100</v>
      </c>
      <c r="N2177" s="71" t="s">
        <v>100</v>
      </c>
      <c r="O2177" s="72"/>
      <c r="P2177" s="73"/>
      <c r="Q2177" s="73"/>
      <c r="R2177" s="73"/>
      <c r="S2177" s="73"/>
      <c r="T2177" s="74"/>
    </row>
    <row r="2178" spans="1:20" ht="18" customHeight="1">
      <c r="A2178" s="190"/>
      <c r="B2178" s="191"/>
      <c r="C2178" s="79"/>
      <c r="D2178" s="68" t="s">
        <v>49</v>
      </c>
      <c r="E2178" s="69" t="s">
        <v>459</v>
      </c>
      <c r="F2178" s="76"/>
      <c r="G2178" s="76"/>
      <c r="H2178" s="76"/>
      <c r="I2178" s="76"/>
      <c r="J2178" s="76"/>
      <c r="K2178" s="76"/>
      <c r="L2178" s="77"/>
      <c r="M2178" s="100" t="s">
        <v>170</v>
      </c>
      <c r="N2178" s="71" t="s">
        <v>100</v>
      </c>
      <c r="O2178" s="72"/>
      <c r="P2178" s="73"/>
      <c r="Q2178" s="73"/>
      <c r="R2178" s="73"/>
      <c r="S2178" s="73"/>
      <c r="T2178" s="74"/>
    </row>
    <row r="2179" spans="1:20" ht="18" customHeight="1">
      <c r="A2179" s="190"/>
      <c r="B2179" s="191"/>
      <c r="C2179" s="80"/>
      <c r="D2179" s="81" t="s">
        <v>50</v>
      </c>
      <c r="E2179" s="82" t="s">
        <v>460</v>
      </c>
      <c r="F2179" s="82"/>
      <c r="G2179" s="82"/>
      <c r="H2179" s="82"/>
      <c r="I2179" s="82"/>
      <c r="J2179" s="82"/>
      <c r="K2179" s="82"/>
      <c r="L2179" s="83"/>
      <c r="M2179" s="84" t="s">
        <v>100</v>
      </c>
      <c r="N2179" s="85" t="s">
        <v>100</v>
      </c>
      <c r="O2179" s="288"/>
      <c r="P2179" s="388"/>
      <c r="Q2179" s="388"/>
      <c r="R2179" s="388"/>
      <c r="S2179" s="388"/>
      <c r="T2179" s="88"/>
    </row>
    <row r="2180" spans="1:20" ht="18" customHeight="1">
      <c r="A2180" s="190"/>
      <c r="B2180" s="191"/>
      <c r="C2180" s="75"/>
      <c r="D2180" s="68" t="s">
        <v>54</v>
      </c>
      <c r="E2180" s="89" t="s">
        <v>461</v>
      </c>
      <c r="F2180" s="89"/>
      <c r="G2180" s="89"/>
      <c r="H2180" s="89"/>
      <c r="I2180" s="89"/>
      <c r="J2180" s="89"/>
      <c r="K2180" s="89"/>
      <c r="L2180" s="90"/>
      <c r="M2180" s="91" t="s">
        <v>100</v>
      </c>
      <c r="N2180" s="92" t="s">
        <v>100</v>
      </c>
      <c r="O2180" s="109"/>
      <c r="P2180" s="107"/>
      <c r="Q2180" s="107"/>
      <c r="R2180" s="107"/>
      <c r="S2180" s="107"/>
      <c r="T2180" s="74"/>
    </row>
    <row r="2181" spans="1:20" ht="18" customHeight="1">
      <c r="A2181" s="190"/>
      <c r="B2181" s="191"/>
      <c r="C2181" s="75"/>
      <c r="D2181" s="68" t="s">
        <v>59</v>
      </c>
      <c r="E2181" s="94" t="s">
        <v>1424</v>
      </c>
      <c r="F2181" s="94"/>
      <c r="G2181" s="94"/>
      <c r="H2181" s="94"/>
      <c r="I2181" s="94"/>
      <c r="J2181" s="94"/>
      <c r="K2181" s="94"/>
      <c r="L2181" s="95"/>
      <c r="M2181" s="78" t="s">
        <v>100</v>
      </c>
      <c r="N2181" s="96" t="s">
        <v>100</v>
      </c>
      <c r="O2181" s="119"/>
      <c r="P2181" s="107"/>
      <c r="Q2181" s="107"/>
      <c r="R2181" s="107"/>
      <c r="S2181" s="107"/>
      <c r="T2181" s="74"/>
    </row>
    <row r="2182" spans="1:20" ht="18" customHeight="1">
      <c r="A2182" s="190"/>
      <c r="B2182" s="191"/>
      <c r="C2182" s="75"/>
      <c r="D2182" s="68" t="s">
        <v>64</v>
      </c>
      <c r="E2182" s="89" t="s">
        <v>1425</v>
      </c>
      <c r="F2182" s="89"/>
      <c r="G2182" s="89"/>
      <c r="H2182" s="89"/>
      <c r="I2182" s="89"/>
      <c r="J2182" s="89"/>
      <c r="K2182" s="89"/>
      <c r="L2182" s="95"/>
      <c r="M2182" s="78" t="s">
        <v>100</v>
      </c>
      <c r="N2182" s="96" t="s">
        <v>100</v>
      </c>
      <c r="O2182" s="119"/>
      <c r="P2182" s="107"/>
      <c r="Q2182" s="107"/>
      <c r="R2182" s="107"/>
      <c r="S2182" s="107"/>
      <c r="T2182" s="74"/>
    </row>
    <row r="2183" spans="1:20" ht="18" customHeight="1">
      <c r="A2183" s="190"/>
      <c r="B2183" s="191"/>
      <c r="C2183" s="279" t="s">
        <v>172</v>
      </c>
      <c r="D2183" s="68" t="s">
        <v>67</v>
      </c>
      <c r="E2183" s="94" t="s">
        <v>173</v>
      </c>
      <c r="F2183" s="94"/>
      <c r="G2183" s="94"/>
      <c r="H2183" s="94"/>
      <c r="I2183" s="94"/>
      <c r="J2183" s="94"/>
      <c r="K2183" s="94"/>
      <c r="L2183" s="95"/>
      <c r="M2183" s="100" t="s">
        <v>100</v>
      </c>
      <c r="N2183" s="100" t="s">
        <v>100</v>
      </c>
      <c r="O2183" s="110"/>
      <c r="P2183" s="107"/>
      <c r="Q2183" s="107"/>
      <c r="R2183" s="107"/>
      <c r="S2183" s="107"/>
      <c r="T2183" s="74"/>
    </row>
    <row r="2184" spans="1:20" ht="18" customHeight="1">
      <c r="A2184" s="190"/>
      <c r="B2184" s="191"/>
      <c r="C2184" s="102"/>
      <c r="D2184" s="68" t="s">
        <v>69</v>
      </c>
      <c r="E2184" s="94" t="s">
        <v>1426</v>
      </c>
      <c r="F2184" s="94"/>
      <c r="G2184" s="94"/>
      <c r="H2184" s="94"/>
      <c r="I2184" s="94"/>
      <c r="J2184" s="94"/>
      <c r="K2184" s="94"/>
      <c r="L2184" s="95"/>
      <c r="M2184" s="78" t="s">
        <v>100</v>
      </c>
      <c r="N2184" s="96" t="s">
        <v>100</v>
      </c>
      <c r="O2184" s="119"/>
      <c r="P2184" s="107"/>
      <c r="Q2184" s="107"/>
      <c r="R2184" s="107"/>
      <c r="S2184" s="107"/>
      <c r="T2184" s="74"/>
    </row>
    <row r="2185" spans="1:20" ht="18" customHeight="1">
      <c r="A2185" s="190"/>
      <c r="B2185" s="191"/>
      <c r="C2185" s="75"/>
      <c r="D2185" s="68" t="s">
        <v>859</v>
      </c>
      <c r="E2185" s="94" t="s">
        <v>1376</v>
      </c>
      <c r="F2185" s="94"/>
      <c r="G2185" s="94"/>
      <c r="H2185" s="94"/>
      <c r="I2185" s="94"/>
      <c r="J2185" s="94"/>
      <c r="K2185" s="94"/>
      <c r="L2185" s="95"/>
      <c r="M2185" s="100">
        <v>83</v>
      </c>
      <c r="N2185" s="71" t="s">
        <v>1427</v>
      </c>
      <c r="O2185" s="106"/>
      <c r="P2185" s="107"/>
      <c r="Q2185" s="107"/>
      <c r="R2185" s="107"/>
      <c r="S2185" s="107"/>
      <c r="T2185" s="74"/>
    </row>
    <row r="2186" spans="1:20" ht="18" customHeight="1">
      <c r="A2186" s="190"/>
      <c r="B2186" s="191"/>
      <c r="C2186" s="279" t="s">
        <v>172</v>
      </c>
      <c r="D2186" s="68" t="s">
        <v>866</v>
      </c>
      <c r="E2186" s="94" t="s">
        <v>178</v>
      </c>
      <c r="F2186" s="94"/>
      <c r="G2186" s="94"/>
      <c r="H2186" s="94"/>
      <c r="I2186" s="94"/>
      <c r="J2186" s="94"/>
      <c r="K2186" s="94"/>
      <c r="L2186" s="95"/>
      <c r="M2186" s="100" t="s">
        <v>100</v>
      </c>
      <c r="N2186" s="71" t="s">
        <v>100</v>
      </c>
      <c r="O2186" s="106"/>
      <c r="P2186" s="107"/>
      <c r="Q2186" s="107"/>
      <c r="R2186" s="107"/>
      <c r="S2186" s="107"/>
      <c r="T2186" s="74"/>
    </row>
    <row r="2187" spans="1:20" ht="18" customHeight="1">
      <c r="A2187" s="190"/>
      <c r="B2187" s="191"/>
      <c r="C2187" s="99"/>
      <c r="D2187" s="68" t="s">
        <v>868</v>
      </c>
      <c r="E2187" s="94" t="s">
        <v>1377</v>
      </c>
      <c r="F2187" s="94"/>
      <c r="G2187" s="94"/>
      <c r="H2187" s="94"/>
      <c r="I2187" s="94"/>
      <c r="J2187" s="94"/>
      <c r="K2187" s="94"/>
      <c r="L2187" s="105"/>
      <c r="M2187" s="100" t="s">
        <v>100</v>
      </c>
      <c r="N2187" s="71" t="s">
        <v>100</v>
      </c>
      <c r="O2187" s="106"/>
      <c r="P2187" s="107"/>
      <c r="Q2187" s="107"/>
      <c r="R2187" s="107"/>
      <c r="S2187" s="107"/>
      <c r="T2187" s="74"/>
    </row>
    <row r="2188" spans="1:20" ht="18" customHeight="1">
      <c r="A2188" s="190"/>
      <c r="B2188" s="191"/>
      <c r="C2188" s="75"/>
      <c r="D2188" s="108" t="s">
        <v>872</v>
      </c>
      <c r="E2188" s="94" t="s">
        <v>1428</v>
      </c>
      <c r="F2188" s="94"/>
      <c r="G2188" s="94"/>
      <c r="H2188" s="94"/>
      <c r="I2188" s="94"/>
      <c r="J2188" s="94"/>
      <c r="K2188" s="94"/>
      <c r="L2188" s="95"/>
      <c r="M2188" s="100">
        <v>84</v>
      </c>
      <c r="N2188" s="71" t="s">
        <v>177</v>
      </c>
      <c r="O2188" s="72"/>
      <c r="P2188" s="73"/>
      <c r="Q2188" s="107"/>
      <c r="R2188" s="107"/>
      <c r="S2188" s="107"/>
      <c r="T2188" s="74"/>
    </row>
    <row r="2189" spans="1:20" ht="18" customHeight="1">
      <c r="A2189" s="190"/>
      <c r="B2189" s="191"/>
      <c r="C2189" s="75"/>
      <c r="D2189" s="108" t="s">
        <v>873</v>
      </c>
      <c r="E2189" s="94" t="s">
        <v>874</v>
      </c>
      <c r="F2189" s="94"/>
      <c r="G2189" s="94"/>
      <c r="H2189" s="94"/>
      <c r="I2189" s="94"/>
      <c r="J2189" s="94"/>
      <c r="K2189" s="94"/>
      <c r="L2189" s="95"/>
      <c r="M2189" s="100" t="s">
        <v>100</v>
      </c>
      <c r="N2189" s="71" t="s">
        <v>100</v>
      </c>
      <c r="O2189" s="72"/>
      <c r="P2189" s="73"/>
      <c r="Q2189" s="107"/>
      <c r="R2189" s="107"/>
      <c r="S2189" s="107"/>
      <c r="T2189" s="74"/>
    </row>
    <row r="2190" spans="1:20" ht="18" customHeight="1">
      <c r="A2190" s="190"/>
      <c r="B2190" s="191"/>
      <c r="C2190" s="102"/>
      <c r="D2190" s="68" t="s">
        <v>875</v>
      </c>
      <c r="E2190" s="94" t="s">
        <v>467</v>
      </c>
      <c r="F2190" s="94"/>
      <c r="G2190" s="94"/>
      <c r="H2190" s="94"/>
      <c r="I2190" s="94"/>
      <c r="J2190" s="94"/>
      <c r="K2190" s="94"/>
      <c r="L2190" s="95"/>
      <c r="M2190" s="100" t="s">
        <v>100</v>
      </c>
      <c r="N2190" s="92" t="s">
        <v>100</v>
      </c>
      <c r="O2190" s="109"/>
      <c r="P2190" s="107"/>
      <c r="Q2190" s="107"/>
      <c r="R2190" s="107"/>
      <c r="S2190" s="107"/>
      <c r="T2190" s="74"/>
    </row>
    <row r="2191" spans="1:20" ht="18" customHeight="1">
      <c r="A2191" s="190"/>
      <c r="B2191" s="191"/>
      <c r="C2191" s="99"/>
      <c r="D2191" s="108" t="s">
        <v>876</v>
      </c>
      <c r="E2191" s="94" t="s">
        <v>181</v>
      </c>
      <c r="F2191" s="94"/>
      <c r="G2191" s="94"/>
      <c r="H2191" s="94"/>
      <c r="I2191" s="94"/>
      <c r="J2191" s="94"/>
      <c r="K2191" s="94"/>
      <c r="L2191" s="95"/>
      <c r="M2191" s="100" t="s">
        <v>100</v>
      </c>
      <c r="N2191" s="100" t="s">
        <v>100</v>
      </c>
      <c r="O2191" s="110"/>
      <c r="P2191" s="107"/>
      <c r="Q2191" s="107"/>
      <c r="R2191" s="107"/>
      <c r="S2191" s="107"/>
      <c r="T2191" s="74"/>
    </row>
    <row r="2192" spans="1:20" ht="18" customHeight="1">
      <c r="A2192" s="190"/>
      <c r="B2192" s="191"/>
      <c r="C2192" s="102"/>
      <c r="D2192" s="108" t="s">
        <v>877</v>
      </c>
      <c r="E2192" s="94" t="s">
        <v>182</v>
      </c>
      <c r="F2192" s="94"/>
      <c r="G2192" s="94"/>
      <c r="H2192" s="94"/>
      <c r="I2192" s="94"/>
      <c r="J2192" s="94"/>
      <c r="K2192" s="94"/>
      <c r="L2192" s="95"/>
      <c r="M2192" s="78" t="s">
        <v>176</v>
      </c>
      <c r="N2192" s="100" t="s">
        <v>100</v>
      </c>
      <c r="O2192" s="110"/>
      <c r="P2192" s="107"/>
      <c r="Q2192" s="107"/>
      <c r="R2192" s="107"/>
      <c r="S2192" s="107"/>
      <c r="T2192" s="74"/>
    </row>
    <row r="2193" spans="1:20" ht="18" customHeight="1">
      <c r="A2193" s="190"/>
      <c r="B2193" s="191"/>
      <c r="C2193" s="99"/>
      <c r="D2193" s="108" t="s">
        <v>878</v>
      </c>
      <c r="E2193" s="94" t="s">
        <v>183</v>
      </c>
      <c r="F2193" s="94"/>
      <c r="G2193" s="94"/>
      <c r="H2193" s="94"/>
      <c r="I2193" s="94"/>
      <c r="J2193" s="94"/>
      <c r="K2193" s="94"/>
      <c r="L2193" s="95"/>
      <c r="M2193" s="100" t="s">
        <v>100</v>
      </c>
      <c r="N2193" s="100" t="s">
        <v>100</v>
      </c>
      <c r="O2193" s="110"/>
      <c r="P2193" s="107"/>
      <c r="Q2193" s="107"/>
      <c r="R2193" s="107"/>
      <c r="S2193" s="107"/>
      <c r="T2193" s="74"/>
    </row>
    <row r="2194" spans="1:20" ht="18" customHeight="1">
      <c r="A2194" s="190"/>
      <c r="B2194" s="191"/>
      <c r="C2194" s="111"/>
      <c r="D2194" s="108" t="s">
        <v>879</v>
      </c>
      <c r="E2194" s="94" t="s">
        <v>184</v>
      </c>
      <c r="F2194" s="94"/>
      <c r="G2194" s="94"/>
      <c r="H2194" s="94"/>
      <c r="I2194" s="94"/>
      <c r="J2194" s="94"/>
      <c r="K2194" s="94"/>
      <c r="L2194" s="95"/>
      <c r="M2194" s="100" t="s">
        <v>100</v>
      </c>
      <c r="N2194" s="100" t="s">
        <v>100</v>
      </c>
      <c r="O2194" s="114"/>
      <c r="P2194" s="107"/>
      <c r="Q2194" s="107"/>
      <c r="R2194" s="107"/>
      <c r="S2194" s="107"/>
      <c r="T2194" s="74"/>
    </row>
    <row r="2195" spans="1:20" ht="18" customHeight="1">
      <c r="A2195" s="190"/>
      <c r="B2195" s="191"/>
      <c r="C2195" s="80"/>
      <c r="D2195" s="270"/>
      <c r="E2195" s="458"/>
      <c r="F2195" s="458"/>
      <c r="G2195" s="458"/>
      <c r="H2195" s="458"/>
      <c r="I2195" s="458"/>
      <c r="J2195" s="458"/>
      <c r="K2195" s="458"/>
      <c r="L2195" s="459"/>
      <c r="M2195" s="318"/>
      <c r="N2195" s="85"/>
      <c r="O2195" s="288"/>
      <c r="P2195" s="388"/>
      <c r="Q2195" s="388"/>
      <c r="R2195" s="388"/>
      <c r="S2195" s="388"/>
      <c r="T2195" s="88"/>
    </row>
    <row r="2196" spans="1:20" ht="18" customHeight="1">
      <c r="A2196" s="983" t="s">
        <v>1423</v>
      </c>
      <c r="B2196" s="984"/>
      <c r="C2196" s="442"/>
      <c r="D2196" s="309" t="s">
        <v>45</v>
      </c>
      <c r="E2196" s="310" t="s">
        <v>468</v>
      </c>
      <c r="F2196" s="310"/>
      <c r="G2196" s="310"/>
      <c r="H2196" s="310"/>
      <c r="I2196" s="310"/>
      <c r="J2196" s="310"/>
      <c r="K2196" s="310"/>
      <c r="L2196" s="389"/>
      <c r="M2196" s="343" t="s">
        <v>100</v>
      </c>
      <c r="N2196" s="343" t="s">
        <v>100</v>
      </c>
      <c r="O2196" s="390"/>
      <c r="P2196" s="391"/>
      <c r="Q2196" s="391"/>
      <c r="R2196" s="391"/>
      <c r="S2196" s="391"/>
      <c r="T2196" s="392"/>
    </row>
    <row r="2197" spans="1:20" ht="18" customHeight="1">
      <c r="A2197" s="985" t="s">
        <v>469</v>
      </c>
      <c r="B2197" s="986"/>
      <c r="C2197" s="410"/>
      <c r="D2197" s="108" t="s">
        <v>47</v>
      </c>
      <c r="E2197" s="94" t="s">
        <v>937</v>
      </c>
      <c r="F2197" s="94"/>
      <c r="G2197" s="94"/>
      <c r="H2197" s="94"/>
      <c r="I2197" s="94"/>
      <c r="J2197" s="94"/>
      <c r="K2197" s="94"/>
      <c r="L2197" s="95"/>
      <c r="M2197" s="100" t="s">
        <v>100</v>
      </c>
      <c r="N2197" s="100" t="s">
        <v>100</v>
      </c>
      <c r="O2197" s="110"/>
      <c r="P2197" s="107"/>
      <c r="Q2197" s="107"/>
      <c r="R2197" s="107"/>
      <c r="S2197" s="107"/>
      <c r="T2197" s="74"/>
    </row>
    <row r="2198" spans="1:20" ht="18" customHeight="1">
      <c r="A2198" s="190"/>
      <c r="B2198" s="191"/>
      <c r="C2198" s="99"/>
      <c r="D2198" s="108" t="s">
        <v>48</v>
      </c>
      <c r="E2198" s="94" t="s">
        <v>471</v>
      </c>
      <c r="F2198" s="94"/>
      <c r="G2198" s="94"/>
      <c r="H2198" s="94"/>
      <c r="I2198" s="94"/>
      <c r="J2198" s="94"/>
      <c r="K2198" s="94"/>
      <c r="L2198" s="105"/>
      <c r="M2198" s="100" t="s">
        <v>321</v>
      </c>
      <c r="N2198" s="100" t="s">
        <v>100</v>
      </c>
      <c r="O2198" s="395" t="s">
        <v>511</v>
      </c>
      <c r="P2198" s="73" t="s">
        <v>535</v>
      </c>
      <c r="Q2198" s="107"/>
      <c r="R2198" s="107"/>
      <c r="S2198" s="107"/>
      <c r="T2198" s="74"/>
    </row>
    <row r="2199" spans="1:20" ht="18" customHeight="1">
      <c r="A2199" s="190"/>
      <c r="B2199" s="191"/>
      <c r="C2199" s="443"/>
      <c r="D2199" s="68" t="s">
        <v>49</v>
      </c>
      <c r="E2199" s="94" t="s">
        <v>472</v>
      </c>
      <c r="F2199" s="94"/>
      <c r="G2199" s="94"/>
      <c r="H2199" s="94"/>
      <c r="I2199" s="94"/>
      <c r="J2199" s="94"/>
      <c r="K2199" s="94"/>
      <c r="L2199" s="105"/>
      <c r="M2199" s="100" t="s">
        <v>100</v>
      </c>
      <c r="N2199" s="100" t="s">
        <v>100</v>
      </c>
      <c r="O2199" s="395" t="s">
        <v>511</v>
      </c>
      <c r="P2199" s="73" t="s">
        <v>536</v>
      </c>
      <c r="Q2199" s="107"/>
      <c r="R2199" s="107"/>
      <c r="S2199" s="107"/>
      <c r="T2199" s="74"/>
    </row>
    <row r="2200" spans="1:20" ht="18" customHeight="1">
      <c r="A2200" s="190"/>
      <c r="B2200" s="191"/>
      <c r="C2200" s="75"/>
      <c r="D2200" s="108" t="s">
        <v>50</v>
      </c>
      <c r="E2200" s="94" t="s">
        <v>473</v>
      </c>
      <c r="F2200" s="94"/>
      <c r="G2200" s="94"/>
      <c r="H2200" s="94"/>
      <c r="I2200" s="94"/>
      <c r="J2200" s="94"/>
      <c r="K2200" s="94"/>
      <c r="L2200" s="105"/>
      <c r="M2200" s="100" t="s">
        <v>235</v>
      </c>
      <c r="N2200" s="100" t="s">
        <v>1429</v>
      </c>
      <c r="O2200" s="395" t="s">
        <v>511</v>
      </c>
      <c r="P2200" s="73" t="s">
        <v>251</v>
      </c>
      <c r="Q2200" s="107"/>
      <c r="R2200" s="107"/>
      <c r="S2200" s="107"/>
      <c r="T2200" s="74"/>
    </row>
    <row r="2201" spans="1:20" ht="18" customHeight="1">
      <c r="A2201" s="190"/>
      <c r="B2201" s="191"/>
      <c r="C2201" s="118"/>
      <c r="D2201" s="108" t="s">
        <v>54</v>
      </c>
      <c r="E2201" s="94" t="s">
        <v>238</v>
      </c>
      <c r="F2201" s="94"/>
      <c r="G2201" s="94"/>
      <c r="H2201" s="94"/>
      <c r="I2201" s="94"/>
      <c r="J2201" s="94"/>
      <c r="K2201" s="94"/>
      <c r="L2201" s="105"/>
      <c r="M2201" s="100" t="s">
        <v>239</v>
      </c>
      <c r="N2201" s="100" t="s">
        <v>1429</v>
      </c>
      <c r="O2201" s="110"/>
      <c r="P2201" s="107"/>
      <c r="Q2201" s="107"/>
      <c r="R2201" s="107"/>
      <c r="S2201" s="107"/>
      <c r="T2201" s="74"/>
    </row>
    <row r="2202" spans="1:20" ht="18" customHeight="1">
      <c r="A2202" s="190"/>
      <c r="B2202" s="191"/>
      <c r="C2202" s="99"/>
      <c r="D2202" s="108" t="s">
        <v>59</v>
      </c>
      <c r="E2202" s="94" t="s">
        <v>325</v>
      </c>
      <c r="F2202" s="94"/>
      <c r="G2202" s="94"/>
      <c r="H2202" s="94"/>
      <c r="I2202" s="94"/>
      <c r="J2202" s="94"/>
      <c r="K2202" s="94"/>
      <c r="L2202" s="105"/>
      <c r="M2202" s="100">
        <v>32</v>
      </c>
      <c r="N2202" s="100" t="s">
        <v>1429</v>
      </c>
      <c r="O2202" s="110"/>
      <c r="P2202" s="107"/>
      <c r="Q2202" s="107"/>
      <c r="R2202" s="107"/>
      <c r="S2202" s="107"/>
      <c r="T2202" s="74"/>
    </row>
    <row r="2203" spans="1:20" ht="18" customHeight="1">
      <c r="A2203" s="190"/>
      <c r="B2203" s="191"/>
      <c r="C2203" s="99"/>
      <c r="D2203" s="108"/>
      <c r="E2203" s="94" t="s">
        <v>326</v>
      </c>
      <c r="F2203" s="94"/>
      <c r="G2203" s="94"/>
      <c r="H2203" s="94"/>
      <c r="I2203" s="94"/>
      <c r="J2203" s="94"/>
      <c r="K2203" s="94"/>
      <c r="L2203" s="105"/>
      <c r="M2203" s="100"/>
      <c r="N2203" s="100"/>
      <c r="O2203" s="110"/>
      <c r="P2203" s="107"/>
      <c r="Q2203" s="107"/>
      <c r="R2203" s="107"/>
      <c r="S2203" s="107"/>
      <c r="T2203" s="74"/>
    </row>
    <row r="2204" spans="1:20" ht="18" customHeight="1">
      <c r="A2204" s="190"/>
      <c r="B2204" s="191"/>
      <c r="C2204" s="99"/>
      <c r="D2204" s="108" t="s">
        <v>64</v>
      </c>
      <c r="E2204" s="94" t="s">
        <v>1430</v>
      </c>
      <c r="F2204" s="94"/>
      <c r="G2204" s="94"/>
      <c r="H2204" s="94"/>
      <c r="I2204" s="94"/>
      <c r="J2204" s="94"/>
      <c r="K2204" s="94"/>
      <c r="L2204" s="105"/>
      <c r="M2204" s="78" t="s">
        <v>100</v>
      </c>
      <c r="N2204" s="96" t="s">
        <v>100</v>
      </c>
      <c r="O2204" s="119"/>
      <c r="P2204" s="107"/>
      <c r="Q2204" s="107"/>
      <c r="R2204" s="107"/>
      <c r="S2204" s="107"/>
      <c r="T2204" s="74"/>
    </row>
    <row r="2205" spans="1:20" ht="18" customHeight="1">
      <c r="A2205" s="190"/>
      <c r="B2205" s="191"/>
      <c r="C2205" s="99"/>
      <c r="D2205" s="108" t="s">
        <v>67</v>
      </c>
      <c r="E2205" s="94" t="s">
        <v>475</v>
      </c>
      <c r="F2205" s="94"/>
      <c r="G2205" s="94"/>
      <c r="H2205" s="94"/>
      <c r="I2205" s="94"/>
      <c r="J2205" s="94"/>
      <c r="K2205" s="94"/>
      <c r="L2205" s="105"/>
      <c r="M2205" s="78" t="s">
        <v>192</v>
      </c>
      <c r="N2205" s="96" t="s">
        <v>192</v>
      </c>
      <c r="O2205" s="119"/>
      <c r="P2205" s="107"/>
      <c r="Q2205" s="107"/>
      <c r="R2205" s="107"/>
      <c r="S2205" s="107"/>
      <c r="T2205" s="74"/>
    </row>
    <row r="2206" spans="1:20" ht="18" customHeight="1">
      <c r="A2206" s="190"/>
      <c r="B2206" s="191"/>
      <c r="C2206" s="99"/>
      <c r="D2206" s="108" t="s">
        <v>69</v>
      </c>
      <c r="E2206" s="94" t="s">
        <v>244</v>
      </c>
      <c r="F2206" s="94"/>
      <c r="G2206" s="94"/>
      <c r="H2206" s="94"/>
      <c r="I2206" s="94"/>
      <c r="J2206" s="94"/>
      <c r="K2206" s="94"/>
      <c r="L2206" s="105"/>
      <c r="M2206" s="78" t="s">
        <v>192</v>
      </c>
      <c r="N2206" s="96" t="s">
        <v>192</v>
      </c>
      <c r="O2206" s="119"/>
      <c r="P2206" s="107"/>
      <c r="Q2206" s="107"/>
      <c r="R2206" s="107"/>
      <c r="S2206" s="107"/>
      <c r="T2206" s="74"/>
    </row>
    <row r="2207" spans="1:20" ht="18" customHeight="1" thickBot="1">
      <c r="A2207" s="233"/>
      <c r="B2207" s="234"/>
      <c r="C2207" s="120"/>
      <c r="D2207" s="121"/>
      <c r="E2207" s="235"/>
      <c r="F2207" s="122"/>
      <c r="G2207" s="122"/>
      <c r="H2207" s="122"/>
      <c r="I2207" s="122"/>
      <c r="J2207" s="122"/>
      <c r="K2207" s="122"/>
      <c r="L2207" s="123"/>
      <c r="M2207" s="124"/>
      <c r="N2207" s="125"/>
      <c r="O2207" s="126"/>
      <c r="P2207" s="127"/>
      <c r="Q2207" s="127"/>
      <c r="R2207" s="127"/>
      <c r="S2207" s="127"/>
      <c r="T2207" s="128"/>
    </row>
    <row r="2208" spans="1:20" ht="17.25" customHeight="1" thickBot="1">
      <c r="A2208" s="935" t="s">
        <v>101</v>
      </c>
      <c r="B2208" s="936"/>
      <c r="C2208" s="936"/>
      <c r="D2208" s="936"/>
      <c r="E2208" s="936"/>
      <c r="F2208" s="936"/>
      <c r="G2208" s="50" t="s">
        <v>102</v>
      </c>
      <c r="H2208" s="937"/>
      <c r="I2208" s="937"/>
      <c r="J2208" s="938"/>
      <c r="K2208" s="50" t="s">
        <v>103</v>
      </c>
      <c r="L2208" s="51"/>
      <c r="M2208" s="52"/>
      <c r="N2208" s="939" t="s">
        <v>104</v>
      </c>
      <c r="O2208" s="940"/>
      <c r="P2208" s="940"/>
      <c r="Q2208" s="941"/>
      <c r="R2208" s="53" t="s">
        <v>105</v>
      </c>
      <c r="S2208" s="54"/>
      <c r="T2208" s="55"/>
    </row>
    <row r="2209" spans="1:20" ht="18" customHeight="1">
      <c r="A2209" s="942" t="s">
        <v>106</v>
      </c>
      <c r="B2209" s="943"/>
      <c r="C2209" s="946" t="s">
        <v>107</v>
      </c>
      <c r="D2209" s="922" t="s">
        <v>108</v>
      </c>
      <c r="E2209" s="923"/>
      <c r="F2209" s="923"/>
      <c r="G2209" s="923"/>
      <c r="H2209" s="923"/>
      <c r="I2209" s="923"/>
      <c r="J2209" s="923"/>
      <c r="K2209" s="923"/>
      <c r="L2209" s="948"/>
      <c r="M2209" s="950" t="s">
        <v>109</v>
      </c>
      <c r="N2209" s="922" t="s">
        <v>110</v>
      </c>
      <c r="O2209" s="922" t="s">
        <v>111</v>
      </c>
      <c r="P2209" s="923"/>
      <c r="Q2209" s="923"/>
      <c r="R2209" s="923"/>
      <c r="S2209" s="923"/>
      <c r="T2209" s="924"/>
    </row>
    <row r="2210" spans="1:20" ht="18" customHeight="1" thickBot="1">
      <c r="A2210" s="944"/>
      <c r="B2210" s="945"/>
      <c r="C2210" s="947"/>
      <c r="D2210" s="925"/>
      <c r="E2210" s="926"/>
      <c r="F2210" s="926"/>
      <c r="G2210" s="926"/>
      <c r="H2210" s="926"/>
      <c r="I2210" s="926"/>
      <c r="J2210" s="926"/>
      <c r="K2210" s="926"/>
      <c r="L2210" s="949"/>
      <c r="M2210" s="951"/>
      <c r="N2210" s="925"/>
      <c r="O2210" s="925"/>
      <c r="P2210" s="926"/>
      <c r="Q2210" s="926"/>
      <c r="R2210" s="926"/>
      <c r="S2210" s="926"/>
      <c r="T2210" s="927"/>
    </row>
    <row r="2211" spans="1:20" ht="18" customHeight="1">
      <c r="A2211" s="989" t="s">
        <v>1423</v>
      </c>
      <c r="B2211" s="990"/>
      <c r="C2211" s="57"/>
      <c r="D2211" s="58" t="s">
        <v>859</v>
      </c>
      <c r="E2211" s="59" t="s">
        <v>476</v>
      </c>
      <c r="F2211" s="60"/>
      <c r="G2211" s="60"/>
      <c r="H2211" s="293"/>
      <c r="I2211" s="293"/>
      <c r="J2211" s="293"/>
      <c r="K2211" s="293"/>
      <c r="L2211" s="61"/>
      <c r="M2211" s="62" t="s">
        <v>477</v>
      </c>
      <c r="N2211" s="63" t="s">
        <v>1431</v>
      </c>
      <c r="O2211" s="64" t="s">
        <v>511</v>
      </c>
      <c r="P2211" s="65" t="s">
        <v>889</v>
      </c>
      <c r="Q2211" s="65"/>
      <c r="R2211" s="65"/>
      <c r="S2211" s="65"/>
      <c r="T2211" s="66"/>
    </row>
    <row r="2212" spans="1:20" ht="18" customHeight="1">
      <c r="A2212" s="985" t="s">
        <v>469</v>
      </c>
      <c r="B2212" s="986"/>
      <c r="C2212" s="67"/>
      <c r="D2212" s="68" t="s">
        <v>866</v>
      </c>
      <c r="E2212" s="69" t="s">
        <v>247</v>
      </c>
      <c r="F2212" s="69"/>
      <c r="G2212" s="69"/>
      <c r="H2212" s="69"/>
      <c r="I2212" s="69"/>
      <c r="J2212" s="69"/>
      <c r="K2212" s="69"/>
      <c r="L2212" s="70"/>
      <c r="M2212" s="71" t="s">
        <v>100</v>
      </c>
      <c r="N2212" s="71" t="s">
        <v>100</v>
      </c>
      <c r="O2212" s="72" t="s">
        <v>511</v>
      </c>
      <c r="P2212" s="73" t="s">
        <v>890</v>
      </c>
      <c r="Q2212" s="73" t="s">
        <v>891</v>
      </c>
      <c r="R2212" s="73"/>
      <c r="S2212" s="73"/>
      <c r="T2212" s="74"/>
    </row>
    <row r="2213" spans="1:20" ht="18" customHeight="1">
      <c r="A2213" s="190"/>
      <c r="B2213" s="191"/>
      <c r="C2213" s="75"/>
      <c r="D2213" s="68" t="s">
        <v>868</v>
      </c>
      <c r="E2213" s="69" t="s">
        <v>1432</v>
      </c>
      <c r="F2213" s="76"/>
      <c r="G2213" s="76"/>
      <c r="H2213" s="76"/>
      <c r="I2213" s="76"/>
      <c r="J2213" s="76"/>
      <c r="K2213" s="76"/>
      <c r="L2213" s="77"/>
      <c r="M2213" s="71" t="s">
        <v>100</v>
      </c>
      <c r="N2213" s="71" t="s">
        <v>100</v>
      </c>
      <c r="O2213" s="72" t="s">
        <v>511</v>
      </c>
      <c r="P2213" s="73" t="s">
        <v>479</v>
      </c>
      <c r="Q2213" s="73"/>
      <c r="R2213" s="73"/>
      <c r="S2213" s="73"/>
      <c r="T2213" s="74"/>
    </row>
    <row r="2214" spans="1:20" ht="18" customHeight="1">
      <c r="A2214" s="190"/>
      <c r="B2214" s="191"/>
      <c r="C2214" s="75"/>
      <c r="D2214" s="68" t="s">
        <v>872</v>
      </c>
      <c r="E2214" s="69" t="s">
        <v>481</v>
      </c>
      <c r="F2214" s="76"/>
      <c r="G2214" s="76"/>
      <c r="H2214" s="76"/>
      <c r="I2214" s="76"/>
      <c r="J2214" s="76"/>
      <c r="K2214" s="76"/>
      <c r="L2214" s="77"/>
      <c r="M2214" s="78" t="s">
        <v>192</v>
      </c>
      <c r="N2214" s="71" t="s">
        <v>192</v>
      </c>
      <c r="O2214" s="398"/>
      <c r="P2214" s="73"/>
      <c r="Q2214" s="73"/>
      <c r="R2214" s="73"/>
      <c r="S2214" s="73"/>
      <c r="T2214" s="74"/>
    </row>
    <row r="2215" spans="1:20" ht="18" customHeight="1">
      <c r="A2215" s="190"/>
      <c r="B2215" s="191"/>
      <c r="C2215" s="79"/>
      <c r="D2215" s="68" t="s">
        <v>873</v>
      </c>
      <c r="E2215" s="69" t="s">
        <v>482</v>
      </c>
      <c r="F2215" s="76"/>
      <c r="G2215" s="76"/>
      <c r="H2215" s="76"/>
      <c r="I2215" s="76"/>
      <c r="J2215" s="76"/>
      <c r="K2215" s="76"/>
      <c r="L2215" s="77"/>
      <c r="M2215" s="78" t="s">
        <v>192</v>
      </c>
      <c r="N2215" s="71" t="s">
        <v>192</v>
      </c>
      <c r="O2215" s="398"/>
      <c r="P2215" s="73"/>
      <c r="Q2215" s="73"/>
      <c r="R2215" s="73"/>
      <c r="S2215" s="73"/>
      <c r="T2215" s="74"/>
    </row>
    <row r="2216" spans="1:20" ht="18" customHeight="1">
      <c r="A2216" s="190"/>
      <c r="B2216" s="191"/>
      <c r="C2216" s="80"/>
      <c r="D2216" s="81" t="s">
        <v>875</v>
      </c>
      <c r="E2216" s="82" t="s">
        <v>483</v>
      </c>
      <c r="F2216" s="82"/>
      <c r="G2216" s="82"/>
      <c r="H2216" s="82"/>
      <c r="I2216" s="82"/>
      <c r="J2216" s="82"/>
      <c r="K2216" s="82"/>
      <c r="L2216" s="83"/>
      <c r="M2216" s="84">
        <v>34</v>
      </c>
      <c r="N2216" s="85" t="s">
        <v>192</v>
      </c>
      <c r="O2216" s="86" t="s">
        <v>511</v>
      </c>
      <c r="P2216" s="87" t="s">
        <v>822</v>
      </c>
      <c r="Q2216" s="388"/>
      <c r="R2216" s="388"/>
      <c r="S2216" s="388"/>
      <c r="T2216" s="88"/>
    </row>
    <row r="2217" spans="1:20" ht="18" customHeight="1">
      <c r="A2217" s="190"/>
      <c r="B2217" s="191"/>
      <c r="C2217" s="75"/>
      <c r="D2217" s="68" t="s">
        <v>876</v>
      </c>
      <c r="E2217" s="89" t="s">
        <v>484</v>
      </c>
      <c r="F2217" s="89"/>
      <c r="G2217" s="89"/>
      <c r="H2217" s="89"/>
      <c r="I2217" s="89"/>
      <c r="J2217" s="89"/>
      <c r="K2217" s="89"/>
      <c r="L2217" s="90"/>
      <c r="M2217" s="91">
        <v>34</v>
      </c>
      <c r="N2217" s="92" t="s">
        <v>192</v>
      </c>
      <c r="O2217" s="429"/>
      <c r="P2217" s="73"/>
      <c r="Q2217" s="107"/>
      <c r="R2217" s="107"/>
      <c r="S2217" s="107"/>
      <c r="T2217" s="74"/>
    </row>
    <row r="2218" spans="1:20" ht="18" customHeight="1">
      <c r="A2218" s="190"/>
      <c r="B2218" s="191"/>
      <c r="C2218" s="75"/>
      <c r="D2218" s="68" t="s">
        <v>877</v>
      </c>
      <c r="E2218" s="94" t="s">
        <v>372</v>
      </c>
      <c r="F2218" s="94"/>
      <c r="G2218" s="94"/>
      <c r="H2218" s="94"/>
      <c r="I2218" s="94"/>
      <c r="J2218" s="94"/>
      <c r="K2218" s="94"/>
      <c r="L2218" s="95"/>
      <c r="M2218" s="78" t="s">
        <v>192</v>
      </c>
      <c r="N2218" s="96" t="s">
        <v>192</v>
      </c>
      <c r="O2218" s="98"/>
      <c r="P2218" s="73"/>
      <c r="Q2218" s="107"/>
      <c r="R2218" s="107"/>
      <c r="S2218" s="107"/>
      <c r="T2218" s="74"/>
    </row>
    <row r="2219" spans="1:20" ht="18" customHeight="1">
      <c r="A2219" s="190"/>
      <c r="B2219" s="191"/>
      <c r="C2219" s="75"/>
      <c r="D2219" s="68" t="s">
        <v>878</v>
      </c>
      <c r="E2219" s="89" t="s">
        <v>485</v>
      </c>
      <c r="F2219" s="89"/>
      <c r="G2219" s="89"/>
      <c r="H2219" s="89"/>
      <c r="I2219" s="89"/>
      <c r="J2219" s="89"/>
      <c r="K2219" s="89"/>
      <c r="L2219" s="95"/>
      <c r="M2219" s="78" t="s">
        <v>192</v>
      </c>
      <c r="N2219" s="96" t="s">
        <v>192</v>
      </c>
      <c r="O2219" s="98"/>
      <c r="P2219" s="73"/>
      <c r="Q2219" s="107"/>
      <c r="R2219" s="107"/>
      <c r="S2219" s="107"/>
      <c r="T2219" s="74"/>
    </row>
    <row r="2220" spans="1:20" ht="18" customHeight="1">
      <c r="A2220" s="190"/>
      <c r="B2220" s="191"/>
      <c r="C2220" s="99"/>
      <c r="D2220" s="68" t="s">
        <v>879</v>
      </c>
      <c r="E2220" s="94" t="s">
        <v>486</v>
      </c>
      <c r="F2220" s="94"/>
      <c r="G2220" s="94"/>
      <c r="H2220" s="94"/>
      <c r="I2220" s="94"/>
      <c r="J2220" s="94"/>
      <c r="K2220" s="94"/>
      <c r="L2220" s="95"/>
      <c r="M2220" s="100" t="s">
        <v>192</v>
      </c>
      <c r="N2220" s="100" t="s">
        <v>192</v>
      </c>
      <c r="O2220" s="101"/>
      <c r="P2220" s="73"/>
      <c r="Q2220" s="107"/>
      <c r="R2220" s="107"/>
      <c r="S2220" s="107"/>
      <c r="T2220" s="74"/>
    </row>
    <row r="2221" spans="1:20" ht="18" customHeight="1">
      <c r="A2221" s="190"/>
      <c r="B2221" s="191"/>
      <c r="C2221" s="102"/>
      <c r="D2221" s="68" t="s">
        <v>896</v>
      </c>
      <c r="E2221" s="94" t="s">
        <v>487</v>
      </c>
      <c r="F2221" s="94"/>
      <c r="G2221" s="94"/>
      <c r="H2221" s="94"/>
      <c r="I2221" s="94"/>
      <c r="J2221" s="94"/>
      <c r="K2221" s="94"/>
      <c r="L2221" s="95"/>
      <c r="M2221" s="78" t="s">
        <v>192</v>
      </c>
      <c r="N2221" s="96" t="s">
        <v>192</v>
      </c>
      <c r="O2221" s="98"/>
      <c r="P2221" s="73"/>
      <c r="Q2221" s="107"/>
      <c r="R2221" s="107"/>
      <c r="S2221" s="107"/>
      <c r="T2221" s="74"/>
    </row>
    <row r="2222" spans="1:20" ht="18" customHeight="1">
      <c r="A2222" s="190"/>
      <c r="B2222" s="191"/>
      <c r="C2222" s="176" t="s">
        <v>256</v>
      </c>
      <c r="D2222" s="68" t="s">
        <v>899</v>
      </c>
      <c r="E2222" s="94" t="s">
        <v>488</v>
      </c>
      <c r="F2222" s="94"/>
      <c r="G2222" s="94"/>
      <c r="H2222" s="94"/>
      <c r="I2222" s="94"/>
      <c r="J2222" s="94"/>
      <c r="K2222" s="94"/>
      <c r="L2222" s="95"/>
      <c r="M2222" s="100" t="s">
        <v>192</v>
      </c>
      <c r="N2222" s="71" t="s">
        <v>192</v>
      </c>
      <c r="O2222" s="72" t="s">
        <v>511</v>
      </c>
      <c r="P2222" s="73" t="s">
        <v>688</v>
      </c>
      <c r="Q2222" s="107"/>
      <c r="R2222" s="107"/>
      <c r="S2222" s="107"/>
      <c r="T2222" s="74"/>
    </row>
    <row r="2223" spans="1:20" ht="18" customHeight="1">
      <c r="A2223" s="190"/>
      <c r="B2223" s="191"/>
      <c r="C2223" s="102"/>
      <c r="D2223" s="68" t="s">
        <v>933</v>
      </c>
      <c r="E2223" s="94" t="s">
        <v>258</v>
      </c>
      <c r="F2223" s="94"/>
      <c r="G2223" s="94"/>
      <c r="H2223" s="94"/>
      <c r="I2223" s="94"/>
      <c r="J2223" s="94"/>
      <c r="K2223" s="94"/>
      <c r="L2223" s="95"/>
      <c r="M2223" s="100" t="s">
        <v>192</v>
      </c>
      <c r="N2223" s="71" t="s">
        <v>192</v>
      </c>
      <c r="O2223" s="398"/>
      <c r="P2223" s="73"/>
      <c r="Q2223" s="107"/>
      <c r="R2223" s="107"/>
      <c r="S2223" s="107"/>
      <c r="T2223" s="74"/>
    </row>
    <row r="2224" spans="1:20" ht="18" customHeight="1">
      <c r="A2224" s="190"/>
      <c r="B2224" s="191"/>
      <c r="C2224" s="99"/>
      <c r="D2224" s="68" t="s">
        <v>901</v>
      </c>
      <c r="E2224" s="94" t="s">
        <v>489</v>
      </c>
      <c r="F2224" s="94"/>
      <c r="G2224" s="94"/>
      <c r="H2224" s="94"/>
      <c r="I2224" s="94"/>
      <c r="J2224" s="94"/>
      <c r="K2224" s="94"/>
      <c r="L2224" s="105"/>
      <c r="M2224" s="100" t="s">
        <v>192</v>
      </c>
      <c r="N2224" s="71" t="s">
        <v>1433</v>
      </c>
      <c r="O2224" s="398"/>
      <c r="P2224" s="73"/>
      <c r="Q2224" s="107"/>
      <c r="R2224" s="107"/>
      <c r="S2224" s="107"/>
      <c r="T2224" s="74"/>
    </row>
    <row r="2225" spans="1:20" ht="18" customHeight="1">
      <c r="A2225" s="190"/>
      <c r="B2225" s="191"/>
      <c r="C2225" s="176" t="s">
        <v>256</v>
      </c>
      <c r="D2225" s="108" t="s">
        <v>903</v>
      </c>
      <c r="E2225" s="94" t="s">
        <v>491</v>
      </c>
      <c r="F2225" s="94"/>
      <c r="G2225" s="94"/>
      <c r="H2225" s="94"/>
      <c r="I2225" s="94"/>
      <c r="J2225" s="94"/>
      <c r="K2225" s="94"/>
      <c r="L2225" s="95"/>
      <c r="M2225" s="100" t="s">
        <v>192</v>
      </c>
      <c r="N2225" s="71" t="s">
        <v>1433</v>
      </c>
      <c r="O2225" s="72" t="s">
        <v>511</v>
      </c>
      <c r="P2225" s="73" t="s">
        <v>688</v>
      </c>
      <c r="Q2225" s="107"/>
      <c r="R2225" s="107"/>
      <c r="S2225" s="107"/>
      <c r="T2225" s="74"/>
    </row>
    <row r="2226" spans="1:20" ht="18" customHeight="1">
      <c r="A2226" s="190"/>
      <c r="B2226" s="191"/>
      <c r="C2226" s="176" t="s">
        <v>299</v>
      </c>
      <c r="D2226" s="108" t="s">
        <v>904</v>
      </c>
      <c r="E2226" s="94" t="s">
        <v>499</v>
      </c>
      <c r="F2226" s="94"/>
      <c r="G2226" s="94"/>
      <c r="H2226" s="94"/>
      <c r="I2226" s="94"/>
      <c r="J2226" s="94"/>
      <c r="K2226" s="94"/>
      <c r="L2226" s="95"/>
      <c r="M2226" s="100" t="s">
        <v>192</v>
      </c>
      <c r="N2226" s="71" t="s">
        <v>192</v>
      </c>
      <c r="O2226" s="398"/>
      <c r="P2226" s="73"/>
      <c r="Q2226" s="107"/>
      <c r="R2226" s="107"/>
      <c r="S2226" s="107"/>
      <c r="T2226" s="74"/>
    </row>
    <row r="2227" spans="1:20" ht="18" customHeight="1">
      <c r="A2227" s="190"/>
      <c r="B2227" s="191"/>
      <c r="C2227" s="102"/>
      <c r="D2227" s="68" t="s">
        <v>905</v>
      </c>
      <c r="E2227" s="94" t="s">
        <v>542</v>
      </c>
      <c r="F2227" s="94"/>
      <c r="G2227" s="94"/>
      <c r="H2227" s="94"/>
      <c r="I2227" s="94"/>
      <c r="J2227" s="94"/>
      <c r="K2227" s="94"/>
      <c r="L2227" s="95"/>
      <c r="M2227" s="100" t="s">
        <v>192</v>
      </c>
      <c r="N2227" s="92" t="s">
        <v>192</v>
      </c>
      <c r="O2227" s="429"/>
      <c r="P2227" s="73"/>
      <c r="Q2227" s="107"/>
      <c r="R2227" s="107"/>
      <c r="S2227" s="107"/>
      <c r="T2227" s="74"/>
    </row>
    <row r="2228" spans="1:20" ht="18" customHeight="1">
      <c r="A2228" s="190"/>
      <c r="B2228" s="191"/>
      <c r="C2228" s="99"/>
      <c r="D2228" s="108" t="s">
        <v>906</v>
      </c>
      <c r="E2228" s="94" t="s">
        <v>337</v>
      </c>
      <c r="F2228" s="94"/>
      <c r="G2228" s="94"/>
      <c r="H2228" s="94"/>
      <c r="I2228" s="94"/>
      <c r="J2228" s="94"/>
      <c r="K2228" s="94"/>
      <c r="L2228" s="95"/>
      <c r="M2228" s="100" t="s">
        <v>192</v>
      </c>
      <c r="N2228" s="100" t="s">
        <v>192</v>
      </c>
      <c r="O2228" s="110"/>
      <c r="P2228" s="107"/>
      <c r="Q2228" s="107"/>
      <c r="R2228" s="107"/>
      <c r="S2228" s="107"/>
      <c r="T2228" s="74"/>
    </row>
    <row r="2229" spans="1:20" ht="18" customHeight="1">
      <c r="A2229" s="190"/>
      <c r="B2229" s="191"/>
      <c r="C2229" s="281"/>
      <c r="D2229" s="68" t="s">
        <v>909</v>
      </c>
      <c r="E2229" s="82" t="s">
        <v>492</v>
      </c>
      <c r="F2229" s="82"/>
      <c r="G2229" s="82"/>
      <c r="H2229" s="82"/>
      <c r="I2229" s="82"/>
      <c r="J2229" s="82"/>
      <c r="K2229" s="82"/>
      <c r="L2229" s="83"/>
      <c r="M2229" s="84" t="s">
        <v>100</v>
      </c>
      <c r="N2229" s="318" t="s">
        <v>100</v>
      </c>
      <c r="O2229" s="477" t="s">
        <v>511</v>
      </c>
      <c r="P2229" s="87" t="s">
        <v>365</v>
      </c>
      <c r="Q2229" s="388"/>
      <c r="R2229" s="388"/>
      <c r="S2229" s="388"/>
      <c r="T2229" s="88"/>
    </row>
    <row r="2230" spans="1:20" ht="18" customHeight="1">
      <c r="A2230" s="190"/>
      <c r="B2230" s="191"/>
      <c r="C2230" s="99"/>
      <c r="D2230" s="108" t="s">
        <v>911</v>
      </c>
      <c r="E2230" s="94" t="s">
        <v>493</v>
      </c>
      <c r="F2230" s="94"/>
      <c r="G2230" s="94"/>
      <c r="H2230" s="94"/>
      <c r="I2230" s="94"/>
      <c r="J2230" s="94"/>
      <c r="K2230" s="94"/>
      <c r="L2230" s="90"/>
      <c r="M2230" s="192">
        <v>65</v>
      </c>
      <c r="N2230" s="192" t="s">
        <v>100</v>
      </c>
      <c r="O2230" s="478"/>
      <c r="P2230" s="73" t="s">
        <v>540</v>
      </c>
      <c r="Q2230" s="107"/>
      <c r="R2230" s="107"/>
      <c r="S2230" s="107"/>
      <c r="T2230" s="74"/>
    </row>
    <row r="2231" spans="1:20" ht="18" customHeight="1">
      <c r="A2231" s="190"/>
      <c r="B2231" s="191"/>
      <c r="C2231" s="397"/>
      <c r="D2231" s="68" t="s">
        <v>913</v>
      </c>
      <c r="E2231" s="94" t="s">
        <v>494</v>
      </c>
      <c r="F2231" s="94"/>
      <c r="G2231" s="94"/>
      <c r="H2231" s="94"/>
      <c r="I2231" s="94"/>
      <c r="J2231" s="94"/>
      <c r="K2231" s="94"/>
      <c r="L2231" s="95"/>
      <c r="M2231" s="100">
        <v>34</v>
      </c>
      <c r="N2231" s="100" t="s">
        <v>495</v>
      </c>
      <c r="O2231" s="395" t="s">
        <v>511</v>
      </c>
      <c r="P2231" s="73" t="s">
        <v>541</v>
      </c>
      <c r="Q2231" s="107"/>
      <c r="R2231" s="107"/>
      <c r="S2231" s="107"/>
      <c r="T2231" s="74"/>
    </row>
    <row r="2232" spans="1:20" ht="18" customHeight="1">
      <c r="A2232" s="190"/>
      <c r="B2232" s="191"/>
      <c r="C2232" s="75"/>
      <c r="D2232" s="108" t="s">
        <v>915</v>
      </c>
      <c r="E2232" s="116" t="s">
        <v>496</v>
      </c>
      <c r="F2232" s="116"/>
      <c r="G2232" s="116"/>
      <c r="H2232" s="116"/>
      <c r="I2232" s="116"/>
      <c r="J2232" s="116"/>
      <c r="K2232" s="116"/>
      <c r="L2232" s="117"/>
      <c r="M2232" s="100">
        <v>34</v>
      </c>
      <c r="N2232" s="71" t="s">
        <v>497</v>
      </c>
      <c r="O2232" s="398"/>
      <c r="P2232" s="73"/>
      <c r="Q2232" s="107"/>
      <c r="R2232" s="107"/>
      <c r="S2232" s="107"/>
      <c r="T2232" s="74"/>
    </row>
    <row r="2233" spans="1:20" ht="18" customHeight="1">
      <c r="A2233" s="190"/>
      <c r="B2233" s="191"/>
      <c r="C2233" s="410"/>
      <c r="D2233" s="68" t="s">
        <v>916</v>
      </c>
      <c r="E2233" s="94" t="s">
        <v>498</v>
      </c>
      <c r="F2233" s="94"/>
      <c r="G2233" s="94"/>
      <c r="H2233" s="94"/>
      <c r="I2233" s="94"/>
      <c r="J2233" s="94"/>
      <c r="K2233" s="94"/>
      <c r="L2233" s="95"/>
      <c r="M2233" s="100">
        <v>34</v>
      </c>
      <c r="N2233" s="100" t="s">
        <v>100</v>
      </c>
      <c r="O2233" s="101"/>
      <c r="P2233" s="73"/>
      <c r="Q2233" s="107"/>
      <c r="R2233" s="107"/>
      <c r="S2233" s="107"/>
      <c r="T2233" s="74"/>
    </row>
    <row r="2234" spans="1:20" ht="18" customHeight="1">
      <c r="A2234" s="190"/>
      <c r="B2234" s="191"/>
      <c r="C2234" s="176" t="s">
        <v>299</v>
      </c>
      <c r="D2234" s="108" t="s">
        <v>917</v>
      </c>
      <c r="E2234" s="94" t="s">
        <v>499</v>
      </c>
      <c r="F2234" s="94"/>
      <c r="G2234" s="94"/>
      <c r="H2234" s="94"/>
      <c r="I2234" s="94"/>
      <c r="J2234" s="94"/>
      <c r="K2234" s="94"/>
      <c r="L2234" s="95"/>
      <c r="M2234" s="100" t="s">
        <v>100</v>
      </c>
      <c r="N2234" s="100" t="s">
        <v>100</v>
      </c>
      <c r="O2234" s="101"/>
      <c r="P2234" s="73"/>
      <c r="Q2234" s="107"/>
      <c r="R2234" s="107"/>
      <c r="S2234" s="107"/>
      <c r="T2234" s="74"/>
    </row>
    <row r="2235" spans="1:20" ht="18" customHeight="1">
      <c r="A2235" s="190"/>
      <c r="B2235" s="191"/>
      <c r="C2235" s="99"/>
      <c r="D2235" s="68" t="s">
        <v>918</v>
      </c>
      <c r="E2235" s="94" t="s">
        <v>337</v>
      </c>
      <c r="F2235" s="94"/>
      <c r="G2235" s="94"/>
      <c r="H2235" s="94"/>
      <c r="I2235" s="94"/>
      <c r="J2235" s="94"/>
      <c r="K2235" s="94"/>
      <c r="L2235" s="105"/>
      <c r="M2235" s="100" t="s">
        <v>100</v>
      </c>
      <c r="N2235" s="100" t="s">
        <v>100</v>
      </c>
      <c r="O2235" s="101"/>
      <c r="P2235" s="73"/>
      <c r="Q2235" s="107"/>
      <c r="R2235" s="107"/>
      <c r="S2235" s="107"/>
      <c r="T2235" s="74"/>
    </row>
    <row r="2236" spans="1:20" ht="18" customHeight="1">
      <c r="A2236" s="190"/>
      <c r="B2236" s="191"/>
      <c r="C2236" s="111"/>
      <c r="D2236" s="108" t="s">
        <v>919</v>
      </c>
      <c r="E2236" s="94" t="s">
        <v>500</v>
      </c>
      <c r="F2236" s="94"/>
      <c r="G2236" s="94"/>
      <c r="H2236" s="94"/>
      <c r="I2236" s="94"/>
      <c r="J2236" s="94"/>
      <c r="K2236" s="94"/>
      <c r="L2236" s="105"/>
      <c r="M2236" s="100" t="s">
        <v>100</v>
      </c>
      <c r="N2236" s="100" t="s">
        <v>100</v>
      </c>
      <c r="O2236" s="395" t="s">
        <v>511</v>
      </c>
      <c r="P2236" s="73" t="s">
        <v>941</v>
      </c>
      <c r="Q2236" s="107"/>
      <c r="R2236" s="107"/>
      <c r="S2236" s="107"/>
      <c r="T2236" s="74"/>
    </row>
    <row r="2237" spans="1:20" ht="18" customHeight="1">
      <c r="A2237" s="190"/>
      <c r="B2237" s="191"/>
      <c r="C2237" s="75"/>
      <c r="D2237" s="68" t="s">
        <v>920</v>
      </c>
      <c r="E2237" s="94" t="s">
        <v>501</v>
      </c>
      <c r="F2237" s="94"/>
      <c r="G2237" s="94"/>
      <c r="H2237" s="94"/>
      <c r="I2237" s="94"/>
      <c r="J2237" s="94"/>
      <c r="K2237" s="94"/>
      <c r="L2237" s="105"/>
      <c r="M2237" s="100" t="s">
        <v>100</v>
      </c>
      <c r="N2237" s="100" t="s">
        <v>100</v>
      </c>
      <c r="O2237" s="395" t="s">
        <v>511</v>
      </c>
      <c r="P2237" s="73" t="s">
        <v>251</v>
      </c>
      <c r="Q2237" s="107"/>
      <c r="R2237" s="107"/>
      <c r="S2237" s="107"/>
      <c r="T2237" s="74"/>
    </row>
    <row r="2238" spans="1:20" ht="18" customHeight="1">
      <c r="A2238" s="190"/>
      <c r="B2238" s="191"/>
      <c r="C2238" s="118"/>
      <c r="D2238" s="108" t="s">
        <v>921</v>
      </c>
      <c r="E2238" s="94" t="s">
        <v>502</v>
      </c>
      <c r="F2238" s="94"/>
      <c r="G2238" s="94"/>
      <c r="H2238" s="94"/>
      <c r="I2238" s="94"/>
      <c r="J2238" s="94"/>
      <c r="K2238" s="94"/>
      <c r="L2238" s="105"/>
      <c r="M2238" s="100" t="s">
        <v>433</v>
      </c>
      <c r="N2238" s="100" t="s">
        <v>503</v>
      </c>
      <c r="O2238" s="395" t="s">
        <v>511</v>
      </c>
      <c r="P2238" s="73" t="s">
        <v>504</v>
      </c>
      <c r="Q2238" s="107"/>
      <c r="R2238" s="107"/>
      <c r="S2238" s="107"/>
      <c r="T2238" s="74"/>
    </row>
    <row r="2239" spans="1:20" ht="18" customHeight="1">
      <c r="A2239" s="190"/>
      <c r="B2239" s="191"/>
      <c r="C2239" s="99"/>
      <c r="D2239" s="68" t="s">
        <v>942</v>
      </c>
      <c r="E2239" s="94" t="s">
        <v>505</v>
      </c>
      <c r="F2239" s="94"/>
      <c r="G2239" s="94"/>
      <c r="H2239" s="94"/>
      <c r="I2239" s="94"/>
      <c r="J2239" s="94"/>
      <c r="K2239" s="94"/>
      <c r="L2239" s="105"/>
      <c r="M2239" s="100" t="s">
        <v>100</v>
      </c>
      <c r="N2239" s="100" t="s">
        <v>100</v>
      </c>
      <c r="O2239" s="395" t="s">
        <v>511</v>
      </c>
      <c r="P2239" s="73" t="s">
        <v>447</v>
      </c>
      <c r="Q2239" s="107"/>
      <c r="R2239" s="107"/>
      <c r="S2239" s="107"/>
      <c r="T2239" s="74"/>
    </row>
    <row r="2240" spans="1:20" ht="18" customHeight="1">
      <c r="A2240" s="190"/>
      <c r="B2240" s="191"/>
      <c r="C2240" s="99"/>
      <c r="D2240" s="108" t="s">
        <v>1027</v>
      </c>
      <c r="E2240" s="94" t="s">
        <v>506</v>
      </c>
      <c r="F2240" s="94"/>
      <c r="G2240" s="94"/>
      <c r="H2240" s="94"/>
      <c r="I2240" s="94"/>
      <c r="J2240" s="94"/>
      <c r="K2240" s="94"/>
      <c r="L2240" s="105"/>
      <c r="M2240" s="100" t="s">
        <v>100</v>
      </c>
      <c r="N2240" s="100" t="s">
        <v>100</v>
      </c>
      <c r="O2240" s="101"/>
      <c r="P2240" s="73" t="s">
        <v>507</v>
      </c>
      <c r="Q2240" s="107"/>
      <c r="R2240" s="107"/>
      <c r="S2240" s="107"/>
      <c r="T2240" s="74"/>
    </row>
    <row r="2241" spans="1:20" ht="18" customHeight="1">
      <c r="A2241" s="190"/>
      <c r="B2241" s="191"/>
      <c r="C2241" s="99"/>
      <c r="D2241" s="68" t="s">
        <v>1030</v>
      </c>
      <c r="E2241" s="94" t="s">
        <v>484</v>
      </c>
      <c r="F2241" s="94"/>
      <c r="G2241" s="94"/>
      <c r="H2241" s="94"/>
      <c r="I2241" s="94"/>
      <c r="J2241" s="94"/>
      <c r="K2241" s="94"/>
      <c r="L2241" s="105"/>
      <c r="M2241" s="78">
        <v>34</v>
      </c>
      <c r="N2241" s="96" t="s">
        <v>100</v>
      </c>
      <c r="O2241" s="98"/>
      <c r="P2241" s="73" t="s">
        <v>508</v>
      </c>
      <c r="Q2241" s="107"/>
      <c r="R2241" s="107"/>
      <c r="S2241" s="107"/>
      <c r="T2241" s="74"/>
    </row>
    <row r="2242" spans="1:20" ht="18" customHeight="1">
      <c r="A2242" s="190"/>
      <c r="B2242" s="191"/>
      <c r="C2242" s="99"/>
      <c r="D2242" s="108"/>
      <c r="E2242" s="94"/>
      <c r="F2242" s="94"/>
      <c r="G2242" s="94"/>
      <c r="H2242" s="94"/>
      <c r="I2242" s="94"/>
      <c r="J2242" s="94"/>
      <c r="K2242" s="94"/>
      <c r="L2242" s="105"/>
      <c r="M2242" s="78"/>
      <c r="N2242" s="96"/>
      <c r="O2242" s="98"/>
      <c r="P2242" s="73" t="s">
        <v>509</v>
      </c>
      <c r="Q2242" s="107"/>
      <c r="R2242" s="107"/>
      <c r="S2242" s="107"/>
      <c r="T2242" s="74"/>
    </row>
    <row r="2243" spans="1:20" ht="18" customHeight="1">
      <c r="A2243" s="190"/>
      <c r="B2243" s="191"/>
      <c r="C2243" s="99"/>
      <c r="D2243" s="108"/>
      <c r="E2243" s="94"/>
      <c r="F2243" s="94"/>
      <c r="G2243" s="94"/>
      <c r="H2243" s="94"/>
      <c r="I2243" s="94"/>
      <c r="J2243" s="94"/>
      <c r="K2243" s="94"/>
      <c r="L2243" s="105"/>
      <c r="M2243" s="78"/>
      <c r="N2243" s="96"/>
      <c r="O2243" s="98"/>
      <c r="P2243" s="73"/>
      <c r="Q2243" s="107"/>
      <c r="R2243" s="107"/>
      <c r="S2243" s="107"/>
      <c r="T2243" s="74"/>
    </row>
    <row r="2244" spans="1:20" ht="18" customHeight="1" thickBot="1">
      <c r="A2244" s="233"/>
      <c r="B2244" s="234"/>
      <c r="C2244" s="120"/>
      <c r="D2244" s="121"/>
      <c r="E2244" s="122"/>
      <c r="F2244" s="122"/>
      <c r="G2244" s="122"/>
      <c r="H2244" s="122"/>
      <c r="I2244" s="122"/>
      <c r="J2244" s="122"/>
      <c r="K2244" s="122"/>
      <c r="L2244" s="123"/>
      <c r="M2244" s="124"/>
      <c r="N2244" s="125"/>
      <c r="O2244" s="126"/>
      <c r="P2244" s="127"/>
      <c r="Q2244" s="127"/>
      <c r="R2244" s="127"/>
      <c r="S2244" s="127"/>
      <c r="T2244" s="128"/>
    </row>
    <row r="2245" spans="1:20" ht="17.25" customHeight="1" thickBot="1">
      <c r="A2245" s="935" t="s">
        <v>101</v>
      </c>
      <c r="B2245" s="936"/>
      <c r="C2245" s="936"/>
      <c r="D2245" s="936"/>
      <c r="E2245" s="936"/>
      <c r="F2245" s="936"/>
      <c r="G2245" s="50" t="s">
        <v>102</v>
      </c>
      <c r="H2245" s="937"/>
      <c r="I2245" s="937"/>
      <c r="J2245" s="938"/>
      <c r="K2245" s="50" t="s">
        <v>103</v>
      </c>
      <c r="L2245" s="51"/>
      <c r="M2245" s="52"/>
      <c r="N2245" s="939" t="s">
        <v>104</v>
      </c>
      <c r="O2245" s="940"/>
      <c r="P2245" s="940"/>
      <c r="Q2245" s="941"/>
      <c r="R2245" s="53" t="s">
        <v>105</v>
      </c>
      <c r="S2245" s="54"/>
      <c r="T2245" s="55"/>
    </row>
    <row r="2246" spans="1:20" ht="18" customHeight="1">
      <c r="A2246" s="942" t="s">
        <v>106</v>
      </c>
      <c r="B2246" s="943"/>
      <c r="C2246" s="946" t="s">
        <v>107</v>
      </c>
      <c r="D2246" s="922" t="s">
        <v>108</v>
      </c>
      <c r="E2246" s="923"/>
      <c r="F2246" s="923"/>
      <c r="G2246" s="923"/>
      <c r="H2246" s="923"/>
      <c r="I2246" s="923"/>
      <c r="J2246" s="923"/>
      <c r="K2246" s="923"/>
      <c r="L2246" s="948"/>
      <c r="M2246" s="950" t="s">
        <v>109</v>
      </c>
      <c r="N2246" s="922" t="s">
        <v>110</v>
      </c>
      <c r="O2246" s="922" t="s">
        <v>111</v>
      </c>
      <c r="P2246" s="923"/>
      <c r="Q2246" s="923"/>
      <c r="R2246" s="923"/>
      <c r="S2246" s="923"/>
      <c r="T2246" s="924"/>
    </row>
    <row r="2247" spans="1:20" ht="18" customHeight="1" thickBot="1">
      <c r="A2247" s="944"/>
      <c r="B2247" s="945"/>
      <c r="C2247" s="947"/>
      <c r="D2247" s="925"/>
      <c r="E2247" s="926"/>
      <c r="F2247" s="926"/>
      <c r="G2247" s="926"/>
      <c r="H2247" s="926"/>
      <c r="I2247" s="926"/>
      <c r="J2247" s="926"/>
      <c r="K2247" s="926"/>
      <c r="L2247" s="949"/>
      <c r="M2247" s="951"/>
      <c r="N2247" s="925"/>
      <c r="O2247" s="925"/>
      <c r="P2247" s="926"/>
      <c r="Q2247" s="926"/>
      <c r="R2247" s="926"/>
      <c r="S2247" s="926"/>
      <c r="T2247" s="927"/>
    </row>
    <row r="2248" spans="1:20" ht="18" customHeight="1">
      <c r="A2248" s="989" t="s">
        <v>1423</v>
      </c>
      <c r="B2248" s="990"/>
      <c r="C2248" s="444" t="s">
        <v>164</v>
      </c>
      <c r="D2248" s="58" t="s">
        <v>45</v>
      </c>
      <c r="E2248" s="59" t="s">
        <v>1434</v>
      </c>
      <c r="F2248" s="60"/>
      <c r="G2248" s="60"/>
      <c r="H2248" s="293"/>
      <c r="I2248" s="293"/>
      <c r="J2248" s="293"/>
      <c r="K2248" s="293"/>
      <c r="L2248" s="61"/>
      <c r="M2248" s="62" t="s">
        <v>192</v>
      </c>
      <c r="N2248" s="63" t="s">
        <v>192</v>
      </c>
      <c r="O2248" s="64" t="s">
        <v>511</v>
      </c>
      <c r="P2248" s="1005" t="s">
        <v>699</v>
      </c>
      <c r="Q2248" s="1005"/>
      <c r="R2248" s="1005"/>
      <c r="S2248" s="1005"/>
      <c r="T2248" s="1006"/>
    </row>
    <row r="2249" spans="1:20" ht="18" customHeight="1">
      <c r="A2249" s="985" t="s">
        <v>534</v>
      </c>
      <c r="B2249" s="986"/>
      <c r="C2249" s="67"/>
      <c r="D2249" s="68" t="s">
        <v>47</v>
      </c>
      <c r="E2249" s="69" t="s">
        <v>526</v>
      </c>
      <c r="F2249" s="69"/>
      <c r="G2249" s="69"/>
      <c r="H2249" s="69"/>
      <c r="I2249" s="69"/>
      <c r="J2249" s="69"/>
      <c r="K2249" s="69"/>
      <c r="L2249" s="70"/>
      <c r="M2249" s="84">
        <v>50</v>
      </c>
      <c r="N2249" s="71" t="s">
        <v>192</v>
      </c>
      <c r="O2249" s="398"/>
      <c r="P2249" s="73"/>
      <c r="Q2249" s="73"/>
      <c r="R2249" s="73"/>
      <c r="S2249" s="73"/>
      <c r="T2249" s="74"/>
    </row>
    <row r="2250" spans="1:20" ht="18" customHeight="1">
      <c r="A2250" s="985" t="s">
        <v>157</v>
      </c>
      <c r="B2250" s="986"/>
      <c r="C2250" s="75"/>
      <c r="D2250" s="68" t="s">
        <v>48</v>
      </c>
      <c r="E2250" s="69" t="s">
        <v>458</v>
      </c>
      <c r="F2250" s="76"/>
      <c r="G2250" s="76"/>
      <c r="H2250" s="76"/>
      <c r="I2250" s="76"/>
      <c r="J2250" s="76"/>
      <c r="K2250" s="76"/>
      <c r="L2250" s="77"/>
      <c r="M2250" s="479" t="s">
        <v>192</v>
      </c>
      <c r="N2250" s="71" t="s">
        <v>192</v>
      </c>
      <c r="O2250" s="398"/>
      <c r="P2250" s="73"/>
      <c r="Q2250" s="73"/>
      <c r="R2250" s="73"/>
      <c r="S2250" s="73"/>
      <c r="T2250" s="74"/>
    </row>
    <row r="2251" spans="1:20" ht="18" customHeight="1">
      <c r="A2251" s="190"/>
      <c r="B2251" s="191"/>
      <c r="C2251" s="75"/>
      <c r="D2251" s="68" t="s">
        <v>49</v>
      </c>
      <c r="E2251" s="69" t="s">
        <v>459</v>
      </c>
      <c r="F2251" s="76"/>
      <c r="G2251" s="76"/>
      <c r="H2251" s="76"/>
      <c r="I2251" s="76"/>
      <c r="J2251" s="76"/>
      <c r="K2251" s="76"/>
      <c r="L2251" s="77"/>
      <c r="M2251" s="78" t="s">
        <v>170</v>
      </c>
      <c r="N2251" s="71" t="s">
        <v>192</v>
      </c>
      <c r="O2251" s="398"/>
      <c r="P2251" s="73"/>
      <c r="Q2251" s="73"/>
      <c r="R2251" s="73"/>
      <c r="S2251" s="73"/>
      <c r="T2251" s="74"/>
    </row>
    <row r="2252" spans="1:20" ht="18" customHeight="1">
      <c r="A2252" s="190"/>
      <c r="B2252" s="191"/>
      <c r="C2252" s="79"/>
      <c r="D2252" s="68" t="s">
        <v>50</v>
      </c>
      <c r="E2252" s="69" t="s">
        <v>460</v>
      </c>
      <c r="F2252" s="76"/>
      <c r="G2252" s="76"/>
      <c r="H2252" s="76"/>
      <c r="I2252" s="76"/>
      <c r="J2252" s="76"/>
      <c r="K2252" s="76"/>
      <c r="L2252" s="77"/>
      <c r="M2252" s="78" t="s">
        <v>192</v>
      </c>
      <c r="N2252" s="71" t="s">
        <v>192</v>
      </c>
      <c r="O2252" s="398"/>
      <c r="P2252" s="73"/>
      <c r="Q2252" s="73"/>
      <c r="R2252" s="73"/>
      <c r="S2252" s="73"/>
      <c r="T2252" s="74"/>
    </row>
    <row r="2253" spans="1:20" ht="18" customHeight="1">
      <c r="A2253" s="190"/>
      <c r="B2253" s="191"/>
      <c r="C2253" s="80"/>
      <c r="D2253" s="81" t="s">
        <v>54</v>
      </c>
      <c r="E2253" s="82" t="s">
        <v>461</v>
      </c>
      <c r="F2253" s="82"/>
      <c r="G2253" s="82"/>
      <c r="H2253" s="82"/>
      <c r="I2253" s="82"/>
      <c r="J2253" s="82"/>
      <c r="K2253" s="82"/>
      <c r="L2253" s="83"/>
      <c r="M2253" s="84" t="s">
        <v>192</v>
      </c>
      <c r="N2253" s="85" t="s">
        <v>192</v>
      </c>
      <c r="O2253" s="425"/>
      <c r="P2253" s="87"/>
      <c r="Q2253" s="87"/>
      <c r="R2253" s="388"/>
      <c r="S2253" s="388"/>
      <c r="T2253" s="88"/>
    </row>
    <row r="2254" spans="1:20" ht="18" customHeight="1">
      <c r="A2254" s="190"/>
      <c r="B2254" s="191"/>
      <c r="C2254" s="75"/>
      <c r="D2254" s="68" t="s">
        <v>59</v>
      </c>
      <c r="E2254" s="89" t="s">
        <v>1424</v>
      </c>
      <c r="F2254" s="89"/>
      <c r="G2254" s="89"/>
      <c r="H2254" s="89"/>
      <c r="I2254" s="89"/>
      <c r="J2254" s="89"/>
      <c r="K2254" s="89"/>
      <c r="L2254" s="90"/>
      <c r="M2254" s="91" t="s">
        <v>192</v>
      </c>
      <c r="N2254" s="92" t="s">
        <v>192</v>
      </c>
      <c r="O2254" s="109"/>
      <c r="P2254" s="107"/>
      <c r="Q2254" s="107"/>
      <c r="R2254" s="107"/>
      <c r="S2254" s="107"/>
      <c r="T2254" s="74"/>
    </row>
    <row r="2255" spans="1:20" ht="18" customHeight="1">
      <c r="A2255" s="190"/>
      <c r="B2255" s="191"/>
      <c r="C2255" s="75"/>
      <c r="D2255" s="68" t="s">
        <v>64</v>
      </c>
      <c r="E2255" s="94" t="s">
        <v>1425</v>
      </c>
      <c r="F2255" s="94"/>
      <c r="G2255" s="94"/>
      <c r="H2255" s="94"/>
      <c r="I2255" s="94"/>
      <c r="J2255" s="94"/>
      <c r="K2255" s="94"/>
      <c r="L2255" s="95"/>
      <c r="M2255" s="78" t="s">
        <v>192</v>
      </c>
      <c r="N2255" s="96" t="s">
        <v>192</v>
      </c>
      <c r="O2255" s="119"/>
      <c r="P2255" s="107"/>
      <c r="Q2255" s="107"/>
      <c r="R2255" s="107"/>
      <c r="S2255" s="107"/>
      <c r="T2255" s="74"/>
    </row>
    <row r="2256" spans="1:20" ht="18" customHeight="1">
      <c r="A2256" s="190"/>
      <c r="B2256" s="191"/>
      <c r="C2256" s="176" t="s">
        <v>172</v>
      </c>
      <c r="D2256" s="68" t="s">
        <v>67</v>
      </c>
      <c r="E2256" s="89" t="s">
        <v>173</v>
      </c>
      <c r="F2256" s="89"/>
      <c r="G2256" s="89"/>
      <c r="H2256" s="89"/>
      <c r="I2256" s="89"/>
      <c r="J2256" s="89"/>
      <c r="K2256" s="89"/>
      <c r="L2256" s="95"/>
      <c r="M2256" s="78" t="s">
        <v>192</v>
      </c>
      <c r="N2256" s="96" t="s">
        <v>192</v>
      </c>
      <c r="O2256" s="119"/>
      <c r="P2256" s="107"/>
      <c r="Q2256" s="107"/>
      <c r="R2256" s="107"/>
      <c r="S2256" s="107"/>
      <c r="T2256" s="74"/>
    </row>
    <row r="2257" spans="1:20" ht="18" customHeight="1">
      <c r="A2257" s="190"/>
      <c r="B2257" s="191"/>
      <c r="C2257" s="99"/>
      <c r="D2257" s="68" t="s">
        <v>69</v>
      </c>
      <c r="E2257" s="94" t="s">
        <v>1426</v>
      </c>
      <c r="F2257" s="94"/>
      <c r="G2257" s="94"/>
      <c r="H2257" s="94"/>
      <c r="I2257" s="94"/>
      <c r="J2257" s="94"/>
      <c r="K2257" s="94"/>
      <c r="L2257" s="95"/>
      <c r="M2257" s="100" t="s">
        <v>192</v>
      </c>
      <c r="N2257" s="100" t="s">
        <v>192</v>
      </c>
      <c r="O2257" s="110"/>
      <c r="P2257" s="107"/>
      <c r="Q2257" s="107"/>
      <c r="R2257" s="107"/>
      <c r="S2257" s="107"/>
      <c r="T2257" s="74"/>
    </row>
    <row r="2258" spans="1:20" ht="18" customHeight="1">
      <c r="A2258" s="190"/>
      <c r="B2258" s="191"/>
      <c r="C2258" s="281"/>
      <c r="D2258" s="81" t="s">
        <v>859</v>
      </c>
      <c r="E2258" s="82" t="s">
        <v>1376</v>
      </c>
      <c r="F2258" s="82"/>
      <c r="G2258" s="82"/>
      <c r="H2258" s="82"/>
      <c r="I2258" s="82"/>
      <c r="J2258" s="82"/>
      <c r="K2258" s="82"/>
      <c r="L2258" s="83"/>
      <c r="M2258" s="84">
        <v>83</v>
      </c>
      <c r="N2258" s="248" t="s">
        <v>1427</v>
      </c>
      <c r="O2258" s="249"/>
      <c r="P2258" s="388"/>
      <c r="Q2258" s="388"/>
      <c r="R2258" s="388"/>
      <c r="S2258" s="388"/>
      <c r="T2258" s="88"/>
    </row>
    <row r="2259" spans="1:20" ht="18" customHeight="1">
      <c r="A2259" s="190"/>
      <c r="B2259" s="191"/>
      <c r="C2259" s="176" t="s">
        <v>172</v>
      </c>
      <c r="D2259" s="68" t="s">
        <v>866</v>
      </c>
      <c r="E2259" s="94" t="s">
        <v>178</v>
      </c>
      <c r="F2259" s="94"/>
      <c r="G2259" s="94"/>
      <c r="H2259" s="94"/>
      <c r="I2259" s="94"/>
      <c r="J2259" s="94"/>
      <c r="K2259" s="94"/>
      <c r="L2259" s="90"/>
      <c r="M2259" s="192" t="s">
        <v>192</v>
      </c>
      <c r="N2259" s="92" t="s">
        <v>192</v>
      </c>
      <c r="O2259" s="109"/>
      <c r="P2259" s="107"/>
      <c r="Q2259" s="107"/>
      <c r="R2259" s="107"/>
      <c r="S2259" s="107"/>
      <c r="T2259" s="74"/>
    </row>
    <row r="2260" spans="1:20" ht="18" customHeight="1">
      <c r="A2260" s="190"/>
      <c r="B2260" s="191"/>
      <c r="C2260" s="102"/>
      <c r="D2260" s="68" t="s">
        <v>868</v>
      </c>
      <c r="E2260" s="94" t="s">
        <v>1377</v>
      </c>
      <c r="F2260" s="94"/>
      <c r="G2260" s="94"/>
      <c r="H2260" s="94"/>
      <c r="I2260" s="94"/>
      <c r="J2260" s="94"/>
      <c r="K2260" s="94"/>
      <c r="L2260" s="95"/>
      <c r="M2260" s="100" t="s">
        <v>192</v>
      </c>
      <c r="N2260" s="71" t="s">
        <v>192</v>
      </c>
      <c r="O2260" s="106"/>
      <c r="P2260" s="107"/>
      <c r="Q2260" s="107"/>
      <c r="R2260" s="107"/>
      <c r="S2260" s="107"/>
      <c r="T2260" s="74"/>
    </row>
    <row r="2261" spans="1:20" ht="18" customHeight="1">
      <c r="A2261" s="190"/>
      <c r="B2261" s="191"/>
      <c r="C2261" s="99"/>
      <c r="D2261" s="68" t="s">
        <v>872</v>
      </c>
      <c r="E2261" s="94" t="s">
        <v>1428</v>
      </c>
      <c r="F2261" s="94"/>
      <c r="G2261" s="94"/>
      <c r="H2261" s="94"/>
      <c r="I2261" s="94"/>
      <c r="J2261" s="94"/>
      <c r="K2261" s="94"/>
      <c r="L2261" s="105"/>
      <c r="M2261" s="100">
        <v>84</v>
      </c>
      <c r="N2261" s="71" t="s">
        <v>177</v>
      </c>
      <c r="O2261" s="72"/>
      <c r="P2261" s="73"/>
      <c r="Q2261" s="107"/>
      <c r="R2261" s="107"/>
      <c r="S2261" s="107"/>
      <c r="T2261" s="74"/>
    </row>
    <row r="2262" spans="1:20" ht="18" customHeight="1">
      <c r="A2262" s="190"/>
      <c r="B2262" s="191"/>
      <c r="C2262" s="75"/>
      <c r="D2262" s="108" t="s">
        <v>873</v>
      </c>
      <c r="E2262" s="94" t="s">
        <v>874</v>
      </c>
      <c r="F2262" s="94"/>
      <c r="G2262" s="94"/>
      <c r="H2262" s="94"/>
      <c r="I2262" s="94"/>
      <c r="J2262" s="94"/>
      <c r="K2262" s="94"/>
      <c r="L2262" s="95"/>
      <c r="M2262" s="100" t="s">
        <v>192</v>
      </c>
      <c r="N2262" s="71" t="s">
        <v>192</v>
      </c>
      <c r="O2262" s="72"/>
      <c r="P2262" s="73"/>
      <c r="Q2262" s="107"/>
      <c r="R2262" s="107"/>
      <c r="S2262" s="107"/>
      <c r="T2262" s="74"/>
    </row>
    <row r="2263" spans="1:20" ht="18" customHeight="1">
      <c r="A2263" s="190"/>
      <c r="B2263" s="191"/>
      <c r="C2263" s="75"/>
      <c r="D2263" s="108" t="s">
        <v>875</v>
      </c>
      <c r="E2263" s="94" t="s">
        <v>467</v>
      </c>
      <c r="F2263" s="94"/>
      <c r="G2263" s="94"/>
      <c r="H2263" s="94"/>
      <c r="I2263" s="94"/>
      <c r="J2263" s="94"/>
      <c r="K2263" s="94"/>
      <c r="L2263" s="95"/>
      <c r="M2263" s="100" t="s">
        <v>192</v>
      </c>
      <c r="N2263" s="71" t="s">
        <v>192</v>
      </c>
      <c r="O2263" s="398"/>
      <c r="P2263" s="73"/>
      <c r="Q2263" s="107"/>
      <c r="R2263" s="107"/>
      <c r="S2263" s="107"/>
      <c r="T2263" s="74"/>
    </row>
    <row r="2264" spans="1:20" ht="18" customHeight="1">
      <c r="A2264" s="190"/>
      <c r="B2264" s="191"/>
      <c r="C2264" s="102"/>
      <c r="D2264" s="68" t="s">
        <v>876</v>
      </c>
      <c r="E2264" s="94" t="s">
        <v>181</v>
      </c>
      <c r="F2264" s="94"/>
      <c r="G2264" s="94"/>
      <c r="H2264" s="94"/>
      <c r="I2264" s="94"/>
      <c r="J2264" s="94"/>
      <c r="K2264" s="94"/>
      <c r="L2264" s="95"/>
      <c r="M2264" s="100" t="s">
        <v>192</v>
      </c>
      <c r="N2264" s="92" t="s">
        <v>192</v>
      </c>
      <c r="O2264" s="429"/>
      <c r="P2264" s="73"/>
      <c r="Q2264" s="107"/>
      <c r="R2264" s="107"/>
      <c r="S2264" s="107"/>
      <c r="T2264" s="74"/>
    </row>
    <row r="2265" spans="1:20" ht="18" customHeight="1">
      <c r="A2265" s="190"/>
      <c r="B2265" s="191"/>
      <c r="C2265" s="99"/>
      <c r="D2265" s="108" t="s">
        <v>877</v>
      </c>
      <c r="E2265" s="94" t="s">
        <v>182</v>
      </c>
      <c r="F2265" s="94"/>
      <c r="G2265" s="94"/>
      <c r="H2265" s="94"/>
      <c r="I2265" s="94"/>
      <c r="J2265" s="94"/>
      <c r="K2265" s="94"/>
      <c r="L2265" s="95"/>
      <c r="M2265" s="100" t="s">
        <v>176</v>
      </c>
      <c r="N2265" s="100" t="s">
        <v>192</v>
      </c>
      <c r="O2265" s="101"/>
      <c r="P2265" s="73"/>
      <c r="Q2265" s="107"/>
      <c r="R2265" s="107"/>
      <c r="S2265" s="107"/>
      <c r="T2265" s="74"/>
    </row>
    <row r="2266" spans="1:20" ht="18" customHeight="1">
      <c r="A2266" s="190"/>
      <c r="B2266" s="191"/>
      <c r="C2266" s="102"/>
      <c r="D2266" s="108" t="s">
        <v>878</v>
      </c>
      <c r="E2266" s="94" t="s">
        <v>183</v>
      </c>
      <c r="F2266" s="94"/>
      <c r="G2266" s="94"/>
      <c r="H2266" s="94"/>
      <c r="I2266" s="94"/>
      <c r="J2266" s="94"/>
      <c r="K2266" s="94"/>
      <c r="L2266" s="95"/>
      <c r="M2266" s="78" t="s">
        <v>192</v>
      </c>
      <c r="N2266" s="100" t="s">
        <v>192</v>
      </c>
      <c r="O2266" s="101"/>
      <c r="P2266" s="73"/>
      <c r="Q2266" s="107"/>
      <c r="R2266" s="107"/>
      <c r="S2266" s="107"/>
      <c r="T2266" s="74"/>
    </row>
    <row r="2267" spans="1:20" ht="18" customHeight="1">
      <c r="A2267" s="190"/>
      <c r="B2267" s="191"/>
      <c r="C2267" s="99"/>
      <c r="D2267" s="108" t="s">
        <v>879</v>
      </c>
      <c r="E2267" s="94" t="s">
        <v>184</v>
      </c>
      <c r="F2267" s="94"/>
      <c r="G2267" s="94"/>
      <c r="H2267" s="94"/>
      <c r="I2267" s="94"/>
      <c r="J2267" s="94"/>
      <c r="K2267" s="94"/>
      <c r="L2267" s="95"/>
      <c r="M2267" s="100" t="s">
        <v>192</v>
      </c>
      <c r="N2267" s="100" t="s">
        <v>192</v>
      </c>
      <c r="O2267" s="101"/>
      <c r="P2267" s="73"/>
      <c r="Q2267" s="107"/>
      <c r="R2267" s="107"/>
      <c r="S2267" s="107"/>
      <c r="T2267" s="74"/>
    </row>
    <row r="2268" spans="1:20" ht="18" customHeight="1">
      <c r="A2268" s="190"/>
      <c r="B2268" s="191"/>
      <c r="C2268" s="111"/>
      <c r="D2268" s="270"/>
      <c r="E2268" s="82"/>
      <c r="F2268" s="82"/>
      <c r="G2268" s="82"/>
      <c r="H2268" s="82"/>
      <c r="I2268" s="82"/>
      <c r="J2268" s="82"/>
      <c r="K2268" s="82"/>
      <c r="L2268" s="83"/>
      <c r="M2268" s="318"/>
      <c r="N2268" s="318"/>
      <c r="O2268" s="480"/>
      <c r="P2268" s="87"/>
      <c r="Q2268" s="388"/>
      <c r="R2268" s="388"/>
      <c r="S2268" s="388"/>
      <c r="T2268" s="88"/>
    </row>
    <row r="2269" spans="1:20" ht="18" customHeight="1">
      <c r="A2269" s="983" t="s">
        <v>1423</v>
      </c>
      <c r="B2269" s="984"/>
      <c r="C2269" s="394"/>
      <c r="D2269" s="309" t="s">
        <v>45</v>
      </c>
      <c r="E2269" s="417" t="s">
        <v>468</v>
      </c>
      <c r="F2269" s="417"/>
      <c r="G2269" s="417"/>
      <c r="H2269" s="417"/>
      <c r="I2269" s="417"/>
      <c r="J2269" s="417"/>
      <c r="K2269" s="417"/>
      <c r="L2269" s="418"/>
      <c r="M2269" s="343" t="s">
        <v>192</v>
      </c>
      <c r="N2269" s="312" t="s">
        <v>192</v>
      </c>
      <c r="O2269" s="481"/>
      <c r="P2269" s="427"/>
      <c r="Q2269" s="391"/>
      <c r="R2269" s="391"/>
      <c r="S2269" s="391"/>
      <c r="T2269" s="392"/>
    </row>
    <row r="2270" spans="1:20" ht="18" customHeight="1">
      <c r="A2270" s="985" t="s">
        <v>534</v>
      </c>
      <c r="B2270" s="986"/>
      <c r="C2270" s="410"/>
      <c r="D2270" s="108" t="s">
        <v>47</v>
      </c>
      <c r="E2270" s="94" t="s">
        <v>937</v>
      </c>
      <c r="F2270" s="94"/>
      <c r="G2270" s="94"/>
      <c r="H2270" s="94"/>
      <c r="I2270" s="94"/>
      <c r="J2270" s="94"/>
      <c r="K2270" s="94"/>
      <c r="L2270" s="95"/>
      <c r="M2270" s="100" t="s">
        <v>192</v>
      </c>
      <c r="N2270" s="100" t="s">
        <v>192</v>
      </c>
      <c r="O2270" s="101"/>
      <c r="P2270" s="73"/>
      <c r="Q2270" s="107"/>
      <c r="R2270" s="107"/>
      <c r="S2270" s="107"/>
      <c r="T2270" s="74"/>
    </row>
    <row r="2271" spans="1:20" ht="18" customHeight="1">
      <c r="A2271" s="190"/>
      <c r="B2271" s="191"/>
      <c r="C2271" s="118"/>
      <c r="D2271" s="108" t="s">
        <v>48</v>
      </c>
      <c r="E2271" s="94" t="s">
        <v>471</v>
      </c>
      <c r="F2271" s="94"/>
      <c r="G2271" s="94"/>
      <c r="H2271" s="94"/>
      <c r="I2271" s="94"/>
      <c r="J2271" s="94"/>
      <c r="K2271" s="94"/>
      <c r="L2271" s="95"/>
      <c r="M2271" s="100" t="s">
        <v>321</v>
      </c>
      <c r="N2271" s="100" t="s">
        <v>192</v>
      </c>
      <c r="O2271" s="395" t="s">
        <v>511</v>
      </c>
      <c r="P2271" s="73" t="s">
        <v>535</v>
      </c>
      <c r="Q2271" s="107"/>
      <c r="R2271" s="107"/>
      <c r="S2271" s="107"/>
      <c r="T2271" s="74"/>
    </row>
    <row r="2272" spans="1:20" ht="18" customHeight="1">
      <c r="A2272" s="190"/>
      <c r="B2272" s="191"/>
      <c r="C2272" s="99"/>
      <c r="D2272" s="108" t="s">
        <v>49</v>
      </c>
      <c r="E2272" s="94" t="s">
        <v>472</v>
      </c>
      <c r="F2272" s="94"/>
      <c r="G2272" s="94"/>
      <c r="H2272" s="94"/>
      <c r="I2272" s="94"/>
      <c r="J2272" s="94"/>
      <c r="K2272" s="94"/>
      <c r="L2272" s="105"/>
      <c r="M2272" s="100" t="s">
        <v>192</v>
      </c>
      <c r="N2272" s="100" t="s">
        <v>192</v>
      </c>
      <c r="O2272" s="395" t="s">
        <v>511</v>
      </c>
      <c r="P2272" s="73" t="s">
        <v>536</v>
      </c>
      <c r="Q2272" s="107"/>
      <c r="R2272" s="107"/>
      <c r="S2272" s="107"/>
      <c r="T2272" s="74"/>
    </row>
    <row r="2273" spans="1:20" ht="18" customHeight="1">
      <c r="A2273" s="190"/>
      <c r="B2273" s="191"/>
      <c r="C2273" s="111"/>
      <c r="D2273" s="68" t="s">
        <v>50</v>
      </c>
      <c r="E2273" s="94" t="s">
        <v>473</v>
      </c>
      <c r="F2273" s="94"/>
      <c r="G2273" s="94"/>
      <c r="H2273" s="94"/>
      <c r="I2273" s="94"/>
      <c r="J2273" s="94"/>
      <c r="K2273" s="94"/>
      <c r="L2273" s="105"/>
      <c r="M2273" s="100" t="s">
        <v>235</v>
      </c>
      <c r="N2273" s="100" t="s">
        <v>1429</v>
      </c>
      <c r="O2273" s="395" t="s">
        <v>511</v>
      </c>
      <c r="P2273" s="73" t="s">
        <v>251</v>
      </c>
      <c r="Q2273" s="107"/>
      <c r="R2273" s="107"/>
      <c r="S2273" s="107"/>
      <c r="T2273" s="74"/>
    </row>
    <row r="2274" spans="1:20" ht="18" customHeight="1">
      <c r="A2274" s="190"/>
      <c r="B2274" s="191"/>
      <c r="C2274" s="75"/>
      <c r="D2274" s="108" t="s">
        <v>54</v>
      </c>
      <c r="E2274" s="94" t="s">
        <v>238</v>
      </c>
      <c r="F2274" s="94"/>
      <c r="G2274" s="94"/>
      <c r="H2274" s="94"/>
      <c r="I2274" s="94"/>
      <c r="J2274" s="94"/>
      <c r="K2274" s="94"/>
      <c r="L2274" s="105"/>
      <c r="M2274" s="100" t="s">
        <v>239</v>
      </c>
      <c r="N2274" s="100" t="s">
        <v>1429</v>
      </c>
      <c r="O2274" s="101"/>
      <c r="P2274" s="73"/>
      <c r="Q2274" s="107"/>
      <c r="R2274" s="107"/>
      <c r="S2274" s="107"/>
      <c r="T2274" s="74"/>
    </row>
    <row r="2275" spans="1:20" ht="18" customHeight="1">
      <c r="A2275" s="190"/>
      <c r="B2275" s="191"/>
      <c r="C2275" s="118"/>
      <c r="D2275" s="108" t="s">
        <v>59</v>
      </c>
      <c r="E2275" s="94" t="s">
        <v>325</v>
      </c>
      <c r="F2275" s="94"/>
      <c r="G2275" s="94"/>
      <c r="H2275" s="94"/>
      <c r="I2275" s="94"/>
      <c r="J2275" s="94"/>
      <c r="K2275" s="94"/>
      <c r="L2275" s="105"/>
      <c r="M2275" s="100">
        <v>32</v>
      </c>
      <c r="N2275" s="100" t="s">
        <v>1429</v>
      </c>
      <c r="O2275" s="101"/>
      <c r="P2275" s="73"/>
      <c r="Q2275" s="107"/>
      <c r="R2275" s="107"/>
      <c r="S2275" s="107"/>
      <c r="T2275" s="74"/>
    </row>
    <row r="2276" spans="1:20" ht="18" customHeight="1">
      <c r="A2276" s="190"/>
      <c r="B2276" s="191"/>
      <c r="C2276" s="99"/>
      <c r="D2276" s="108"/>
      <c r="E2276" s="94" t="s">
        <v>326</v>
      </c>
      <c r="F2276" s="94"/>
      <c r="G2276" s="94"/>
      <c r="H2276" s="94"/>
      <c r="I2276" s="94"/>
      <c r="J2276" s="94"/>
      <c r="K2276" s="94"/>
      <c r="L2276" s="105"/>
      <c r="M2276" s="100"/>
      <c r="N2276" s="100"/>
      <c r="O2276" s="101"/>
      <c r="P2276" s="73"/>
      <c r="Q2276" s="107"/>
      <c r="R2276" s="107"/>
      <c r="S2276" s="107"/>
      <c r="T2276" s="74"/>
    </row>
    <row r="2277" spans="1:20" ht="18" customHeight="1">
      <c r="A2277" s="190"/>
      <c r="B2277" s="191"/>
      <c r="C2277" s="99"/>
      <c r="D2277" s="108" t="s">
        <v>64</v>
      </c>
      <c r="E2277" s="94" t="s">
        <v>1430</v>
      </c>
      <c r="F2277" s="94"/>
      <c r="G2277" s="94"/>
      <c r="H2277" s="94"/>
      <c r="I2277" s="94"/>
      <c r="J2277" s="94"/>
      <c r="K2277" s="94"/>
      <c r="L2277" s="105"/>
      <c r="M2277" s="100" t="s">
        <v>192</v>
      </c>
      <c r="N2277" s="100" t="s">
        <v>192</v>
      </c>
      <c r="O2277" s="101"/>
      <c r="P2277" s="73"/>
      <c r="Q2277" s="107"/>
      <c r="R2277" s="107"/>
      <c r="S2277" s="107"/>
      <c r="T2277" s="74"/>
    </row>
    <row r="2278" spans="1:20" ht="18" customHeight="1">
      <c r="A2278" s="190"/>
      <c r="B2278" s="191"/>
      <c r="C2278" s="99"/>
      <c r="D2278" s="108" t="s">
        <v>67</v>
      </c>
      <c r="E2278" s="94" t="s">
        <v>475</v>
      </c>
      <c r="F2278" s="94"/>
      <c r="G2278" s="94"/>
      <c r="H2278" s="94"/>
      <c r="I2278" s="94"/>
      <c r="J2278" s="94"/>
      <c r="K2278" s="94"/>
      <c r="L2278" s="105"/>
      <c r="M2278" s="78" t="s">
        <v>192</v>
      </c>
      <c r="N2278" s="96" t="s">
        <v>192</v>
      </c>
      <c r="O2278" s="119"/>
      <c r="P2278" s="107"/>
      <c r="Q2278" s="107"/>
      <c r="R2278" s="107"/>
      <c r="S2278" s="107"/>
      <c r="T2278" s="74"/>
    </row>
    <row r="2279" spans="1:20" ht="18" customHeight="1">
      <c r="A2279" s="190"/>
      <c r="B2279" s="191"/>
      <c r="C2279" s="99"/>
      <c r="D2279" s="108" t="s">
        <v>69</v>
      </c>
      <c r="E2279" s="94" t="s">
        <v>244</v>
      </c>
      <c r="F2279" s="94"/>
      <c r="G2279" s="94"/>
      <c r="H2279" s="94"/>
      <c r="I2279" s="94"/>
      <c r="J2279" s="94"/>
      <c r="K2279" s="94"/>
      <c r="L2279" s="105"/>
      <c r="M2279" s="78" t="s">
        <v>192</v>
      </c>
      <c r="N2279" s="96" t="s">
        <v>192</v>
      </c>
      <c r="O2279" s="119"/>
      <c r="P2279" s="107"/>
      <c r="Q2279" s="107"/>
      <c r="R2279" s="107"/>
      <c r="S2279" s="107"/>
      <c r="T2279" s="74"/>
    </row>
    <row r="2280" spans="1:20" ht="18" customHeight="1">
      <c r="A2280" s="190"/>
      <c r="B2280" s="191"/>
      <c r="C2280" s="99"/>
      <c r="D2280" s="108"/>
      <c r="E2280" s="94"/>
      <c r="F2280" s="94"/>
      <c r="G2280" s="94"/>
      <c r="H2280" s="94"/>
      <c r="I2280" s="94"/>
      <c r="J2280" s="94"/>
      <c r="K2280" s="94"/>
      <c r="L2280" s="105"/>
      <c r="M2280" s="78"/>
      <c r="N2280" s="96"/>
      <c r="O2280" s="119"/>
      <c r="P2280" s="107"/>
      <c r="Q2280" s="107"/>
      <c r="R2280" s="107"/>
      <c r="S2280" s="107"/>
      <c r="T2280" s="74"/>
    </row>
    <row r="2281" spans="1:20" ht="18" customHeight="1" thickBot="1">
      <c r="A2281" s="233"/>
      <c r="B2281" s="234"/>
      <c r="C2281" s="120"/>
      <c r="D2281" s="121"/>
      <c r="E2281" s="122"/>
      <c r="F2281" s="122"/>
      <c r="G2281" s="122"/>
      <c r="H2281" s="122"/>
      <c r="I2281" s="122"/>
      <c r="J2281" s="122"/>
      <c r="K2281" s="122"/>
      <c r="L2281" s="123"/>
      <c r="M2281" s="124"/>
      <c r="N2281" s="125"/>
      <c r="O2281" s="126"/>
      <c r="P2281" s="127"/>
      <c r="Q2281" s="127"/>
      <c r="R2281" s="127"/>
      <c r="S2281" s="127"/>
      <c r="T2281" s="128"/>
    </row>
    <row r="2282" spans="1:20" ht="17.25" customHeight="1" thickBot="1">
      <c r="A2282" s="935" t="s">
        <v>101</v>
      </c>
      <c r="B2282" s="936"/>
      <c r="C2282" s="936"/>
      <c r="D2282" s="936"/>
      <c r="E2282" s="936"/>
      <c r="F2282" s="936"/>
      <c r="G2282" s="50" t="s">
        <v>102</v>
      </c>
      <c r="H2282" s="937"/>
      <c r="I2282" s="937"/>
      <c r="J2282" s="938"/>
      <c r="K2282" s="50" t="s">
        <v>103</v>
      </c>
      <c r="L2282" s="51"/>
      <c r="M2282" s="52"/>
      <c r="N2282" s="939" t="s">
        <v>104</v>
      </c>
      <c r="O2282" s="940"/>
      <c r="P2282" s="940"/>
      <c r="Q2282" s="941"/>
      <c r="R2282" s="53" t="s">
        <v>105</v>
      </c>
      <c r="S2282" s="54"/>
      <c r="T2282" s="55"/>
    </row>
    <row r="2283" spans="1:20" ht="18" customHeight="1">
      <c r="A2283" s="942" t="s">
        <v>106</v>
      </c>
      <c r="B2283" s="943"/>
      <c r="C2283" s="946" t="s">
        <v>107</v>
      </c>
      <c r="D2283" s="922" t="s">
        <v>108</v>
      </c>
      <c r="E2283" s="923"/>
      <c r="F2283" s="923"/>
      <c r="G2283" s="923"/>
      <c r="H2283" s="923"/>
      <c r="I2283" s="923"/>
      <c r="J2283" s="923"/>
      <c r="K2283" s="923"/>
      <c r="L2283" s="948"/>
      <c r="M2283" s="950" t="s">
        <v>109</v>
      </c>
      <c r="N2283" s="922" t="s">
        <v>110</v>
      </c>
      <c r="O2283" s="922" t="s">
        <v>111</v>
      </c>
      <c r="P2283" s="923"/>
      <c r="Q2283" s="923"/>
      <c r="R2283" s="923"/>
      <c r="S2283" s="923"/>
      <c r="T2283" s="924"/>
    </row>
    <row r="2284" spans="1:20" ht="18" customHeight="1" thickBot="1">
      <c r="A2284" s="944"/>
      <c r="B2284" s="945"/>
      <c r="C2284" s="947"/>
      <c r="D2284" s="925"/>
      <c r="E2284" s="926"/>
      <c r="F2284" s="926"/>
      <c r="G2284" s="926"/>
      <c r="H2284" s="926"/>
      <c r="I2284" s="926"/>
      <c r="J2284" s="926"/>
      <c r="K2284" s="926"/>
      <c r="L2284" s="949"/>
      <c r="M2284" s="951"/>
      <c r="N2284" s="925"/>
      <c r="O2284" s="925"/>
      <c r="P2284" s="926"/>
      <c r="Q2284" s="926"/>
      <c r="R2284" s="926"/>
      <c r="S2284" s="926"/>
      <c r="T2284" s="927"/>
    </row>
    <row r="2285" spans="1:20" ht="18" customHeight="1">
      <c r="A2285" s="989" t="s">
        <v>1423</v>
      </c>
      <c r="B2285" s="990"/>
      <c r="C2285" s="57"/>
      <c r="D2285" s="58" t="s">
        <v>859</v>
      </c>
      <c r="E2285" s="59" t="s">
        <v>476</v>
      </c>
      <c r="F2285" s="60"/>
      <c r="G2285" s="60"/>
      <c r="H2285" s="293"/>
      <c r="I2285" s="293"/>
      <c r="J2285" s="293"/>
      <c r="K2285" s="293"/>
      <c r="L2285" s="61"/>
      <c r="M2285" s="62" t="s">
        <v>100</v>
      </c>
      <c r="N2285" s="63" t="s">
        <v>100</v>
      </c>
      <c r="O2285" s="64" t="s">
        <v>511</v>
      </c>
      <c r="P2285" s="65" t="s">
        <v>889</v>
      </c>
      <c r="Q2285" s="65"/>
      <c r="R2285" s="65"/>
      <c r="S2285" s="65"/>
      <c r="T2285" s="66"/>
    </row>
    <row r="2286" spans="1:20" ht="18" customHeight="1">
      <c r="A2286" s="985" t="s">
        <v>534</v>
      </c>
      <c r="B2286" s="986"/>
      <c r="C2286" s="67"/>
      <c r="D2286" s="68" t="s">
        <v>866</v>
      </c>
      <c r="E2286" s="69" t="s">
        <v>247</v>
      </c>
      <c r="F2286" s="69"/>
      <c r="G2286" s="69"/>
      <c r="H2286" s="69"/>
      <c r="I2286" s="69"/>
      <c r="J2286" s="69"/>
      <c r="K2286" s="69"/>
      <c r="L2286" s="70"/>
      <c r="M2286" s="71" t="s">
        <v>100</v>
      </c>
      <c r="N2286" s="71" t="s">
        <v>100</v>
      </c>
      <c r="O2286" s="72" t="s">
        <v>511</v>
      </c>
      <c r="P2286" s="73" t="s">
        <v>890</v>
      </c>
      <c r="Q2286" s="73" t="s">
        <v>891</v>
      </c>
      <c r="R2286" s="73" t="s">
        <v>594</v>
      </c>
      <c r="S2286" s="73"/>
      <c r="T2286" s="74"/>
    </row>
    <row r="2287" spans="1:20" ht="18" customHeight="1">
      <c r="A2287" s="190"/>
      <c r="B2287" s="191"/>
      <c r="C2287" s="75"/>
      <c r="D2287" s="68" t="s">
        <v>868</v>
      </c>
      <c r="E2287" s="69" t="s">
        <v>1432</v>
      </c>
      <c r="F2287" s="76"/>
      <c r="G2287" s="76"/>
      <c r="H2287" s="76"/>
      <c r="I2287" s="76"/>
      <c r="J2287" s="76"/>
      <c r="K2287" s="76"/>
      <c r="L2287" s="77"/>
      <c r="M2287" s="71" t="s">
        <v>100</v>
      </c>
      <c r="N2287" s="71" t="s">
        <v>100</v>
      </c>
      <c r="O2287" s="72" t="s">
        <v>511</v>
      </c>
      <c r="P2287" s="73" t="s">
        <v>479</v>
      </c>
      <c r="Q2287" s="73"/>
      <c r="R2287" s="73"/>
      <c r="S2287" s="73"/>
      <c r="T2287" s="74"/>
    </row>
    <row r="2288" spans="1:20" ht="18" customHeight="1">
      <c r="A2288" s="190"/>
      <c r="B2288" s="191"/>
      <c r="C2288" s="75"/>
      <c r="D2288" s="68" t="s">
        <v>872</v>
      </c>
      <c r="E2288" s="69" t="s">
        <v>481</v>
      </c>
      <c r="F2288" s="76"/>
      <c r="G2288" s="76"/>
      <c r="H2288" s="76"/>
      <c r="I2288" s="76"/>
      <c r="J2288" s="76"/>
      <c r="K2288" s="76"/>
      <c r="L2288" s="77"/>
      <c r="M2288" s="78" t="s">
        <v>100</v>
      </c>
      <c r="N2288" s="71" t="s">
        <v>100</v>
      </c>
      <c r="O2288" s="398"/>
      <c r="P2288" s="73"/>
      <c r="Q2288" s="73"/>
      <c r="R2288" s="73"/>
      <c r="S2288" s="73"/>
      <c r="T2288" s="74"/>
    </row>
    <row r="2289" spans="1:20" ht="18" customHeight="1">
      <c r="A2289" s="190"/>
      <c r="B2289" s="191"/>
      <c r="C2289" s="79"/>
      <c r="D2289" s="68" t="s">
        <v>873</v>
      </c>
      <c r="E2289" s="69" t="s">
        <v>482</v>
      </c>
      <c r="F2289" s="76"/>
      <c r="G2289" s="76"/>
      <c r="H2289" s="76"/>
      <c r="I2289" s="76"/>
      <c r="J2289" s="76"/>
      <c r="K2289" s="76"/>
      <c r="L2289" s="77"/>
      <c r="M2289" s="78" t="s">
        <v>100</v>
      </c>
      <c r="N2289" s="71" t="s">
        <v>100</v>
      </c>
      <c r="O2289" s="72"/>
      <c r="P2289" s="73"/>
      <c r="Q2289" s="73"/>
      <c r="R2289" s="73"/>
      <c r="S2289" s="73"/>
      <c r="T2289" s="74"/>
    </row>
    <row r="2290" spans="1:20" ht="18" customHeight="1">
      <c r="A2290" s="190"/>
      <c r="B2290" s="191"/>
      <c r="C2290" s="80"/>
      <c r="D2290" s="81" t="s">
        <v>875</v>
      </c>
      <c r="E2290" s="82" t="s">
        <v>483</v>
      </c>
      <c r="F2290" s="82"/>
      <c r="G2290" s="82"/>
      <c r="H2290" s="82"/>
      <c r="I2290" s="82"/>
      <c r="J2290" s="82"/>
      <c r="K2290" s="82"/>
      <c r="L2290" s="83"/>
      <c r="M2290" s="84">
        <v>34</v>
      </c>
      <c r="N2290" s="85" t="s">
        <v>100</v>
      </c>
      <c r="O2290" s="86"/>
      <c r="P2290" s="87"/>
      <c r="Q2290" s="87"/>
      <c r="R2290" s="87"/>
      <c r="S2290" s="87"/>
      <c r="T2290" s="88"/>
    </row>
    <row r="2291" spans="1:20" ht="18" customHeight="1">
      <c r="A2291" s="190"/>
      <c r="B2291" s="191"/>
      <c r="C2291" s="75"/>
      <c r="D2291" s="68" t="s">
        <v>876</v>
      </c>
      <c r="E2291" s="89" t="s">
        <v>484</v>
      </c>
      <c r="F2291" s="89"/>
      <c r="G2291" s="89"/>
      <c r="H2291" s="89"/>
      <c r="I2291" s="89"/>
      <c r="J2291" s="89"/>
      <c r="K2291" s="89"/>
      <c r="L2291" s="90"/>
      <c r="M2291" s="91">
        <v>34</v>
      </c>
      <c r="N2291" s="92" t="s">
        <v>100</v>
      </c>
      <c r="O2291" s="93" t="s">
        <v>511</v>
      </c>
      <c r="P2291" s="73" t="s">
        <v>822</v>
      </c>
      <c r="Q2291" s="73"/>
      <c r="R2291" s="73"/>
      <c r="S2291" s="73"/>
      <c r="T2291" s="74"/>
    </row>
    <row r="2292" spans="1:20" ht="18" customHeight="1">
      <c r="A2292" s="190"/>
      <c r="B2292" s="191"/>
      <c r="C2292" s="80"/>
      <c r="D2292" s="81" t="s">
        <v>877</v>
      </c>
      <c r="E2292" s="82" t="s">
        <v>372</v>
      </c>
      <c r="F2292" s="82"/>
      <c r="G2292" s="82"/>
      <c r="H2292" s="82"/>
      <c r="I2292" s="82"/>
      <c r="J2292" s="82"/>
      <c r="K2292" s="82"/>
      <c r="L2292" s="83"/>
      <c r="M2292" s="84" t="s">
        <v>100</v>
      </c>
      <c r="N2292" s="248" t="s">
        <v>100</v>
      </c>
      <c r="O2292" s="482"/>
      <c r="P2292" s="87"/>
      <c r="Q2292" s="87"/>
      <c r="R2292" s="87"/>
      <c r="S2292" s="87"/>
      <c r="T2292" s="88"/>
    </row>
    <row r="2293" spans="1:20" ht="18" customHeight="1">
      <c r="A2293" s="190"/>
      <c r="B2293" s="191"/>
      <c r="C2293" s="409"/>
      <c r="D2293" s="68" t="s">
        <v>878</v>
      </c>
      <c r="E2293" s="89" t="s">
        <v>485</v>
      </c>
      <c r="F2293" s="89"/>
      <c r="G2293" s="89"/>
      <c r="H2293" s="89"/>
      <c r="I2293" s="89"/>
      <c r="J2293" s="89"/>
      <c r="K2293" s="89"/>
      <c r="L2293" s="90"/>
      <c r="M2293" s="91" t="s">
        <v>100</v>
      </c>
      <c r="N2293" s="430" t="s">
        <v>100</v>
      </c>
      <c r="O2293" s="483"/>
      <c r="P2293" s="73"/>
      <c r="Q2293" s="73"/>
      <c r="R2293" s="73"/>
      <c r="S2293" s="73"/>
      <c r="T2293" s="74"/>
    </row>
    <row r="2294" spans="1:20" ht="18" customHeight="1">
      <c r="A2294" s="190"/>
      <c r="B2294" s="191"/>
      <c r="C2294" s="99"/>
      <c r="D2294" s="68" t="s">
        <v>879</v>
      </c>
      <c r="E2294" s="94" t="s">
        <v>486</v>
      </c>
      <c r="F2294" s="94"/>
      <c r="G2294" s="94"/>
      <c r="H2294" s="94"/>
      <c r="I2294" s="94"/>
      <c r="J2294" s="94"/>
      <c r="K2294" s="94"/>
      <c r="L2294" s="95"/>
      <c r="M2294" s="100" t="s">
        <v>100</v>
      </c>
      <c r="N2294" s="100" t="s">
        <v>100</v>
      </c>
      <c r="O2294" s="101"/>
      <c r="P2294" s="73"/>
      <c r="Q2294" s="73"/>
      <c r="R2294" s="73"/>
      <c r="S2294" s="73"/>
      <c r="T2294" s="74"/>
    </row>
    <row r="2295" spans="1:20" ht="18" customHeight="1">
      <c r="A2295" s="190"/>
      <c r="B2295" s="191"/>
      <c r="C2295" s="484"/>
      <c r="D2295" s="68" t="s">
        <v>896</v>
      </c>
      <c r="E2295" s="94" t="s">
        <v>487</v>
      </c>
      <c r="F2295" s="94"/>
      <c r="G2295" s="94"/>
      <c r="H2295" s="94"/>
      <c r="I2295" s="94"/>
      <c r="J2295" s="94"/>
      <c r="K2295" s="94"/>
      <c r="L2295" s="95"/>
      <c r="M2295" s="78" t="s">
        <v>100</v>
      </c>
      <c r="N2295" s="96" t="s">
        <v>100</v>
      </c>
      <c r="O2295" s="98"/>
      <c r="P2295" s="73"/>
      <c r="Q2295" s="73"/>
      <c r="R2295" s="73"/>
      <c r="S2295" s="73"/>
      <c r="T2295" s="74"/>
    </row>
    <row r="2296" spans="1:20" ht="18" customHeight="1">
      <c r="A2296" s="190"/>
      <c r="B2296" s="191"/>
      <c r="C2296" s="176" t="s">
        <v>256</v>
      </c>
      <c r="D2296" s="68" t="s">
        <v>899</v>
      </c>
      <c r="E2296" s="94" t="s">
        <v>488</v>
      </c>
      <c r="F2296" s="94"/>
      <c r="G2296" s="94"/>
      <c r="H2296" s="94"/>
      <c r="I2296" s="94"/>
      <c r="J2296" s="94"/>
      <c r="K2296" s="94"/>
      <c r="L2296" s="95"/>
      <c r="M2296" s="100" t="s">
        <v>100</v>
      </c>
      <c r="N2296" s="71" t="s">
        <v>100</v>
      </c>
      <c r="O2296" s="398"/>
      <c r="P2296" s="73"/>
      <c r="Q2296" s="73"/>
      <c r="R2296" s="73"/>
      <c r="S2296" s="73"/>
      <c r="T2296" s="74"/>
    </row>
    <row r="2297" spans="1:20" ht="18" customHeight="1">
      <c r="A2297" s="190"/>
      <c r="B2297" s="191"/>
      <c r="C2297" s="102"/>
      <c r="D2297" s="68" t="s">
        <v>933</v>
      </c>
      <c r="E2297" s="94" t="s">
        <v>258</v>
      </c>
      <c r="F2297" s="94"/>
      <c r="G2297" s="94"/>
      <c r="H2297" s="94"/>
      <c r="I2297" s="94"/>
      <c r="J2297" s="94"/>
      <c r="K2297" s="94"/>
      <c r="L2297" s="95"/>
      <c r="M2297" s="100" t="s">
        <v>100</v>
      </c>
      <c r="N2297" s="71" t="s">
        <v>100</v>
      </c>
      <c r="O2297" s="72" t="s">
        <v>511</v>
      </c>
      <c r="P2297" s="73" t="s">
        <v>688</v>
      </c>
      <c r="Q2297" s="73"/>
      <c r="R2297" s="73"/>
      <c r="S2297" s="73"/>
      <c r="T2297" s="74"/>
    </row>
    <row r="2298" spans="1:20" ht="18" customHeight="1">
      <c r="A2298" s="190"/>
      <c r="B2298" s="191"/>
      <c r="C2298" s="99"/>
      <c r="D2298" s="68" t="s">
        <v>901</v>
      </c>
      <c r="E2298" s="94" t="s">
        <v>489</v>
      </c>
      <c r="F2298" s="94"/>
      <c r="G2298" s="94"/>
      <c r="H2298" s="94"/>
      <c r="I2298" s="94"/>
      <c r="J2298" s="94"/>
      <c r="K2298" s="94"/>
      <c r="L2298" s="105"/>
      <c r="M2298" s="100" t="s">
        <v>100</v>
      </c>
      <c r="N2298" s="71" t="s">
        <v>1433</v>
      </c>
      <c r="O2298" s="398"/>
      <c r="P2298" s="73"/>
      <c r="Q2298" s="73"/>
      <c r="R2298" s="73"/>
      <c r="S2298" s="73"/>
      <c r="T2298" s="74"/>
    </row>
    <row r="2299" spans="1:20" ht="18" customHeight="1">
      <c r="A2299" s="190"/>
      <c r="B2299" s="191"/>
      <c r="C2299" s="176" t="s">
        <v>256</v>
      </c>
      <c r="D2299" s="108" t="s">
        <v>903</v>
      </c>
      <c r="E2299" s="94" t="s">
        <v>491</v>
      </c>
      <c r="F2299" s="94"/>
      <c r="G2299" s="94"/>
      <c r="H2299" s="94"/>
      <c r="I2299" s="94"/>
      <c r="J2299" s="94"/>
      <c r="K2299" s="94"/>
      <c r="L2299" s="95"/>
      <c r="M2299" s="100" t="s">
        <v>100</v>
      </c>
      <c r="N2299" s="71" t="s">
        <v>1433</v>
      </c>
      <c r="O2299" s="398"/>
      <c r="P2299" s="73"/>
      <c r="Q2299" s="73"/>
      <c r="R2299" s="73"/>
      <c r="S2299" s="73"/>
      <c r="T2299" s="74"/>
    </row>
    <row r="2300" spans="1:20" ht="18" customHeight="1">
      <c r="A2300" s="190"/>
      <c r="B2300" s="191"/>
      <c r="C2300" s="176" t="s">
        <v>299</v>
      </c>
      <c r="D2300" s="108" t="s">
        <v>904</v>
      </c>
      <c r="E2300" s="94" t="s">
        <v>499</v>
      </c>
      <c r="F2300" s="94"/>
      <c r="G2300" s="94"/>
      <c r="H2300" s="94"/>
      <c r="I2300" s="94"/>
      <c r="J2300" s="94"/>
      <c r="K2300" s="94"/>
      <c r="L2300" s="95"/>
      <c r="M2300" s="100" t="s">
        <v>100</v>
      </c>
      <c r="N2300" s="71" t="s">
        <v>100</v>
      </c>
      <c r="O2300" s="72" t="s">
        <v>511</v>
      </c>
      <c r="P2300" s="73" t="s">
        <v>688</v>
      </c>
      <c r="Q2300" s="73"/>
      <c r="R2300" s="73"/>
      <c r="S2300" s="73"/>
      <c r="T2300" s="74"/>
    </row>
    <row r="2301" spans="1:20" ht="18" customHeight="1">
      <c r="A2301" s="190"/>
      <c r="B2301" s="191"/>
      <c r="C2301" s="102"/>
      <c r="D2301" s="68" t="s">
        <v>905</v>
      </c>
      <c r="E2301" s="94" t="s">
        <v>542</v>
      </c>
      <c r="F2301" s="94"/>
      <c r="G2301" s="94"/>
      <c r="H2301" s="94"/>
      <c r="I2301" s="94"/>
      <c r="J2301" s="94"/>
      <c r="K2301" s="94"/>
      <c r="L2301" s="95"/>
      <c r="M2301" s="100" t="s">
        <v>100</v>
      </c>
      <c r="N2301" s="92" t="s">
        <v>100</v>
      </c>
      <c r="O2301" s="429"/>
      <c r="P2301" s="73"/>
      <c r="Q2301" s="107"/>
      <c r="R2301" s="107"/>
      <c r="S2301" s="107"/>
      <c r="T2301" s="74"/>
    </row>
    <row r="2302" spans="1:20" ht="18" customHeight="1">
      <c r="A2302" s="190"/>
      <c r="B2302" s="191"/>
      <c r="C2302" s="99"/>
      <c r="D2302" s="108" t="s">
        <v>906</v>
      </c>
      <c r="E2302" s="94" t="s">
        <v>337</v>
      </c>
      <c r="F2302" s="94"/>
      <c r="G2302" s="94"/>
      <c r="H2302" s="94"/>
      <c r="I2302" s="94"/>
      <c r="J2302" s="94"/>
      <c r="K2302" s="94"/>
      <c r="L2302" s="95"/>
      <c r="M2302" s="100" t="s">
        <v>100</v>
      </c>
      <c r="N2302" s="100" t="s">
        <v>100</v>
      </c>
      <c r="O2302" s="101"/>
      <c r="P2302" s="73"/>
      <c r="Q2302" s="107"/>
      <c r="R2302" s="107"/>
      <c r="S2302" s="107"/>
      <c r="T2302" s="74"/>
    </row>
    <row r="2303" spans="1:20" ht="18" customHeight="1">
      <c r="A2303" s="190"/>
      <c r="B2303" s="191"/>
      <c r="C2303" s="281"/>
      <c r="D2303" s="270"/>
      <c r="E2303" s="82"/>
      <c r="F2303" s="82"/>
      <c r="G2303" s="82"/>
      <c r="H2303" s="82"/>
      <c r="I2303" s="82"/>
      <c r="J2303" s="82"/>
      <c r="K2303" s="82"/>
      <c r="L2303" s="83"/>
      <c r="M2303" s="84"/>
      <c r="N2303" s="318"/>
      <c r="O2303" s="441"/>
      <c r="P2303" s="87"/>
      <c r="Q2303" s="388"/>
      <c r="R2303" s="388"/>
      <c r="S2303" s="388"/>
      <c r="T2303" s="88"/>
    </row>
    <row r="2304" spans="1:20" ht="18" customHeight="1">
      <c r="A2304" s="983" t="s">
        <v>1423</v>
      </c>
      <c r="B2304" s="984"/>
      <c r="C2304" s="399"/>
      <c r="D2304" s="309" t="s">
        <v>45</v>
      </c>
      <c r="E2304" s="310" t="s">
        <v>1435</v>
      </c>
      <c r="F2304" s="310"/>
      <c r="G2304" s="310"/>
      <c r="H2304" s="310"/>
      <c r="I2304" s="310"/>
      <c r="J2304" s="310"/>
      <c r="K2304" s="310"/>
      <c r="L2304" s="389"/>
      <c r="M2304" s="343" t="s">
        <v>100</v>
      </c>
      <c r="N2304" s="343" t="s">
        <v>100</v>
      </c>
      <c r="O2304" s="440" t="s">
        <v>511</v>
      </c>
      <c r="P2304" s="427" t="s">
        <v>822</v>
      </c>
      <c r="Q2304" s="391"/>
      <c r="R2304" s="391"/>
      <c r="S2304" s="391"/>
      <c r="T2304" s="392"/>
    </row>
    <row r="2305" spans="1:20" ht="18" customHeight="1">
      <c r="A2305" s="985" t="s">
        <v>534</v>
      </c>
      <c r="B2305" s="986"/>
      <c r="C2305" s="420"/>
      <c r="D2305" s="108" t="s">
        <v>47</v>
      </c>
      <c r="E2305" s="94" t="s">
        <v>882</v>
      </c>
      <c r="F2305" s="94"/>
      <c r="G2305" s="94"/>
      <c r="H2305" s="94"/>
      <c r="I2305" s="94"/>
      <c r="J2305" s="94"/>
      <c r="K2305" s="94"/>
      <c r="L2305" s="95"/>
      <c r="M2305" s="100">
        <v>34</v>
      </c>
      <c r="N2305" s="100" t="s">
        <v>100</v>
      </c>
      <c r="O2305" s="428"/>
      <c r="P2305" s="73"/>
      <c r="Q2305" s="107"/>
      <c r="R2305" s="107"/>
      <c r="S2305" s="107"/>
      <c r="T2305" s="74"/>
    </row>
    <row r="2306" spans="1:20" ht="18" customHeight="1">
      <c r="A2306" s="985"/>
      <c r="B2306" s="986"/>
      <c r="C2306" s="75"/>
      <c r="D2306" s="108" t="s">
        <v>48</v>
      </c>
      <c r="E2306" s="116" t="s">
        <v>1436</v>
      </c>
      <c r="F2306" s="116"/>
      <c r="G2306" s="116"/>
      <c r="H2306" s="116"/>
      <c r="I2306" s="116"/>
      <c r="J2306" s="116"/>
      <c r="K2306" s="116"/>
      <c r="L2306" s="117"/>
      <c r="M2306" s="100"/>
      <c r="N2306" s="71"/>
      <c r="O2306" s="398"/>
      <c r="P2306" s="73"/>
      <c r="Q2306" s="107"/>
      <c r="R2306" s="107"/>
      <c r="S2306" s="107"/>
      <c r="T2306" s="74"/>
    </row>
    <row r="2307" spans="1:20" ht="18" customHeight="1">
      <c r="A2307" s="190"/>
      <c r="B2307" s="191"/>
      <c r="C2307" s="410"/>
      <c r="D2307" s="108" t="s">
        <v>49</v>
      </c>
      <c r="E2307" s="94" t="s">
        <v>894</v>
      </c>
      <c r="F2307" s="94"/>
      <c r="G2307" s="94"/>
      <c r="H2307" s="94"/>
      <c r="I2307" s="94"/>
      <c r="J2307" s="94"/>
      <c r="K2307" s="94"/>
      <c r="L2307" s="95"/>
      <c r="M2307" s="100" t="s">
        <v>100</v>
      </c>
      <c r="N2307" s="100" t="s">
        <v>895</v>
      </c>
      <c r="O2307" s="101"/>
      <c r="P2307" s="73"/>
      <c r="Q2307" s="107"/>
      <c r="R2307" s="107"/>
      <c r="S2307" s="107"/>
      <c r="T2307" s="74"/>
    </row>
    <row r="2308" spans="1:20" ht="18" customHeight="1">
      <c r="A2308" s="190"/>
      <c r="B2308" s="191"/>
      <c r="C2308" s="118"/>
      <c r="D2308" s="108" t="s">
        <v>50</v>
      </c>
      <c r="E2308" s="94" t="s">
        <v>565</v>
      </c>
      <c r="F2308" s="94"/>
      <c r="G2308" s="94"/>
      <c r="H2308" s="94"/>
      <c r="I2308" s="94"/>
      <c r="J2308" s="94"/>
      <c r="K2308" s="94"/>
      <c r="L2308" s="95"/>
      <c r="M2308" s="100" t="s">
        <v>312</v>
      </c>
      <c r="N2308" s="100" t="s">
        <v>100</v>
      </c>
      <c r="O2308" s="101"/>
      <c r="P2308" s="73"/>
      <c r="Q2308" s="107"/>
      <c r="R2308" s="107"/>
      <c r="S2308" s="107"/>
      <c r="T2308" s="74"/>
    </row>
    <row r="2309" spans="1:20" ht="18" customHeight="1">
      <c r="A2309" s="190"/>
      <c r="B2309" s="191"/>
      <c r="C2309" s="99"/>
      <c r="D2309" s="108" t="s">
        <v>54</v>
      </c>
      <c r="E2309" s="94" t="s">
        <v>707</v>
      </c>
      <c r="F2309" s="94"/>
      <c r="G2309" s="94"/>
      <c r="H2309" s="94"/>
      <c r="I2309" s="94"/>
      <c r="J2309" s="94"/>
      <c r="K2309" s="94"/>
      <c r="L2309" s="105"/>
      <c r="M2309" s="100">
        <v>73</v>
      </c>
      <c r="N2309" s="100" t="s">
        <v>100</v>
      </c>
      <c r="O2309" s="101"/>
      <c r="P2309" s="73"/>
      <c r="Q2309" s="107"/>
      <c r="R2309" s="107"/>
      <c r="S2309" s="107"/>
      <c r="T2309" s="74"/>
    </row>
    <row r="2310" spans="1:20" ht="18" customHeight="1">
      <c r="A2310" s="190"/>
      <c r="B2310" s="191"/>
      <c r="C2310" s="111"/>
      <c r="D2310" s="68" t="s">
        <v>59</v>
      </c>
      <c r="E2310" s="94" t="s">
        <v>897</v>
      </c>
      <c r="F2310" s="94"/>
      <c r="G2310" s="94"/>
      <c r="H2310" s="94"/>
      <c r="I2310" s="94"/>
      <c r="J2310" s="94"/>
      <c r="K2310" s="94"/>
      <c r="L2310" s="105"/>
      <c r="M2310" s="100" t="s">
        <v>100</v>
      </c>
      <c r="N2310" s="100" t="s">
        <v>898</v>
      </c>
      <c r="O2310" s="101"/>
      <c r="P2310" s="73"/>
      <c r="Q2310" s="107"/>
      <c r="R2310" s="107"/>
      <c r="S2310" s="107"/>
      <c r="T2310" s="74"/>
    </row>
    <row r="2311" spans="1:20" ht="18" customHeight="1">
      <c r="A2311" s="190"/>
      <c r="B2311" s="191"/>
      <c r="C2311" s="75"/>
      <c r="D2311" s="108" t="s">
        <v>64</v>
      </c>
      <c r="E2311" s="94" t="s">
        <v>900</v>
      </c>
      <c r="F2311" s="94"/>
      <c r="G2311" s="94"/>
      <c r="H2311" s="94"/>
      <c r="I2311" s="94"/>
      <c r="J2311" s="94"/>
      <c r="K2311" s="94"/>
      <c r="L2311" s="105"/>
      <c r="M2311" s="100" t="s">
        <v>100</v>
      </c>
      <c r="N2311" s="100" t="s">
        <v>100</v>
      </c>
      <c r="O2311" s="101"/>
      <c r="P2311" s="73"/>
      <c r="Q2311" s="107"/>
      <c r="R2311" s="107"/>
      <c r="S2311" s="107"/>
      <c r="T2311" s="74"/>
    </row>
    <row r="2312" spans="1:20" ht="18" customHeight="1">
      <c r="A2312" s="190"/>
      <c r="B2312" s="191"/>
      <c r="C2312" s="118"/>
      <c r="D2312" s="108" t="s">
        <v>67</v>
      </c>
      <c r="E2312" s="94" t="s">
        <v>713</v>
      </c>
      <c r="F2312" s="94"/>
      <c r="G2312" s="94"/>
      <c r="H2312" s="94"/>
      <c r="I2312" s="94"/>
      <c r="J2312" s="94"/>
      <c r="K2312" s="94"/>
      <c r="L2312" s="105"/>
      <c r="M2312" s="100" t="s">
        <v>100</v>
      </c>
      <c r="N2312" s="100" t="s">
        <v>100</v>
      </c>
      <c r="O2312" s="101"/>
      <c r="P2312" s="73"/>
      <c r="Q2312" s="107"/>
      <c r="R2312" s="107"/>
      <c r="S2312" s="107"/>
      <c r="T2312" s="74"/>
    </row>
    <row r="2313" spans="1:20" ht="18" customHeight="1">
      <c r="A2313" s="190"/>
      <c r="B2313" s="191"/>
      <c r="C2313" s="99"/>
      <c r="D2313" s="108" t="s">
        <v>69</v>
      </c>
      <c r="E2313" s="94" t="s">
        <v>441</v>
      </c>
      <c r="F2313" s="94"/>
      <c r="G2313" s="94"/>
      <c r="H2313" s="94"/>
      <c r="I2313" s="94"/>
      <c r="J2313" s="94"/>
      <c r="K2313" s="94"/>
      <c r="L2313" s="105"/>
      <c r="M2313" s="100">
        <v>34</v>
      </c>
      <c r="N2313" s="100" t="s">
        <v>902</v>
      </c>
      <c r="O2313" s="395" t="s">
        <v>511</v>
      </c>
      <c r="P2313" s="73" t="s">
        <v>1437</v>
      </c>
      <c r="Q2313" s="107"/>
      <c r="R2313" s="107"/>
      <c r="S2313" s="107"/>
      <c r="T2313" s="74"/>
    </row>
    <row r="2314" spans="1:20" ht="18" customHeight="1">
      <c r="A2314" s="190"/>
      <c r="B2314" s="191"/>
      <c r="C2314" s="99"/>
      <c r="D2314" s="108" t="s">
        <v>859</v>
      </c>
      <c r="E2314" s="94" t="s">
        <v>442</v>
      </c>
      <c r="F2314" s="94"/>
      <c r="G2314" s="94"/>
      <c r="H2314" s="94"/>
      <c r="I2314" s="94"/>
      <c r="J2314" s="94"/>
      <c r="K2314" s="94"/>
      <c r="L2314" s="105"/>
      <c r="M2314" s="100">
        <v>65</v>
      </c>
      <c r="N2314" s="100" t="s">
        <v>100</v>
      </c>
      <c r="O2314" s="395" t="s">
        <v>511</v>
      </c>
      <c r="P2314" s="73" t="s">
        <v>1438</v>
      </c>
      <c r="Q2314" s="107"/>
      <c r="R2314" s="107"/>
      <c r="S2314" s="107"/>
      <c r="T2314" s="74"/>
    </row>
    <row r="2315" spans="1:20" ht="18" customHeight="1">
      <c r="A2315" s="190"/>
      <c r="B2315" s="191"/>
      <c r="C2315" s="99"/>
      <c r="D2315" s="108" t="s">
        <v>866</v>
      </c>
      <c r="E2315" s="94" t="s">
        <v>747</v>
      </c>
      <c r="F2315" s="94"/>
      <c r="G2315" s="94"/>
      <c r="H2315" s="94"/>
      <c r="I2315" s="94"/>
      <c r="J2315" s="94"/>
      <c r="K2315" s="94"/>
      <c r="L2315" s="105"/>
      <c r="M2315" s="78">
        <v>34</v>
      </c>
      <c r="N2315" s="96" t="s">
        <v>100</v>
      </c>
      <c r="O2315" s="119"/>
      <c r="P2315" s="107"/>
      <c r="Q2315" s="107"/>
      <c r="R2315" s="107"/>
      <c r="S2315" s="107"/>
      <c r="T2315" s="74"/>
    </row>
    <row r="2316" spans="1:20" ht="18" customHeight="1">
      <c r="A2316" s="190"/>
      <c r="B2316" s="191"/>
      <c r="C2316" s="99"/>
      <c r="D2316" s="108" t="s">
        <v>868</v>
      </c>
      <c r="E2316" s="94" t="s">
        <v>748</v>
      </c>
      <c r="F2316" s="94"/>
      <c r="G2316" s="94"/>
      <c r="H2316" s="94"/>
      <c r="I2316" s="94"/>
      <c r="J2316" s="94"/>
      <c r="K2316" s="94"/>
      <c r="L2316" s="105"/>
      <c r="M2316" s="78">
        <v>34</v>
      </c>
      <c r="N2316" s="96" t="s">
        <v>100</v>
      </c>
      <c r="O2316" s="119"/>
      <c r="P2316" s="107"/>
      <c r="Q2316" s="107"/>
      <c r="R2316" s="107"/>
      <c r="S2316" s="107"/>
      <c r="T2316" s="74"/>
    </row>
    <row r="2317" spans="1:20" ht="18" customHeight="1">
      <c r="A2317" s="190"/>
      <c r="B2317" s="191"/>
      <c r="C2317" s="99"/>
      <c r="D2317" s="108"/>
      <c r="E2317" s="94"/>
      <c r="F2317" s="94"/>
      <c r="G2317" s="94"/>
      <c r="H2317" s="94"/>
      <c r="I2317" s="94"/>
      <c r="J2317" s="94"/>
      <c r="K2317" s="94"/>
      <c r="L2317" s="105"/>
      <c r="M2317" s="78"/>
      <c r="N2317" s="96"/>
      <c r="O2317" s="119"/>
      <c r="P2317" s="107"/>
      <c r="Q2317" s="107"/>
      <c r="R2317" s="107"/>
      <c r="S2317" s="107"/>
      <c r="T2317" s="74"/>
    </row>
    <row r="2318" spans="1:20" ht="18" customHeight="1" thickBot="1">
      <c r="A2318" s="233"/>
      <c r="B2318" s="234"/>
      <c r="C2318" s="120"/>
      <c r="D2318" s="121"/>
      <c r="E2318" s="122"/>
      <c r="F2318" s="122"/>
      <c r="G2318" s="122"/>
      <c r="H2318" s="122"/>
      <c r="I2318" s="122"/>
      <c r="J2318" s="122"/>
      <c r="K2318" s="122"/>
      <c r="L2318" s="123"/>
      <c r="M2318" s="124"/>
      <c r="N2318" s="125"/>
      <c r="O2318" s="126"/>
      <c r="P2318" s="127"/>
      <c r="Q2318" s="127"/>
      <c r="R2318" s="127"/>
      <c r="S2318" s="127"/>
      <c r="T2318" s="128"/>
    </row>
    <row r="2319" spans="1:20" ht="17.25" customHeight="1" thickBot="1">
      <c r="A2319" s="935" t="s">
        <v>101</v>
      </c>
      <c r="B2319" s="936"/>
      <c r="C2319" s="936"/>
      <c r="D2319" s="936"/>
      <c r="E2319" s="936"/>
      <c r="F2319" s="936"/>
      <c r="G2319" s="50" t="s">
        <v>102</v>
      </c>
      <c r="H2319" s="937"/>
      <c r="I2319" s="937"/>
      <c r="J2319" s="938"/>
      <c r="K2319" s="50" t="s">
        <v>103</v>
      </c>
      <c r="L2319" s="51"/>
      <c r="M2319" s="52"/>
      <c r="N2319" s="939" t="s">
        <v>104</v>
      </c>
      <c r="O2319" s="940"/>
      <c r="P2319" s="940"/>
      <c r="Q2319" s="941"/>
      <c r="R2319" s="53" t="s">
        <v>105</v>
      </c>
      <c r="S2319" s="54"/>
      <c r="T2319" s="55"/>
    </row>
    <row r="2320" spans="1:20" ht="18" customHeight="1">
      <c r="A2320" s="942" t="s">
        <v>106</v>
      </c>
      <c r="B2320" s="943"/>
      <c r="C2320" s="946" t="s">
        <v>107</v>
      </c>
      <c r="D2320" s="922" t="s">
        <v>108</v>
      </c>
      <c r="E2320" s="923"/>
      <c r="F2320" s="923"/>
      <c r="G2320" s="923"/>
      <c r="H2320" s="923"/>
      <c r="I2320" s="923"/>
      <c r="J2320" s="923"/>
      <c r="K2320" s="923"/>
      <c r="L2320" s="948"/>
      <c r="M2320" s="950" t="s">
        <v>109</v>
      </c>
      <c r="N2320" s="922" t="s">
        <v>110</v>
      </c>
      <c r="O2320" s="922" t="s">
        <v>111</v>
      </c>
      <c r="P2320" s="923"/>
      <c r="Q2320" s="923"/>
      <c r="R2320" s="923"/>
      <c r="S2320" s="923"/>
      <c r="T2320" s="924"/>
    </row>
    <row r="2321" spans="1:20" ht="18" customHeight="1" thickBot="1">
      <c r="A2321" s="944"/>
      <c r="B2321" s="945"/>
      <c r="C2321" s="947"/>
      <c r="D2321" s="925"/>
      <c r="E2321" s="926"/>
      <c r="F2321" s="926"/>
      <c r="G2321" s="926"/>
      <c r="H2321" s="926"/>
      <c r="I2321" s="926"/>
      <c r="J2321" s="926"/>
      <c r="K2321" s="926"/>
      <c r="L2321" s="949"/>
      <c r="M2321" s="951"/>
      <c r="N2321" s="925"/>
      <c r="O2321" s="925"/>
      <c r="P2321" s="926"/>
      <c r="Q2321" s="926"/>
      <c r="R2321" s="926"/>
      <c r="S2321" s="926"/>
      <c r="T2321" s="927"/>
    </row>
    <row r="2322" spans="1:20" ht="18" customHeight="1">
      <c r="A2322" s="989" t="s">
        <v>1423</v>
      </c>
      <c r="B2322" s="990"/>
      <c r="C2322" s="57"/>
      <c r="D2322" s="58" t="s">
        <v>872</v>
      </c>
      <c r="E2322" s="59" t="s">
        <v>907</v>
      </c>
      <c r="F2322" s="60"/>
      <c r="G2322" s="60"/>
      <c r="H2322" s="293"/>
      <c r="I2322" s="293"/>
      <c r="J2322" s="293"/>
      <c r="K2322" s="293"/>
      <c r="L2322" s="61"/>
      <c r="M2322" s="62" t="s">
        <v>433</v>
      </c>
      <c r="N2322" s="63" t="s">
        <v>908</v>
      </c>
      <c r="O2322" s="64" t="s">
        <v>511</v>
      </c>
      <c r="P2322" s="65" t="s">
        <v>941</v>
      </c>
      <c r="Q2322" s="65"/>
      <c r="R2322" s="65"/>
      <c r="S2322" s="65"/>
      <c r="T2322" s="66"/>
    </row>
    <row r="2323" spans="1:20" ht="18" customHeight="1">
      <c r="A2323" s="985" t="s">
        <v>534</v>
      </c>
      <c r="B2323" s="986"/>
      <c r="C2323" s="67"/>
      <c r="D2323" s="68" t="s">
        <v>873</v>
      </c>
      <c r="E2323" s="69" t="s">
        <v>910</v>
      </c>
      <c r="F2323" s="69"/>
      <c r="G2323" s="69"/>
      <c r="H2323" s="69"/>
      <c r="I2323" s="69"/>
      <c r="J2323" s="69"/>
      <c r="K2323" s="69"/>
      <c r="L2323" s="70"/>
      <c r="M2323" s="71" t="s">
        <v>100</v>
      </c>
      <c r="N2323" s="71" t="s">
        <v>100</v>
      </c>
      <c r="O2323" s="72" t="s">
        <v>511</v>
      </c>
      <c r="P2323" s="73" t="s">
        <v>251</v>
      </c>
      <c r="Q2323" s="73"/>
      <c r="R2323" s="73"/>
      <c r="S2323" s="73"/>
      <c r="T2323" s="74"/>
    </row>
    <row r="2324" spans="1:20" ht="18" customHeight="1">
      <c r="A2324" s="190"/>
      <c r="B2324" s="191"/>
      <c r="C2324" s="75"/>
      <c r="D2324" s="68" t="s">
        <v>875</v>
      </c>
      <c r="E2324" s="69" t="s">
        <v>912</v>
      </c>
      <c r="F2324" s="76"/>
      <c r="G2324" s="76"/>
      <c r="H2324" s="76"/>
      <c r="I2324" s="76"/>
      <c r="J2324" s="76"/>
      <c r="K2324" s="76"/>
      <c r="L2324" s="77"/>
      <c r="M2324" s="71" t="s">
        <v>100</v>
      </c>
      <c r="N2324" s="71" t="s">
        <v>100</v>
      </c>
      <c r="O2324" s="72" t="s">
        <v>511</v>
      </c>
      <c r="P2324" s="73" t="s">
        <v>504</v>
      </c>
      <c r="Q2324" s="73"/>
      <c r="R2324" s="73"/>
      <c r="S2324" s="73"/>
      <c r="T2324" s="74"/>
    </row>
    <row r="2325" spans="1:20" ht="18" customHeight="1">
      <c r="A2325" s="190"/>
      <c r="B2325" s="191"/>
      <c r="C2325" s="75"/>
      <c r="D2325" s="68" t="s">
        <v>876</v>
      </c>
      <c r="E2325" s="69" t="s">
        <v>914</v>
      </c>
      <c r="F2325" s="76"/>
      <c r="G2325" s="76"/>
      <c r="H2325" s="76"/>
      <c r="I2325" s="76"/>
      <c r="J2325" s="76"/>
      <c r="K2325" s="76"/>
      <c r="L2325" s="77"/>
      <c r="M2325" s="78">
        <v>65</v>
      </c>
      <c r="N2325" s="71" t="s">
        <v>100</v>
      </c>
      <c r="O2325" s="72" t="s">
        <v>511</v>
      </c>
      <c r="P2325" s="73" t="s">
        <v>447</v>
      </c>
      <c r="Q2325" s="73"/>
      <c r="R2325" s="73"/>
      <c r="S2325" s="73"/>
      <c r="T2325" s="74"/>
    </row>
    <row r="2326" spans="1:20" ht="18" customHeight="1">
      <c r="A2326" s="190"/>
      <c r="B2326" s="191"/>
      <c r="C2326" s="79"/>
      <c r="D2326" s="68" t="s">
        <v>877</v>
      </c>
      <c r="E2326" s="69" t="s">
        <v>441</v>
      </c>
      <c r="F2326" s="76"/>
      <c r="G2326" s="76"/>
      <c r="H2326" s="76"/>
      <c r="I2326" s="76"/>
      <c r="J2326" s="76"/>
      <c r="K2326" s="76"/>
      <c r="L2326" s="77"/>
      <c r="M2326" s="78">
        <v>34</v>
      </c>
      <c r="N2326" s="71" t="s">
        <v>100</v>
      </c>
      <c r="O2326" s="398"/>
      <c r="P2326" s="73" t="s">
        <v>507</v>
      </c>
      <c r="Q2326" s="73"/>
      <c r="R2326" s="73"/>
      <c r="S2326" s="73"/>
      <c r="T2326" s="74"/>
    </row>
    <row r="2327" spans="1:20" ht="18" customHeight="1">
      <c r="A2327" s="190"/>
      <c r="B2327" s="191"/>
      <c r="C2327" s="80"/>
      <c r="D2327" s="81" t="s">
        <v>878</v>
      </c>
      <c r="E2327" s="82" t="s">
        <v>442</v>
      </c>
      <c r="F2327" s="82"/>
      <c r="G2327" s="82"/>
      <c r="H2327" s="82"/>
      <c r="I2327" s="82"/>
      <c r="J2327" s="82"/>
      <c r="K2327" s="82"/>
      <c r="L2327" s="83"/>
      <c r="M2327" s="84">
        <v>65</v>
      </c>
      <c r="N2327" s="85" t="s">
        <v>100</v>
      </c>
      <c r="O2327" s="425"/>
      <c r="P2327" s="87" t="s">
        <v>508</v>
      </c>
      <c r="Q2327" s="87"/>
      <c r="R2327" s="388"/>
      <c r="S2327" s="388"/>
      <c r="T2327" s="88"/>
    </row>
    <row r="2328" spans="1:20" ht="18" customHeight="1">
      <c r="A2328" s="190"/>
      <c r="B2328" s="191"/>
      <c r="C2328" s="75"/>
      <c r="D2328" s="68" t="s">
        <v>879</v>
      </c>
      <c r="E2328" s="89" t="s">
        <v>733</v>
      </c>
      <c r="F2328" s="89"/>
      <c r="G2328" s="89"/>
      <c r="H2328" s="89"/>
      <c r="I2328" s="89"/>
      <c r="J2328" s="89"/>
      <c r="K2328" s="89"/>
      <c r="L2328" s="90"/>
      <c r="M2328" s="91">
        <v>34</v>
      </c>
      <c r="N2328" s="92" t="s">
        <v>100</v>
      </c>
      <c r="O2328" s="429"/>
      <c r="P2328" s="73" t="s">
        <v>509</v>
      </c>
      <c r="Q2328" s="73"/>
      <c r="R2328" s="107"/>
      <c r="S2328" s="107"/>
      <c r="T2328" s="74"/>
    </row>
    <row r="2329" spans="1:20" ht="18" customHeight="1">
      <c r="A2329" s="190"/>
      <c r="B2329" s="191"/>
      <c r="C2329" s="75"/>
      <c r="D2329" s="68" t="s">
        <v>896</v>
      </c>
      <c r="E2329" s="94" t="s">
        <v>734</v>
      </c>
      <c r="F2329" s="94"/>
      <c r="G2329" s="94"/>
      <c r="H2329" s="94"/>
      <c r="I2329" s="94"/>
      <c r="J2329" s="94"/>
      <c r="K2329" s="94"/>
      <c r="L2329" s="95"/>
      <c r="M2329" s="78">
        <v>34</v>
      </c>
      <c r="N2329" s="96" t="s">
        <v>100</v>
      </c>
      <c r="O2329" s="98"/>
      <c r="P2329" s="73"/>
      <c r="Q2329" s="73"/>
      <c r="R2329" s="107"/>
      <c r="S2329" s="107"/>
      <c r="T2329" s="74"/>
    </row>
    <row r="2330" spans="1:20" ht="18" customHeight="1">
      <c r="A2330" s="190"/>
      <c r="B2330" s="191"/>
      <c r="C2330" s="75"/>
      <c r="D2330" s="68" t="s">
        <v>899</v>
      </c>
      <c r="E2330" s="89" t="s">
        <v>735</v>
      </c>
      <c r="F2330" s="89"/>
      <c r="G2330" s="89"/>
      <c r="H2330" s="89"/>
      <c r="I2330" s="89"/>
      <c r="J2330" s="89"/>
      <c r="K2330" s="89"/>
      <c r="L2330" s="95"/>
      <c r="M2330" s="78" t="s">
        <v>433</v>
      </c>
      <c r="N2330" s="96" t="s">
        <v>908</v>
      </c>
      <c r="O2330" s="119"/>
      <c r="P2330" s="107"/>
      <c r="Q2330" s="107"/>
      <c r="R2330" s="107"/>
      <c r="S2330" s="107"/>
      <c r="T2330" s="74"/>
    </row>
    <row r="2331" spans="1:20" ht="18" customHeight="1">
      <c r="A2331" s="190"/>
      <c r="B2331" s="191"/>
      <c r="C2331" s="99"/>
      <c r="D2331" s="68" t="s">
        <v>933</v>
      </c>
      <c r="E2331" s="94" t="s">
        <v>737</v>
      </c>
      <c r="F2331" s="94"/>
      <c r="G2331" s="94"/>
      <c r="H2331" s="94"/>
      <c r="I2331" s="94"/>
      <c r="J2331" s="94"/>
      <c r="K2331" s="94"/>
      <c r="L2331" s="95"/>
      <c r="M2331" s="100" t="s">
        <v>100</v>
      </c>
      <c r="N2331" s="100" t="s">
        <v>100</v>
      </c>
      <c r="O2331" s="110"/>
      <c r="P2331" s="107"/>
      <c r="Q2331" s="107"/>
      <c r="R2331" s="107"/>
      <c r="S2331" s="107"/>
      <c r="T2331" s="74"/>
    </row>
    <row r="2332" spans="1:20" ht="18" customHeight="1">
      <c r="A2332" s="190"/>
      <c r="B2332" s="191"/>
      <c r="C2332" s="102"/>
      <c r="D2332" s="68" t="s">
        <v>901</v>
      </c>
      <c r="E2332" s="94" t="s">
        <v>914</v>
      </c>
      <c r="F2332" s="94"/>
      <c r="G2332" s="94"/>
      <c r="H2332" s="94"/>
      <c r="I2332" s="94"/>
      <c r="J2332" s="94"/>
      <c r="K2332" s="94"/>
      <c r="L2332" s="95"/>
      <c r="M2332" s="78">
        <v>65</v>
      </c>
      <c r="N2332" s="96" t="s">
        <v>100</v>
      </c>
      <c r="O2332" s="119"/>
      <c r="P2332" s="107"/>
      <c r="Q2332" s="107"/>
      <c r="R2332" s="107"/>
      <c r="S2332" s="107"/>
      <c r="T2332" s="74"/>
    </row>
    <row r="2333" spans="1:20" ht="18" customHeight="1">
      <c r="A2333" s="190"/>
      <c r="B2333" s="191"/>
      <c r="C2333" s="80"/>
      <c r="D2333" s="81"/>
      <c r="E2333" s="82"/>
      <c r="F2333" s="82"/>
      <c r="G2333" s="82"/>
      <c r="H2333" s="82"/>
      <c r="I2333" s="82"/>
      <c r="J2333" s="82"/>
      <c r="K2333" s="82"/>
      <c r="L2333" s="83"/>
      <c r="M2333" s="318"/>
      <c r="N2333" s="85"/>
      <c r="O2333" s="288"/>
      <c r="P2333" s="388"/>
      <c r="Q2333" s="388"/>
      <c r="R2333" s="388"/>
      <c r="S2333" s="388"/>
      <c r="T2333" s="88"/>
    </row>
    <row r="2334" spans="1:20" ht="18" customHeight="1">
      <c r="A2334" s="983" t="s">
        <v>1423</v>
      </c>
      <c r="B2334" s="984"/>
      <c r="C2334" s="399"/>
      <c r="D2334" s="309" t="s">
        <v>45</v>
      </c>
      <c r="E2334" s="310" t="s">
        <v>468</v>
      </c>
      <c r="F2334" s="310"/>
      <c r="G2334" s="310"/>
      <c r="H2334" s="310"/>
      <c r="I2334" s="310"/>
      <c r="J2334" s="310"/>
      <c r="K2334" s="310"/>
      <c r="L2334" s="389"/>
      <c r="M2334" s="343" t="s">
        <v>100</v>
      </c>
      <c r="N2334" s="312" t="s">
        <v>100</v>
      </c>
      <c r="O2334" s="217"/>
      <c r="P2334" s="391"/>
      <c r="Q2334" s="391"/>
      <c r="R2334" s="391"/>
      <c r="S2334" s="391"/>
      <c r="T2334" s="392"/>
    </row>
    <row r="2335" spans="1:20" ht="18" customHeight="1">
      <c r="A2335" s="985" t="s">
        <v>936</v>
      </c>
      <c r="B2335" s="986"/>
      <c r="C2335" s="99"/>
      <c r="D2335" s="68" t="s">
        <v>47</v>
      </c>
      <c r="E2335" s="94" t="s">
        <v>937</v>
      </c>
      <c r="F2335" s="94"/>
      <c r="G2335" s="94"/>
      <c r="H2335" s="94"/>
      <c r="I2335" s="94"/>
      <c r="J2335" s="94"/>
      <c r="K2335" s="94"/>
      <c r="L2335" s="105"/>
      <c r="M2335" s="100" t="s">
        <v>100</v>
      </c>
      <c r="N2335" s="71" t="s">
        <v>100</v>
      </c>
      <c r="O2335" s="106"/>
      <c r="P2335" s="107"/>
      <c r="Q2335" s="107"/>
      <c r="R2335" s="107"/>
      <c r="S2335" s="107"/>
      <c r="T2335" s="74"/>
    </row>
    <row r="2336" spans="1:20" ht="18" customHeight="1">
      <c r="A2336" s="190"/>
      <c r="B2336" s="191"/>
      <c r="C2336" s="75"/>
      <c r="D2336" s="108" t="s">
        <v>48</v>
      </c>
      <c r="E2336" s="94" t="s">
        <v>471</v>
      </c>
      <c r="F2336" s="94"/>
      <c r="G2336" s="94"/>
      <c r="H2336" s="94"/>
      <c r="I2336" s="94"/>
      <c r="J2336" s="94"/>
      <c r="K2336" s="94"/>
      <c r="L2336" s="95"/>
      <c r="M2336" s="100" t="s">
        <v>321</v>
      </c>
      <c r="N2336" s="71" t="s">
        <v>100</v>
      </c>
      <c r="O2336" s="72" t="s">
        <v>511</v>
      </c>
      <c r="P2336" s="73" t="s">
        <v>535</v>
      </c>
      <c r="Q2336" s="73"/>
      <c r="R2336" s="73"/>
      <c r="S2336" s="107"/>
      <c r="T2336" s="74"/>
    </row>
    <row r="2337" spans="1:20" ht="18" customHeight="1">
      <c r="A2337" s="190"/>
      <c r="B2337" s="191"/>
      <c r="C2337" s="75"/>
      <c r="D2337" s="108" t="s">
        <v>49</v>
      </c>
      <c r="E2337" s="94" t="s">
        <v>472</v>
      </c>
      <c r="F2337" s="94"/>
      <c r="G2337" s="94"/>
      <c r="H2337" s="94"/>
      <c r="I2337" s="94"/>
      <c r="J2337" s="94"/>
      <c r="K2337" s="94"/>
      <c r="L2337" s="95"/>
      <c r="M2337" s="100" t="s">
        <v>100</v>
      </c>
      <c r="N2337" s="71" t="s">
        <v>100</v>
      </c>
      <c r="O2337" s="72" t="s">
        <v>511</v>
      </c>
      <c r="P2337" s="73" t="s">
        <v>536</v>
      </c>
      <c r="Q2337" s="73"/>
      <c r="R2337" s="73"/>
      <c r="S2337" s="107"/>
      <c r="T2337" s="74"/>
    </row>
    <row r="2338" spans="1:20" ht="18" customHeight="1">
      <c r="A2338" s="190"/>
      <c r="B2338" s="191"/>
      <c r="C2338" s="102"/>
      <c r="D2338" s="68" t="s">
        <v>50</v>
      </c>
      <c r="E2338" s="94" t="s">
        <v>473</v>
      </c>
      <c r="F2338" s="94"/>
      <c r="G2338" s="94"/>
      <c r="H2338" s="94"/>
      <c r="I2338" s="94"/>
      <c r="J2338" s="94"/>
      <c r="K2338" s="94"/>
      <c r="L2338" s="95"/>
      <c r="M2338" s="100" t="s">
        <v>235</v>
      </c>
      <c r="N2338" s="92" t="s">
        <v>474</v>
      </c>
      <c r="O2338" s="93" t="s">
        <v>511</v>
      </c>
      <c r="P2338" s="73" t="s">
        <v>251</v>
      </c>
      <c r="Q2338" s="73"/>
      <c r="R2338" s="73"/>
      <c r="S2338" s="107"/>
      <c r="T2338" s="74"/>
    </row>
    <row r="2339" spans="1:20" ht="18" customHeight="1">
      <c r="A2339" s="190"/>
      <c r="B2339" s="191"/>
      <c r="C2339" s="99"/>
      <c r="D2339" s="108" t="s">
        <v>54</v>
      </c>
      <c r="E2339" s="94" t="s">
        <v>238</v>
      </c>
      <c r="F2339" s="94"/>
      <c r="G2339" s="94"/>
      <c r="H2339" s="94"/>
      <c r="I2339" s="94"/>
      <c r="J2339" s="94"/>
      <c r="K2339" s="94"/>
      <c r="L2339" s="95"/>
      <c r="M2339" s="100" t="s">
        <v>239</v>
      </c>
      <c r="N2339" s="100" t="s">
        <v>474</v>
      </c>
      <c r="O2339" s="101"/>
      <c r="P2339" s="73"/>
      <c r="Q2339" s="73"/>
      <c r="R2339" s="73"/>
      <c r="S2339" s="107"/>
      <c r="T2339" s="74"/>
    </row>
    <row r="2340" spans="1:20" ht="18" customHeight="1">
      <c r="A2340" s="190"/>
      <c r="B2340" s="191"/>
      <c r="C2340" s="102"/>
      <c r="D2340" s="108" t="s">
        <v>59</v>
      </c>
      <c r="E2340" s="94" t="s">
        <v>325</v>
      </c>
      <c r="F2340" s="94"/>
      <c r="G2340" s="94"/>
      <c r="H2340" s="94"/>
      <c r="I2340" s="94"/>
      <c r="J2340" s="94"/>
      <c r="K2340" s="94"/>
      <c r="L2340" s="95"/>
      <c r="M2340" s="78">
        <v>32</v>
      </c>
      <c r="N2340" s="100" t="s">
        <v>474</v>
      </c>
      <c r="O2340" s="101"/>
      <c r="P2340" s="73"/>
      <c r="Q2340" s="73"/>
      <c r="R2340" s="73"/>
      <c r="S2340" s="107"/>
      <c r="T2340" s="74"/>
    </row>
    <row r="2341" spans="1:20" ht="18" customHeight="1">
      <c r="A2341" s="190"/>
      <c r="B2341" s="191"/>
      <c r="C2341" s="99"/>
      <c r="D2341" s="108"/>
      <c r="E2341" s="94" t="s">
        <v>326</v>
      </c>
      <c r="F2341" s="94"/>
      <c r="G2341" s="94"/>
      <c r="H2341" s="94"/>
      <c r="I2341" s="94"/>
      <c r="J2341" s="94"/>
      <c r="K2341" s="94"/>
      <c r="L2341" s="95"/>
      <c r="M2341" s="100"/>
      <c r="N2341" s="100"/>
      <c r="O2341" s="101"/>
      <c r="P2341" s="73"/>
      <c r="Q2341" s="73"/>
      <c r="R2341" s="73"/>
      <c r="S2341" s="107"/>
      <c r="T2341" s="74"/>
    </row>
    <row r="2342" spans="1:20" ht="18" customHeight="1">
      <c r="A2342" s="190"/>
      <c r="B2342" s="191"/>
      <c r="C2342" s="111"/>
      <c r="D2342" s="108" t="s">
        <v>64</v>
      </c>
      <c r="E2342" s="94" t="s">
        <v>1430</v>
      </c>
      <c r="F2342" s="94"/>
      <c r="G2342" s="94"/>
      <c r="H2342" s="94"/>
      <c r="I2342" s="94"/>
      <c r="J2342" s="94"/>
      <c r="K2342" s="94"/>
      <c r="L2342" s="95"/>
      <c r="M2342" s="100" t="s">
        <v>100</v>
      </c>
      <c r="N2342" s="100" t="s">
        <v>100</v>
      </c>
      <c r="O2342" s="428"/>
      <c r="P2342" s="73"/>
      <c r="Q2342" s="73"/>
      <c r="R2342" s="73"/>
      <c r="S2342" s="107"/>
      <c r="T2342" s="74"/>
    </row>
    <row r="2343" spans="1:20" ht="18" customHeight="1">
      <c r="A2343" s="190"/>
      <c r="B2343" s="191"/>
      <c r="C2343" s="75"/>
      <c r="D2343" s="108" t="s">
        <v>67</v>
      </c>
      <c r="E2343" s="116" t="s">
        <v>475</v>
      </c>
      <c r="F2343" s="116"/>
      <c r="G2343" s="116"/>
      <c r="H2343" s="116"/>
      <c r="I2343" s="116"/>
      <c r="J2343" s="116"/>
      <c r="K2343" s="116"/>
      <c r="L2343" s="117"/>
      <c r="M2343" s="100" t="s">
        <v>100</v>
      </c>
      <c r="N2343" s="71" t="s">
        <v>100</v>
      </c>
      <c r="O2343" s="398"/>
      <c r="P2343" s="73"/>
      <c r="Q2343" s="73"/>
      <c r="R2343" s="73"/>
      <c r="S2343" s="107"/>
      <c r="T2343" s="74"/>
    </row>
    <row r="2344" spans="1:20" ht="18" customHeight="1">
      <c r="A2344" s="190"/>
      <c r="B2344" s="191"/>
      <c r="C2344" s="118"/>
      <c r="D2344" s="108" t="s">
        <v>69</v>
      </c>
      <c r="E2344" s="94" t="s">
        <v>244</v>
      </c>
      <c r="F2344" s="94"/>
      <c r="G2344" s="94"/>
      <c r="H2344" s="94"/>
      <c r="I2344" s="94"/>
      <c r="J2344" s="94"/>
      <c r="K2344" s="94"/>
      <c r="L2344" s="95"/>
      <c r="M2344" s="100" t="s">
        <v>100</v>
      </c>
      <c r="N2344" s="100" t="s">
        <v>100</v>
      </c>
      <c r="O2344" s="101"/>
      <c r="P2344" s="73"/>
      <c r="Q2344" s="73"/>
      <c r="R2344" s="73"/>
      <c r="S2344" s="107"/>
      <c r="T2344" s="74"/>
    </row>
    <row r="2345" spans="1:20" ht="18" customHeight="1">
      <c r="A2345" s="190"/>
      <c r="B2345" s="191"/>
      <c r="C2345" s="118"/>
      <c r="D2345" s="108" t="s">
        <v>859</v>
      </c>
      <c r="E2345" s="94" t="s">
        <v>476</v>
      </c>
      <c r="F2345" s="94"/>
      <c r="G2345" s="94"/>
      <c r="H2345" s="94"/>
      <c r="I2345" s="94"/>
      <c r="J2345" s="94"/>
      <c r="K2345" s="94"/>
      <c r="L2345" s="95"/>
      <c r="M2345" s="100" t="s">
        <v>477</v>
      </c>
      <c r="N2345" s="100" t="s">
        <v>478</v>
      </c>
      <c r="O2345" s="101"/>
      <c r="P2345" s="73"/>
      <c r="Q2345" s="73"/>
      <c r="R2345" s="73"/>
      <c r="S2345" s="107"/>
      <c r="T2345" s="74"/>
    </row>
    <row r="2346" spans="1:20" ht="18" customHeight="1">
      <c r="A2346" s="190"/>
      <c r="B2346" s="191"/>
      <c r="C2346" s="99"/>
      <c r="D2346" s="108" t="s">
        <v>866</v>
      </c>
      <c r="E2346" s="94" t="s">
        <v>247</v>
      </c>
      <c r="F2346" s="94"/>
      <c r="G2346" s="94"/>
      <c r="H2346" s="94"/>
      <c r="I2346" s="94"/>
      <c r="J2346" s="94"/>
      <c r="K2346" s="94"/>
      <c r="L2346" s="105"/>
      <c r="M2346" s="100" t="s">
        <v>100</v>
      </c>
      <c r="N2346" s="100" t="s">
        <v>100</v>
      </c>
      <c r="O2346" s="395" t="s">
        <v>511</v>
      </c>
      <c r="P2346" s="73" t="s">
        <v>889</v>
      </c>
      <c r="Q2346" s="73"/>
      <c r="R2346" s="73"/>
      <c r="S2346" s="107"/>
      <c r="T2346" s="74"/>
    </row>
    <row r="2347" spans="1:20" ht="18" customHeight="1">
      <c r="A2347" s="190"/>
      <c r="B2347" s="191"/>
      <c r="C2347" s="111"/>
      <c r="D2347" s="68" t="s">
        <v>868</v>
      </c>
      <c r="E2347" s="94" t="s">
        <v>1432</v>
      </c>
      <c r="F2347" s="94"/>
      <c r="G2347" s="94"/>
      <c r="H2347" s="94"/>
      <c r="I2347" s="94"/>
      <c r="J2347" s="94"/>
      <c r="K2347" s="94"/>
      <c r="L2347" s="105"/>
      <c r="M2347" s="100" t="s">
        <v>100</v>
      </c>
      <c r="N2347" s="100" t="s">
        <v>100</v>
      </c>
      <c r="O2347" s="395" t="s">
        <v>511</v>
      </c>
      <c r="P2347" s="73" t="s">
        <v>890</v>
      </c>
      <c r="Q2347" s="73" t="s">
        <v>891</v>
      </c>
      <c r="R2347" s="73" t="s">
        <v>594</v>
      </c>
      <c r="S2347" s="107"/>
      <c r="T2347" s="74"/>
    </row>
    <row r="2348" spans="1:20" ht="18" customHeight="1">
      <c r="A2348" s="190"/>
      <c r="B2348" s="191"/>
      <c r="C2348" s="75"/>
      <c r="D2348" s="108" t="s">
        <v>872</v>
      </c>
      <c r="E2348" s="94" t="s">
        <v>481</v>
      </c>
      <c r="F2348" s="94"/>
      <c r="G2348" s="94"/>
      <c r="H2348" s="94"/>
      <c r="I2348" s="94"/>
      <c r="J2348" s="94"/>
      <c r="K2348" s="94"/>
      <c r="L2348" s="105"/>
      <c r="M2348" s="100" t="s">
        <v>100</v>
      </c>
      <c r="N2348" s="100" t="s">
        <v>100</v>
      </c>
      <c r="O2348" s="395" t="s">
        <v>511</v>
      </c>
      <c r="P2348" s="73" t="s">
        <v>479</v>
      </c>
      <c r="Q2348" s="73"/>
      <c r="R2348" s="73"/>
      <c r="S2348" s="107"/>
      <c r="T2348" s="74"/>
    </row>
    <row r="2349" spans="1:20" ht="18" customHeight="1">
      <c r="A2349" s="190"/>
      <c r="B2349" s="191"/>
      <c r="C2349" s="118"/>
      <c r="D2349" s="108" t="s">
        <v>873</v>
      </c>
      <c r="E2349" s="94" t="s">
        <v>482</v>
      </c>
      <c r="F2349" s="94"/>
      <c r="G2349" s="94"/>
      <c r="H2349" s="94"/>
      <c r="I2349" s="94"/>
      <c r="J2349" s="94"/>
      <c r="K2349" s="94"/>
      <c r="L2349" s="105"/>
      <c r="M2349" s="100" t="s">
        <v>100</v>
      </c>
      <c r="N2349" s="100" t="s">
        <v>100</v>
      </c>
      <c r="O2349" s="101"/>
      <c r="P2349" s="73"/>
      <c r="Q2349" s="73"/>
      <c r="R2349" s="73"/>
      <c r="S2349" s="107"/>
      <c r="T2349" s="74"/>
    </row>
    <row r="2350" spans="1:20" ht="18" customHeight="1">
      <c r="A2350" s="190"/>
      <c r="B2350" s="191"/>
      <c r="C2350" s="99"/>
      <c r="D2350" s="108" t="s">
        <v>875</v>
      </c>
      <c r="E2350" s="94" t="s">
        <v>483</v>
      </c>
      <c r="F2350" s="94"/>
      <c r="G2350" s="94"/>
      <c r="H2350" s="94"/>
      <c r="I2350" s="94"/>
      <c r="J2350" s="94"/>
      <c r="K2350" s="94"/>
      <c r="L2350" s="105"/>
      <c r="M2350" s="100" t="s">
        <v>100</v>
      </c>
      <c r="N2350" s="100" t="s">
        <v>100</v>
      </c>
      <c r="O2350" s="101"/>
      <c r="P2350" s="73"/>
      <c r="Q2350" s="73"/>
      <c r="R2350" s="73"/>
      <c r="S2350" s="107"/>
      <c r="T2350" s="74"/>
    </row>
    <row r="2351" spans="1:20" ht="18" customHeight="1">
      <c r="A2351" s="190"/>
      <c r="B2351" s="191"/>
      <c r="C2351" s="99"/>
      <c r="D2351" s="108" t="s">
        <v>876</v>
      </c>
      <c r="E2351" s="94" t="s">
        <v>484</v>
      </c>
      <c r="F2351" s="94"/>
      <c r="G2351" s="94"/>
      <c r="H2351" s="94"/>
      <c r="I2351" s="94"/>
      <c r="J2351" s="94"/>
      <c r="K2351" s="94"/>
      <c r="L2351" s="105"/>
      <c r="M2351" s="100">
        <v>34</v>
      </c>
      <c r="N2351" s="100" t="s">
        <v>100</v>
      </c>
      <c r="O2351" s="101"/>
      <c r="P2351" s="73"/>
      <c r="Q2351" s="73"/>
      <c r="R2351" s="73"/>
      <c r="S2351" s="107"/>
      <c r="T2351" s="74"/>
    </row>
    <row r="2352" spans="1:20" ht="18" customHeight="1">
      <c r="A2352" s="190"/>
      <c r="B2352" s="191"/>
      <c r="C2352" s="99"/>
      <c r="D2352" s="108"/>
      <c r="E2352" s="94"/>
      <c r="F2352" s="94"/>
      <c r="G2352" s="94"/>
      <c r="H2352" s="94"/>
      <c r="I2352" s="94"/>
      <c r="J2352" s="94"/>
      <c r="K2352" s="94"/>
      <c r="L2352" s="105"/>
      <c r="M2352" s="78"/>
      <c r="N2352" s="96"/>
      <c r="O2352" s="98"/>
      <c r="P2352" s="73"/>
      <c r="Q2352" s="73"/>
      <c r="R2352" s="73"/>
      <c r="S2352" s="107"/>
      <c r="T2352" s="74"/>
    </row>
    <row r="2353" spans="1:20" ht="18" customHeight="1">
      <c r="A2353" s="190"/>
      <c r="B2353" s="191"/>
      <c r="C2353" s="99"/>
      <c r="D2353" s="108"/>
      <c r="E2353" s="94"/>
      <c r="F2353" s="94"/>
      <c r="G2353" s="94"/>
      <c r="H2353" s="94"/>
      <c r="I2353" s="94"/>
      <c r="J2353" s="94"/>
      <c r="K2353" s="94"/>
      <c r="L2353" s="105"/>
      <c r="M2353" s="78"/>
      <c r="N2353" s="96"/>
      <c r="O2353" s="119"/>
      <c r="P2353" s="107"/>
      <c r="Q2353" s="107"/>
      <c r="R2353" s="107"/>
      <c r="S2353" s="107"/>
      <c r="T2353" s="74"/>
    </row>
    <row r="2354" spans="1:20" ht="18" customHeight="1">
      <c r="A2354" s="190"/>
      <c r="B2354" s="191"/>
      <c r="C2354" s="99"/>
      <c r="D2354" s="108"/>
      <c r="E2354" s="94"/>
      <c r="F2354" s="94"/>
      <c r="G2354" s="94"/>
      <c r="H2354" s="94"/>
      <c r="I2354" s="94"/>
      <c r="J2354" s="94"/>
      <c r="K2354" s="94"/>
      <c r="L2354" s="105"/>
      <c r="M2354" s="78"/>
      <c r="N2354" s="96"/>
      <c r="O2354" s="119"/>
      <c r="P2354" s="107"/>
      <c r="Q2354" s="107"/>
      <c r="R2354" s="107"/>
      <c r="S2354" s="107"/>
      <c r="T2354" s="74"/>
    </row>
    <row r="2355" spans="1:20" ht="18" customHeight="1" thickBot="1">
      <c r="A2355" s="233"/>
      <c r="B2355" s="234"/>
      <c r="C2355" s="120"/>
      <c r="D2355" s="121"/>
      <c r="E2355" s="122"/>
      <c r="F2355" s="122"/>
      <c r="G2355" s="122"/>
      <c r="H2355" s="122"/>
      <c r="I2355" s="122"/>
      <c r="J2355" s="122"/>
      <c r="K2355" s="122"/>
      <c r="L2355" s="123"/>
      <c r="M2355" s="124"/>
      <c r="N2355" s="125"/>
      <c r="O2355" s="126"/>
      <c r="P2355" s="127"/>
      <c r="Q2355" s="127"/>
      <c r="R2355" s="127"/>
      <c r="S2355" s="127"/>
      <c r="T2355" s="128"/>
    </row>
    <row r="2356" spans="1:20" ht="17.25" customHeight="1" thickBot="1">
      <c r="A2356" s="935" t="s">
        <v>101</v>
      </c>
      <c r="B2356" s="936"/>
      <c r="C2356" s="936"/>
      <c r="D2356" s="936"/>
      <c r="E2356" s="936"/>
      <c r="F2356" s="936"/>
      <c r="G2356" s="50" t="s">
        <v>102</v>
      </c>
      <c r="H2356" s="937"/>
      <c r="I2356" s="937"/>
      <c r="J2356" s="938"/>
      <c r="K2356" s="50" t="s">
        <v>103</v>
      </c>
      <c r="L2356" s="51"/>
      <c r="M2356" s="52"/>
      <c r="N2356" s="939" t="s">
        <v>104</v>
      </c>
      <c r="O2356" s="940"/>
      <c r="P2356" s="940"/>
      <c r="Q2356" s="941"/>
      <c r="R2356" s="53" t="s">
        <v>105</v>
      </c>
      <c r="S2356" s="54"/>
      <c r="T2356" s="55"/>
    </row>
    <row r="2357" spans="1:20" ht="18" customHeight="1">
      <c r="A2357" s="942" t="s">
        <v>106</v>
      </c>
      <c r="B2357" s="943"/>
      <c r="C2357" s="946" t="s">
        <v>107</v>
      </c>
      <c r="D2357" s="922" t="s">
        <v>108</v>
      </c>
      <c r="E2357" s="923"/>
      <c r="F2357" s="923"/>
      <c r="G2357" s="923"/>
      <c r="H2357" s="923"/>
      <c r="I2357" s="923"/>
      <c r="J2357" s="923"/>
      <c r="K2357" s="923"/>
      <c r="L2357" s="948"/>
      <c r="M2357" s="950" t="s">
        <v>109</v>
      </c>
      <c r="N2357" s="922" t="s">
        <v>110</v>
      </c>
      <c r="O2357" s="922" t="s">
        <v>111</v>
      </c>
      <c r="P2357" s="923"/>
      <c r="Q2357" s="923"/>
      <c r="R2357" s="923"/>
      <c r="S2357" s="923"/>
      <c r="T2357" s="924"/>
    </row>
    <row r="2358" spans="1:20" ht="18" customHeight="1" thickBot="1">
      <c r="A2358" s="944"/>
      <c r="B2358" s="945"/>
      <c r="C2358" s="947"/>
      <c r="D2358" s="925"/>
      <c r="E2358" s="926"/>
      <c r="F2358" s="926"/>
      <c r="G2358" s="926"/>
      <c r="H2358" s="926"/>
      <c r="I2358" s="926"/>
      <c r="J2358" s="926"/>
      <c r="K2358" s="926"/>
      <c r="L2358" s="949"/>
      <c r="M2358" s="951"/>
      <c r="N2358" s="925"/>
      <c r="O2358" s="925"/>
      <c r="P2358" s="926"/>
      <c r="Q2358" s="926"/>
      <c r="R2358" s="926"/>
      <c r="S2358" s="926"/>
      <c r="T2358" s="927"/>
    </row>
    <row r="2359" spans="1:20" ht="18" customHeight="1">
      <c r="A2359" s="989" t="s">
        <v>1423</v>
      </c>
      <c r="B2359" s="990"/>
      <c r="C2359" s="57"/>
      <c r="D2359" s="58" t="s">
        <v>45</v>
      </c>
      <c r="E2359" s="59" t="s">
        <v>1435</v>
      </c>
      <c r="F2359" s="60"/>
      <c r="G2359" s="60"/>
      <c r="H2359" s="293"/>
      <c r="I2359" s="293"/>
      <c r="J2359" s="293"/>
      <c r="K2359" s="293"/>
      <c r="L2359" s="61"/>
      <c r="M2359" s="62" t="s">
        <v>100</v>
      </c>
      <c r="N2359" s="63" t="s">
        <v>100</v>
      </c>
      <c r="O2359" s="64" t="s">
        <v>511</v>
      </c>
      <c r="P2359" s="65" t="s">
        <v>822</v>
      </c>
      <c r="Q2359" s="65"/>
      <c r="R2359" s="65"/>
      <c r="S2359" s="65"/>
      <c r="T2359" s="66"/>
    </row>
    <row r="2360" spans="1:20" ht="18" customHeight="1">
      <c r="A2360" s="985" t="s">
        <v>936</v>
      </c>
      <c r="B2360" s="986"/>
      <c r="C2360" s="67"/>
      <c r="D2360" s="68" t="s">
        <v>47</v>
      </c>
      <c r="E2360" s="69" t="s">
        <v>882</v>
      </c>
      <c r="F2360" s="69"/>
      <c r="G2360" s="69"/>
      <c r="H2360" s="69"/>
      <c r="I2360" s="69"/>
      <c r="J2360" s="69"/>
      <c r="K2360" s="69"/>
      <c r="L2360" s="70"/>
      <c r="M2360" s="84">
        <v>34</v>
      </c>
      <c r="N2360" s="71" t="s">
        <v>100</v>
      </c>
      <c r="O2360" s="398"/>
      <c r="P2360" s="73"/>
      <c r="Q2360" s="73"/>
      <c r="R2360" s="73"/>
      <c r="S2360" s="73"/>
      <c r="T2360" s="74"/>
    </row>
    <row r="2361" spans="1:20" ht="18" customHeight="1">
      <c r="A2361" s="190"/>
      <c r="B2361" s="191"/>
      <c r="C2361" s="75"/>
      <c r="D2361" s="68" t="s">
        <v>48</v>
      </c>
      <c r="E2361" s="69" t="s">
        <v>1436</v>
      </c>
      <c r="F2361" s="76"/>
      <c r="G2361" s="76"/>
      <c r="H2361" s="76"/>
      <c r="I2361" s="76"/>
      <c r="J2361" s="76"/>
      <c r="K2361" s="76"/>
      <c r="L2361" s="77"/>
      <c r="M2361" s="479"/>
      <c r="N2361" s="71"/>
      <c r="O2361" s="398"/>
      <c r="P2361" s="73"/>
      <c r="Q2361" s="73"/>
      <c r="R2361" s="73"/>
      <c r="S2361" s="73"/>
      <c r="T2361" s="74"/>
    </row>
    <row r="2362" spans="1:20" ht="18" customHeight="1">
      <c r="A2362" s="190"/>
      <c r="B2362" s="191"/>
      <c r="C2362" s="75"/>
      <c r="D2362" s="68" t="s">
        <v>49</v>
      </c>
      <c r="E2362" s="69" t="s">
        <v>894</v>
      </c>
      <c r="F2362" s="76"/>
      <c r="G2362" s="76"/>
      <c r="H2362" s="76"/>
      <c r="I2362" s="76"/>
      <c r="J2362" s="76"/>
      <c r="K2362" s="76"/>
      <c r="L2362" s="77"/>
      <c r="M2362" s="78" t="s">
        <v>100</v>
      </c>
      <c r="N2362" s="71" t="s">
        <v>895</v>
      </c>
      <c r="O2362" s="398"/>
      <c r="P2362" s="73"/>
      <c r="Q2362" s="73"/>
      <c r="R2362" s="73"/>
      <c r="S2362" s="73"/>
      <c r="T2362" s="74"/>
    </row>
    <row r="2363" spans="1:20" ht="18" customHeight="1">
      <c r="A2363" s="190"/>
      <c r="B2363" s="191"/>
      <c r="C2363" s="79"/>
      <c r="D2363" s="68" t="s">
        <v>50</v>
      </c>
      <c r="E2363" s="69" t="s">
        <v>565</v>
      </c>
      <c r="F2363" s="76"/>
      <c r="G2363" s="76"/>
      <c r="H2363" s="76"/>
      <c r="I2363" s="76"/>
      <c r="J2363" s="76"/>
      <c r="K2363" s="76"/>
      <c r="L2363" s="77"/>
      <c r="M2363" s="78" t="s">
        <v>312</v>
      </c>
      <c r="N2363" s="71" t="s">
        <v>100</v>
      </c>
      <c r="O2363" s="398"/>
      <c r="P2363" s="73"/>
      <c r="Q2363" s="73"/>
      <c r="R2363" s="73"/>
      <c r="S2363" s="73"/>
      <c r="T2363" s="74"/>
    </row>
    <row r="2364" spans="1:20" ht="18" customHeight="1">
      <c r="A2364" s="190"/>
      <c r="B2364" s="191"/>
      <c r="C2364" s="80"/>
      <c r="D2364" s="81" t="s">
        <v>54</v>
      </c>
      <c r="E2364" s="82" t="s">
        <v>707</v>
      </c>
      <c r="F2364" s="82"/>
      <c r="G2364" s="82"/>
      <c r="H2364" s="82"/>
      <c r="I2364" s="82"/>
      <c r="J2364" s="82"/>
      <c r="K2364" s="82"/>
      <c r="L2364" s="83"/>
      <c r="M2364" s="84">
        <v>73</v>
      </c>
      <c r="N2364" s="85" t="s">
        <v>100</v>
      </c>
      <c r="O2364" s="425"/>
      <c r="P2364" s="87"/>
      <c r="Q2364" s="87"/>
      <c r="R2364" s="87"/>
      <c r="S2364" s="388"/>
      <c r="T2364" s="88"/>
    </row>
    <row r="2365" spans="1:20" ht="18" customHeight="1">
      <c r="A2365" s="190"/>
      <c r="B2365" s="191"/>
      <c r="C2365" s="75"/>
      <c r="D2365" s="68" t="s">
        <v>59</v>
      </c>
      <c r="E2365" s="89" t="s">
        <v>897</v>
      </c>
      <c r="F2365" s="89"/>
      <c r="G2365" s="89"/>
      <c r="H2365" s="89"/>
      <c r="I2365" s="89"/>
      <c r="J2365" s="89"/>
      <c r="K2365" s="89"/>
      <c r="L2365" s="90"/>
      <c r="M2365" s="91" t="s">
        <v>100</v>
      </c>
      <c r="N2365" s="92" t="s">
        <v>898</v>
      </c>
      <c r="O2365" s="429"/>
      <c r="P2365" s="73"/>
      <c r="Q2365" s="73"/>
      <c r="R2365" s="73"/>
      <c r="S2365" s="107"/>
      <c r="T2365" s="74"/>
    </row>
    <row r="2366" spans="1:20" ht="18" customHeight="1">
      <c r="A2366" s="190"/>
      <c r="B2366" s="191"/>
      <c r="C2366" s="75"/>
      <c r="D2366" s="68" t="s">
        <v>64</v>
      </c>
      <c r="E2366" s="94" t="s">
        <v>900</v>
      </c>
      <c r="F2366" s="94"/>
      <c r="G2366" s="94"/>
      <c r="H2366" s="94"/>
      <c r="I2366" s="94"/>
      <c r="J2366" s="94"/>
      <c r="K2366" s="94"/>
      <c r="L2366" s="95"/>
      <c r="M2366" s="78" t="s">
        <v>100</v>
      </c>
      <c r="N2366" s="96" t="s">
        <v>100</v>
      </c>
      <c r="O2366" s="98"/>
      <c r="P2366" s="73"/>
      <c r="Q2366" s="73"/>
      <c r="R2366" s="73"/>
      <c r="S2366" s="107"/>
      <c r="T2366" s="74"/>
    </row>
    <row r="2367" spans="1:20" ht="18" customHeight="1">
      <c r="A2367" s="190"/>
      <c r="B2367" s="191"/>
      <c r="C2367" s="75"/>
      <c r="D2367" s="68" t="s">
        <v>67</v>
      </c>
      <c r="E2367" s="89" t="s">
        <v>713</v>
      </c>
      <c r="F2367" s="89"/>
      <c r="G2367" s="89"/>
      <c r="H2367" s="89"/>
      <c r="I2367" s="89"/>
      <c r="J2367" s="89"/>
      <c r="K2367" s="89"/>
      <c r="L2367" s="95"/>
      <c r="M2367" s="78" t="s">
        <v>100</v>
      </c>
      <c r="N2367" s="96" t="s">
        <v>100</v>
      </c>
      <c r="O2367" s="98"/>
      <c r="P2367" s="73"/>
      <c r="Q2367" s="73"/>
      <c r="R2367" s="73"/>
      <c r="S2367" s="107"/>
      <c r="T2367" s="74"/>
    </row>
    <row r="2368" spans="1:20" ht="18" customHeight="1">
      <c r="A2368" s="190"/>
      <c r="B2368" s="191"/>
      <c r="C2368" s="99"/>
      <c r="D2368" s="68" t="s">
        <v>69</v>
      </c>
      <c r="E2368" s="94" t="s">
        <v>441</v>
      </c>
      <c r="F2368" s="94"/>
      <c r="G2368" s="94"/>
      <c r="H2368" s="94"/>
      <c r="I2368" s="94"/>
      <c r="J2368" s="94"/>
      <c r="K2368" s="94"/>
      <c r="L2368" s="95"/>
      <c r="M2368" s="100">
        <v>34</v>
      </c>
      <c r="N2368" s="100" t="s">
        <v>902</v>
      </c>
      <c r="O2368" s="395" t="s">
        <v>511</v>
      </c>
      <c r="P2368" s="73" t="s">
        <v>1437</v>
      </c>
      <c r="Q2368" s="73"/>
      <c r="R2368" s="73"/>
      <c r="S2368" s="107"/>
      <c r="T2368" s="74"/>
    </row>
    <row r="2369" spans="1:20" ht="18" customHeight="1">
      <c r="A2369" s="190"/>
      <c r="B2369" s="191"/>
      <c r="C2369" s="102"/>
      <c r="D2369" s="68" t="s">
        <v>859</v>
      </c>
      <c r="E2369" s="94" t="s">
        <v>442</v>
      </c>
      <c r="F2369" s="94"/>
      <c r="G2369" s="94"/>
      <c r="H2369" s="94"/>
      <c r="I2369" s="94"/>
      <c r="J2369" s="94"/>
      <c r="K2369" s="94"/>
      <c r="L2369" s="95"/>
      <c r="M2369" s="78">
        <v>65</v>
      </c>
      <c r="N2369" s="96" t="s">
        <v>100</v>
      </c>
      <c r="O2369" s="97" t="s">
        <v>511</v>
      </c>
      <c r="P2369" s="73" t="s">
        <v>1438</v>
      </c>
      <c r="Q2369" s="73"/>
      <c r="R2369" s="73"/>
      <c r="S2369" s="107"/>
      <c r="T2369" s="74"/>
    </row>
    <row r="2370" spans="1:20" ht="18" customHeight="1">
      <c r="A2370" s="190"/>
      <c r="B2370" s="191"/>
      <c r="C2370" s="75"/>
      <c r="D2370" s="68" t="s">
        <v>866</v>
      </c>
      <c r="E2370" s="94" t="s">
        <v>747</v>
      </c>
      <c r="F2370" s="94"/>
      <c r="G2370" s="94"/>
      <c r="H2370" s="94"/>
      <c r="I2370" s="94"/>
      <c r="J2370" s="94"/>
      <c r="K2370" s="94"/>
      <c r="L2370" s="95"/>
      <c r="M2370" s="100">
        <v>34</v>
      </c>
      <c r="N2370" s="71" t="s">
        <v>100</v>
      </c>
      <c r="O2370" s="398"/>
      <c r="P2370" s="73"/>
      <c r="Q2370" s="73"/>
      <c r="R2370" s="73"/>
      <c r="S2370" s="107"/>
      <c r="T2370" s="74"/>
    </row>
    <row r="2371" spans="1:20" ht="18" customHeight="1">
      <c r="A2371" s="190"/>
      <c r="B2371" s="191"/>
      <c r="C2371" s="102"/>
      <c r="D2371" s="68" t="s">
        <v>868</v>
      </c>
      <c r="E2371" s="94" t="s">
        <v>748</v>
      </c>
      <c r="F2371" s="94"/>
      <c r="G2371" s="94"/>
      <c r="H2371" s="94"/>
      <c r="I2371" s="94"/>
      <c r="J2371" s="94"/>
      <c r="K2371" s="94"/>
      <c r="L2371" s="95"/>
      <c r="M2371" s="100">
        <v>34</v>
      </c>
      <c r="N2371" s="71" t="s">
        <v>100</v>
      </c>
      <c r="O2371" s="398"/>
      <c r="P2371" s="73"/>
      <c r="Q2371" s="73"/>
      <c r="R2371" s="73"/>
      <c r="S2371" s="107"/>
      <c r="T2371" s="74"/>
    </row>
    <row r="2372" spans="1:20" ht="18" customHeight="1">
      <c r="A2372" s="190"/>
      <c r="B2372" s="191"/>
      <c r="C2372" s="99"/>
      <c r="D2372" s="68" t="s">
        <v>872</v>
      </c>
      <c r="E2372" s="94" t="s">
        <v>907</v>
      </c>
      <c r="F2372" s="94"/>
      <c r="G2372" s="94"/>
      <c r="H2372" s="94"/>
      <c r="I2372" s="94"/>
      <c r="J2372" s="94"/>
      <c r="K2372" s="94"/>
      <c r="L2372" s="105"/>
      <c r="M2372" s="100" t="s">
        <v>433</v>
      </c>
      <c r="N2372" s="71" t="s">
        <v>908</v>
      </c>
      <c r="O2372" s="72" t="s">
        <v>511</v>
      </c>
      <c r="P2372" s="73" t="s">
        <v>941</v>
      </c>
      <c r="Q2372" s="73"/>
      <c r="R2372" s="73"/>
      <c r="S2372" s="107"/>
      <c r="T2372" s="74"/>
    </row>
    <row r="2373" spans="1:20" ht="18" customHeight="1">
      <c r="A2373" s="190"/>
      <c r="B2373" s="191"/>
      <c r="C2373" s="75"/>
      <c r="D2373" s="108" t="s">
        <v>873</v>
      </c>
      <c r="E2373" s="94" t="s">
        <v>910</v>
      </c>
      <c r="F2373" s="94"/>
      <c r="G2373" s="94"/>
      <c r="H2373" s="94"/>
      <c r="I2373" s="94"/>
      <c r="J2373" s="94"/>
      <c r="K2373" s="94"/>
      <c r="L2373" s="95"/>
      <c r="M2373" s="100" t="s">
        <v>100</v>
      </c>
      <c r="N2373" s="71" t="s">
        <v>100</v>
      </c>
      <c r="O2373" s="72" t="s">
        <v>511</v>
      </c>
      <c r="P2373" s="73" t="s">
        <v>251</v>
      </c>
      <c r="Q2373" s="73"/>
      <c r="R2373" s="73"/>
      <c r="S2373" s="107"/>
      <c r="T2373" s="74"/>
    </row>
    <row r="2374" spans="1:20" ht="18" customHeight="1">
      <c r="A2374" s="190"/>
      <c r="B2374" s="191"/>
      <c r="C2374" s="75"/>
      <c r="D2374" s="108" t="s">
        <v>875</v>
      </c>
      <c r="E2374" s="94" t="s">
        <v>912</v>
      </c>
      <c r="F2374" s="94"/>
      <c r="G2374" s="94"/>
      <c r="H2374" s="94"/>
      <c r="I2374" s="94"/>
      <c r="J2374" s="94"/>
      <c r="K2374" s="94"/>
      <c r="L2374" s="95"/>
      <c r="M2374" s="100" t="s">
        <v>100</v>
      </c>
      <c r="N2374" s="71" t="s">
        <v>100</v>
      </c>
      <c r="O2374" s="72" t="s">
        <v>511</v>
      </c>
      <c r="P2374" s="73" t="s">
        <v>504</v>
      </c>
      <c r="Q2374" s="73"/>
      <c r="R2374" s="73"/>
      <c r="S2374" s="107"/>
      <c r="T2374" s="74"/>
    </row>
    <row r="2375" spans="1:20" ht="18" customHeight="1">
      <c r="A2375" s="190"/>
      <c r="B2375" s="191"/>
      <c r="C2375" s="102"/>
      <c r="D2375" s="68" t="s">
        <v>876</v>
      </c>
      <c r="E2375" s="94" t="s">
        <v>914</v>
      </c>
      <c r="F2375" s="94"/>
      <c r="G2375" s="94"/>
      <c r="H2375" s="94"/>
      <c r="I2375" s="94"/>
      <c r="J2375" s="94"/>
      <c r="K2375" s="94"/>
      <c r="L2375" s="95"/>
      <c r="M2375" s="100">
        <v>65</v>
      </c>
      <c r="N2375" s="92" t="s">
        <v>100</v>
      </c>
      <c r="O2375" s="93" t="s">
        <v>511</v>
      </c>
      <c r="P2375" s="73" t="s">
        <v>447</v>
      </c>
      <c r="Q2375" s="73"/>
      <c r="R2375" s="73"/>
      <c r="S2375" s="107"/>
      <c r="T2375" s="74"/>
    </row>
    <row r="2376" spans="1:20" ht="18" customHeight="1">
      <c r="A2376" s="190"/>
      <c r="B2376" s="191"/>
      <c r="C2376" s="99"/>
      <c r="D2376" s="108" t="s">
        <v>877</v>
      </c>
      <c r="E2376" s="94" t="s">
        <v>441</v>
      </c>
      <c r="F2376" s="94"/>
      <c r="G2376" s="94"/>
      <c r="H2376" s="94"/>
      <c r="I2376" s="94"/>
      <c r="J2376" s="94"/>
      <c r="K2376" s="94"/>
      <c r="L2376" s="95"/>
      <c r="M2376" s="100">
        <v>34</v>
      </c>
      <c r="N2376" s="100" t="s">
        <v>100</v>
      </c>
      <c r="O2376" s="101"/>
      <c r="P2376" s="73" t="s">
        <v>507</v>
      </c>
      <c r="Q2376" s="73"/>
      <c r="R2376" s="73"/>
      <c r="S2376" s="107"/>
      <c r="T2376" s="74"/>
    </row>
    <row r="2377" spans="1:20" ht="18" customHeight="1">
      <c r="A2377" s="190"/>
      <c r="B2377" s="191"/>
      <c r="C2377" s="102"/>
      <c r="D2377" s="108" t="s">
        <v>878</v>
      </c>
      <c r="E2377" s="94" t="s">
        <v>442</v>
      </c>
      <c r="F2377" s="94"/>
      <c r="G2377" s="94"/>
      <c r="H2377" s="94"/>
      <c r="I2377" s="94"/>
      <c r="J2377" s="94"/>
      <c r="K2377" s="94"/>
      <c r="L2377" s="95"/>
      <c r="M2377" s="78">
        <v>65</v>
      </c>
      <c r="N2377" s="100" t="s">
        <v>100</v>
      </c>
      <c r="O2377" s="101"/>
      <c r="P2377" s="73" t="s">
        <v>508</v>
      </c>
      <c r="Q2377" s="73"/>
      <c r="R2377" s="73"/>
      <c r="S2377" s="107"/>
      <c r="T2377" s="74"/>
    </row>
    <row r="2378" spans="1:20" ht="18" customHeight="1">
      <c r="A2378" s="190"/>
      <c r="B2378" s="191"/>
      <c r="C2378" s="99"/>
      <c r="D2378" s="108" t="s">
        <v>879</v>
      </c>
      <c r="E2378" s="94" t="s">
        <v>733</v>
      </c>
      <c r="F2378" s="94"/>
      <c r="G2378" s="94"/>
      <c r="H2378" s="94"/>
      <c r="I2378" s="94"/>
      <c r="J2378" s="94"/>
      <c r="K2378" s="94"/>
      <c r="L2378" s="95"/>
      <c r="M2378" s="100">
        <v>34</v>
      </c>
      <c r="N2378" s="100" t="s">
        <v>100</v>
      </c>
      <c r="O2378" s="101"/>
      <c r="P2378" s="73" t="s">
        <v>509</v>
      </c>
      <c r="Q2378" s="73"/>
      <c r="R2378" s="73"/>
      <c r="S2378" s="107"/>
      <c r="T2378" s="74"/>
    </row>
    <row r="2379" spans="1:20" ht="18" customHeight="1">
      <c r="A2379" s="190"/>
      <c r="B2379" s="191"/>
      <c r="C2379" s="111"/>
      <c r="D2379" s="108" t="s">
        <v>896</v>
      </c>
      <c r="E2379" s="94" t="s">
        <v>734</v>
      </c>
      <c r="F2379" s="94"/>
      <c r="G2379" s="94"/>
      <c r="H2379" s="94"/>
      <c r="I2379" s="94"/>
      <c r="J2379" s="94"/>
      <c r="K2379" s="94"/>
      <c r="L2379" s="95"/>
      <c r="M2379" s="100">
        <v>34</v>
      </c>
      <c r="N2379" s="100" t="s">
        <v>100</v>
      </c>
      <c r="O2379" s="114"/>
      <c r="P2379" s="107"/>
      <c r="Q2379" s="107"/>
      <c r="R2379" s="107"/>
      <c r="S2379" s="107"/>
      <c r="T2379" s="74"/>
    </row>
    <row r="2380" spans="1:20" ht="18" customHeight="1">
      <c r="A2380" s="190"/>
      <c r="B2380" s="191"/>
      <c r="C2380" s="75"/>
      <c r="D2380" s="108" t="s">
        <v>899</v>
      </c>
      <c r="E2380" s="116" t="s">
        <v>735</v>
      </c>
      <c r="F2380" s="116"/>
      <c r="G2380" s="116"/>
      <c r="H2380" s="116"/>
      <c r="I2380" s="116"/>
      <c r="J2380" s="116"/>
      <c r="K2380" s="116"/>
      <c r="L2380" s="117"/>
      <c r="M2380" s="100" t="s">
        <v>433</v>
      </c>
      <c r="N2380" s="71" t="s">
        <v>908</v>
      </c>
      <c r="O2380" s="106"/>
      <c r="P2380" s="107"/>
      <c r="Q2380" s="107"/>
      <c r="R2380" s="107"/>
      <c r="S2380" s="107"/>
      <c r="T2380" s="74"/>
    </row>
    <row r="2381" spans="1:20" ht="18" customHeight="1">
      <c r="A2381" s="190"/>
      <c r="B2381" s="191"/>
      <c r="C2381" s="118"/>
      <c r="D2381" s="108" t="s">
        <v>933</v>
      </c>
      <c r="E2381" s="94" t="s">
        <v>737</v>
      </c>
      <c r="F2381" s="94"/>
      <c r="G2381" s="94"/>
      <c r="H2381" s="94"/>
      <c r="I2381" s="94"/>
      <c r="J2381" s="94"/>
      <c r="K2381" s="94"/>
      <c r="L2381" s="95"/>
      <c r="M2381" s="100" t="s">
        <v>100</v>
      </c>
      <c r="N2381" s="100" t="s">
        <v>100</v>
      </c>
      <c r="O2381" s="110"/>
      <c r="P2381" s="107"/>
      <c r="Q2381" s="107"/>
      <c r="R2381" s="107"/>
      <c r="S2381" s="107"/>
      <c r="T2381" s="74"/>
    </row>
    <row r="2382" spans="1:20" ht="18" customHeight="1">
      <c r="A2382" s="190"/>
      <c r="B2382" s="191"/>
      <c r="C2382" s="118"/>
      <c r="D2382" s="108" t="s">
        <v>901</v>
      </c>
      <c r="E2382" s="94" t="s">
        <v>914</v>
      </c>
      <c r="F2382" s="94"/>
      <c r="G2382" s="94"/>
      <c r="H2382" s="94"/>
      <c r="I2382" s="94"/>
      <c r="J2382" s="94"/>
      <c r="K2382" s="94"/>
      <c r="L2382" s="95"/>
      <c r="M2382" s="100">
        <v>65</v>
      </c>
      <c r="N2382" s="100" t="s">
        <v>100</v>
      </c>
      <c r="O2382" s="110"/>
      <c r="P2382" s="107"/>
      <c r="Q2382" s="107"/>
      <c r="R2382" s="107"/>
      <c r="S2382" s="107"/>
      <c r="T2382" s="74"/>
    </row>
    <row r="2383" spans="1:20" ht="18" customHeight="1">
      <c r="A2383" s="334"/>
      <c r="B2383" s="335"/>
      <c r="C2383" s="287"/>
      <c r="D2383" s="270"/>
      <c r="E2383" s="82"/>
      <c r="F2383" s="82"/>
      <c r="G2383" s="82"/>
      <c r="H2383" s="82"/>
      <c r="I2383" s="82"/>
      <c r="J2383" s="82"/>
      <c r="K2383" s="82"/>
      <c r="L2383" s="282"/>
      <c r="M2383" s="318"/>
      <c r="N2383" s="318"/>
      <c r="O2383" s="387"/>
      <c r="P2383" s="388"/>
      <c r="Q2383" s="388"/>
      <c r="R2383" s="388"/>
      <c r="S2383" s="388"/>
      <c r="T2383" s="88"/>
    </row>
    <row r="2384" spans="1:20" ht="18" customHeight="1">
      <c r="A2384" s="983" t="s">
        <v>1423</v>
      </c>
      <c r="B2384" s="984"/>
      <c r="C2384" s="466"/>
      <c r="D2384" s="309" t="s">
        <v>45</v>
      </c>
      <c r="E2384" s="310" t="s">
        <v>944</v>
      </c>
      <c r="F2384" s="310"/>
      <c r="G2384" s="310"/>
      <c r="H2384" s="310"/>
      <c r="I2384" s="310"/>
      <c r="J2384" s="310"/>
      <c r="K2384" s="310"/>
      <c r="L2384" s="311"/>
      <c r="M2384" s="343" t="s">
        <v>945</v>
      </c>
      <c r="N2384" s="343" t="s">
        <v>945</v>
      </c>
      <c r="O2384" s="390"/>
      <c r="P2384" s="391"/>
      <c r="Q2384" s="391"/>
      <c r="R2384" s="391"/>
      <c r="S2384" s="391"/>
      <c r="T2384" s="392"/>
    </row>
    <row r="2385" spans="1:20" ht="18" customHeight="1">
      <c r="A2385" s="985" t="s">
        <v>946</v>
      </c>
      <c r="B2385" s="986"/>
      <c r="C2385" s="75"/>
      <c r="D2385" s="108" t="s">
        <v>47</v>
      </c>
      <c r="E2385" s="94" t="s">
        <v>947</v>
      </c>
      <c r="F2385" s="94"/>
      <c r="G2385" s="94"/>
      <c r="H2385" s="94"/>
      <c r="I2385" s="94"/>
      <c r="J2385" s="94"/>
      <c r="K2385" s="94"/>
      <c r="L2385" s="105"/>
      <c r="M2385" s="100" t="s">
        <v>945</v>
      </c>
      <c r="N2385" s="100" t="s">
        <v>945</v>
      </c>
      <c r="O2385" s="110"/>
      <c r="P2385" s="107"/>
      <c r="Q2385" s="107"/>
      <c r="R2385" s="107"/>
      <c r="S2385" s="107"/>
      <c r="T2385" s="74"/>
    </row>
    <row r="2386" spans="1:20" ht="18" customHeight="1">
      <c r="A2386" s="985" t="s">
        <v>157</v>
      </c>
      <c r="B2386" s="986"/>
      <c r="C2386" s="410"/>
      <c r="D2386" s="108" t="s">
        <v>48</v>
      </c>
      <c r="E2386" s="94" t="s">
        <v>950</v>
      </c>
      <c r="F2386" s="94"/>
      <c r="G2386" s="94"/>
      <c r="H2386" s="94"/>
      <c r="I2386" s="94"/>
      <c r="J2386" s="94"/>
      <c r="K2386" s="94"/>
      <c r="L2386" s="105"/>
      <c r="M2386" s="100" t="s">
        <v>945</v>
      </c>
      <c r="N2386" s="100" t="s">
        <v>945</v>
      </c>
      <c r="O2386" s="110"/>
      <c r="P2386" s="107"/>
      <c r="Q2386" s="107"/>
      <c r="R2386" s="107"/>
      <c r="S2386" s="107"/>
      <c r="T2386" s="74"/>
    </row>
    <row r="2387" spans="1:20" ht="18" customHeight="1">
      <c r="A2387" s="190"/>
      <c r="B2387" s="191"/>
      <c r="C2387" s="99"/>
      <c r="D2387" s="108" t="s">
        <v>49</v>
      </c>
      <c r="E2387" s="94" t="s">
        <v>951</v>
      </c>
      <c r="F2387" s="94"/>
      <c r="G2387" s="94"/>
      <c r="H2387" s="94"/>
      <c r="I2387" s="94"/>
      <c r="J2387" s="94"/>
      <c r="K2387" s="94"/>
      <c r="L2387" s="105"/>
      <c r="M2387" s="100" t="s">
        <v>945</v>
      </c>
      <c r="N2387" s="100" t="s">
        <v>945</v>
      </c>
      <c r="O2387" s="110"/>
      <c r="P2387" s="107"/>
      <c r="Q2387" s="107"/>
      <c r="R2387" s="107"/>
      <c r="S2387" s="107"/>
      <c r="T2387" s="74"/>
    </row>
    <row r="2388" spans="1:20" ht="18" customHeight="1">
      <c r="A2388" s="190"/>
      <c r="B2388" s="191"/>
      <c r="C2388" s="99"/>
      <c r="D2388" s="108" t="s">
        <v>50</v>
      </c>
      <c r="E2388" s="94" t="s">
        <v>1439</v>
      </c>
      <c r="F2388" s="94"/>
      <c r="G2388" s="94"/>
      <c r="H2388" s="94"/>
      <c r="I2388" s="94"/>
      <c r="J2388" s="94"/>
      <c r="K2388" s="94"/>
      <c r="L2388" s="105"/>
      <c r="M2388" s="100">
        <v>50</v>
      </c>
      <c r="N2388" s="100" t="s">
        <v>945</v>
      </c>
      <c r="O2388" s="110"/>
      <c r="P2388" s="107"/>
      <c r="Q2388" s="107"/>
      <c r="R2388" s="107"/>
      <c r="S2388" s="107"/>
      <c r="T2388" s="74"/>
    </row>
    <row r="2389" spans="1:20" ht="18" customHeight="1">
      <c r="A2389" s="190"/>
      <c r="B2389" s="191"/>
      <c r="C2389" s="279" t="s">
        <v>1440</v>
      </c>
      <c r="D2389" s="108" t="s">
        <v>54</v>
      </c>
      <c r="E2389" s="94" t="s">
        <v>1441</v>
      </c>
      <c r="F2389" s="94"/>
      <c r="G2389" s="94"/>
      <c r="H2389" s="94"/>
      <c r="I2389" s="94"/>
      <c r="J2389" s="94"/>
      <c r="K2389" s="94"/>
      <c r="L2389" s="105"/>
      <c r="M2389" s="78" t="s">
        <v>170</v>
      </c>
      <c r="N2389" s="96" t="s">
        <v>945</v>
      </c>
      <c r="O2389" s="119" t="s">
        <v>115</v>
      </c>
      <c r="P2389" s="1005" t="s">
        <v>699</v>
      </c>
      <c r="Q2389" s="1005"/>
      <c r="R2389" s="1005"/>
      <c r="S2389" s="1005"/>
      <c r="T2389" s="1006"/>
    </row>
    <row r="2390" spans="1:20" ht="18" customHeight="1">
      <c r="A2390" s="190"/>
      <c r="B2390" s="191"/>
      <c r="C2390" s="99"/>
      <c r="D2390" s="108" t="s">
        <v>59</v>
      </c>
      <c r="E2390" s="94" t="s">
        <v>954</v>
      </c>
      <c r="F2390" s="94"/>
      <c r="G2390" s="94"/>
      <c r="H2390" s="94"/>
      <c r="I2390" s="94"/>
      <c r="J2390" s="94"/>
      <c r="K2390" s="94"/>
      <c r="L2390" s="105"/>
      <c r="M2390" s="78" t="s">
        <v>945</v>
      </c>
      <c r="N2390" s="96" t="s">
        <v>945</v>
      </c>
      <c r="O2390" s="119"/>
      <c r="P2390" s="107"/>
      <c r="Q2390" s="107"/>
      <c r="R2390" s="107"/>
      <c r="S2390" s="107"/>
      <c r="T2390" s="74"/>
    </row>
    <row r="2391" spans="1:20" ht="18" customHeight="1">
      <c r="A2391" s="190"/>
      <c r="B2391" s="191"/>
      <c r="C2391" s="99"/>
      <c r="D2391" s="108"/>
      <c r="E2391" s="94"/>
      <c r="F2391" s="94"/>
      <c r="G2391" s="94"/>
      <c r="H2391" s="94"/>
      <c r="I2391" s="94"/>
      <c r="J2391" s="94"/>
      <c r="K2391" s="94"/>
      <c r="L2391" s="105"/>
      <c r="M2391" s="78"/>
      <c r="N2391" s="96"/>
      <c r="O2391" s="119"/>
      <c r="P2391" s="107"/>
      <c r="Q2391" s="107"/>
      <c r="R2391" s="107"/>
      <c r="S2391" s="107"/>
      <c r="T2391" s="74"/>
    </row>
    <row r="2392" spans="1:20" ht="18" customHeight="1" thickBot="1">
      <c r="A2392" s="233"/>
      <c r="B2392" s="234"/>
      <c r="C2392" s="120"/>
      <c r="D2392" s="121"/>
      <c r="E2392" s="122"/>
      <c r="F2392" s="122"/>
      <c r="G2392" s="122"/>
      <c r="H2392" s="122"/>
      <c r="I2392" s="122"/>
      <c r="J2392" s="122"/>
      <c r="K2392" s="122"/>
      <c r="L2392" s="123"/>
      <c r="M2392" s="124"/>
      <c r="N2392" s="125"/>
      <c r="O2392" s="126"/>
      <c r="P2392" s="127"/>
      <c r="Q2392" s="127"/>
      <c r="R2392" s="127"/>
      <c r="S2392" s="127"/>
      <c r="T2392" s="128"/>
    </row>
    <row r="2393" spans="1:20" ht="17.25" customHeight="1" thickBot="1">
      <c r="A2393" s="935" t="s">
        <v>101</v>
      </c>
      <c r="B2393" s="936"/>
      <c r="C2393" s="936"/>
      <c r="D2393" s="936"/>
      <c r="E2393" s="936"/>
      <c r="F2393" s="936"/>
      <c r="G2393" s="50" t="s">
        <v>102</v>
      </c>
      <c r="H2393" s="937"/>
      <c r="I2393" s="937"/>
      <c r="J2393" s="938"/>
      <c r="K2393" s="50" t="s">
        <v>103</v>
      </c>
      <c r="L2393" s="51"/>
      <c r="M2393" s="52"/>
      <c r="N2393" s="939" t="s">
        <v>104</v>
      </c>
      <c r="O2393" s="940"/>
      <c r="P2393" s="940"/>
      <c r="Q2393" s="941"/>
      <c r="R2393" s="53" t="s">
        <v>105</v>
      </c>
      <c r="S2393" s="54"/>
      <c r="T2393" s="55"/>
    </row>
    <row r="2394" spans="1:20" ht="18" customHeight="1">
      <c r="A2394" s="942" t="s">
        <v>106</v>
      </c>
      <c r="B2394" s="943"/>
      <c r="C2394" s="946" t="s">
        <v>107</v>
      </c>
      <c r="D2394" s="922" t="s">
        <v>108</v>
      </c>
      <c r="E2394" s="923"/>
      <c r="F2394" s="923"/>
      <c r="G2394" s="923"/>
      <c r="H2394" s="923"/>
      <c r="I2394" s="923"/>
      <c r="J2394" s="923"/>
      <c r="K2394" s="923"/>
      <c r="L2394" s="948"/>
      <c r="M2394" s="950" t="s">
        <v>109</v>
      </c>
      <c r="N2394" s="922" t="s">
        <v>110</v>
      </c>
      <c r="O2394" s="922" t="s">
        <v>111</v>
      </c>
      <c r="P2394" s="923"/>
      <c r="Q2394" s="923"/>
      <c r="R2394" s="923"/>
      <c r="S2394" s="923"/>
      <c r="T2394" s="924"/>
    </row>
    <row r="2395" spans="1:20" ht="18" customHeight="1" thickBot="1">
      <c r="A2395" s="944"/>
      <c r="B2395" s="945"/>
      <c r="C2395" s="947"/>
      <c r="D2395" s="925"/>
      <c r="E2395" s="926"/>
      <c r="F2395" s="926"/>
      <c r="G2395" s="926"/>
      <c r="H2395" s="926"/>
      <c r="I2395" s="926"/>
      <c r="J2395" s="926"/>
      <c r="K2395" s="926"/>
      <c r="L2395" s="949"/>
      <c r="M2395" s="951"/>
      <c r="N2395" s="925"/>
      <c r="O2395" s="925"/>
      <c r="P2395" s="926"/>
      <c r="Q2395" s="926"/>
      <c r="R2395" s="926"/>
      <c r="S2395" s="926"/>
      <c r="T2395" s="927"/>
    </row>
    <row r="2396" spans="1:20" ht="18" customHeight="1">
      <c r="A2396" s="989" t="s">
        <v>1423</v>
      </c>
      <c r="B2396" s="990"/>
      <c r="C2396" s="57"/>
      <c r="D2396" s="58" t="s">
        <v>64</v>
      </c>
      <c r="E2396" s="59" t="s">
        <v>955</v>
      </c>
      <c r="F2396" s="60"/>
      <c r="G2396" s="60"/>
      <c r="H2396" s="293"/>
      <c r="I2396" s="293"/>
      <c r="J2396" s="293"/>
      <c r="K2396" s="293"/>
      <c r="L2396" s="61"/>
      <c r="M2396" s="62" t="s">
        <v>945</v>
      </c>
      <c r="N2396" s="63" t="s">
        <v>945</v>
      </c>
      <c r="O2396" s="64"/>
      <c r="P2396" s="65"/>
      <c r="Q2396" s="65"/>
      <c r="R2396" s="65"/>
      <c r="S2396" s="65"/>
      <c r="T2396" s="66"/>
    </row>
    <row r="2397" spans="1:20" ht="18" customHeight="1">
      <c r="A2397" s="985" t="s">
        <v>946</v>
      </c>
      <c r="B2397" s="986"/>
      <c r="C2397" s="67"/>
      <c r="D2397" s="68" t="s">
        <v>67</v>
      </c>
      <c r="E2397" s="69" t="s">
        <v>956</v>
      </c>
      <c r="F2397" s="69"/>
      <c r="G2397" s="69"/>
      <c r="H2397" s="69"/>
      <c r="I2397" s="69"/>
      <c r="J2397" s="69"/>
      <c r="K2397" s="69"/>
      <c r="L2397" s="70"/>
      <c r="M2397" s="71" t="s">
        <v>945</v>
      </c>
      <c r="N2397" s="71" t="s">
        <v>945</v>
      </c>
      <c r="O2397" s="72"/>
      <c r="P2397" s="73"/>
      <c r="Q2397" s="73"/>
      <c r="R2397" s="73"/>
      <c r="S2397" s="73"/>
      <c r="T2397" s="74"/>
    </row>
    <row r="2398" spans="1:20" ht="18" customHeight="1">
      <c r="A2398" s="985" t="s">
        <v>157</v>
      </c>
      <c r="B2398" s="986"/>
      <c r="C2398" s="75"/>
      <c r="D2398" s="68" t="s">
        <v>69</v>
      </c>
      <c r="E2398" s="69" t="s">
        <v>957</v>
      </c>
      <c r="F2398" s="76"/>
      <c r="G2398" s="76"/>
      <c r="H2398" s="76"/>
      <c r="I2398" s="76"/>
      <c r="J2398" s="76"/>
      <c r="K2398" s="76"/>
      <c r="L2398" s="77"/>
      <c r="M2398" s="71" t="s">
        <v>945</v>
      </c>
      <c r="N2398" s="71" t="s">
        <v>945</v>
      </c>
      <c r="O2398" s="72"/>
      <c r="P2398" s="73"/>
      <c r="Q2398" s="73"/>
      <c r="R2398" s="73"/>
      <c r="S2398" s="73"/>
      <c r="T2398" s="74"/>
    </row>
    <row r="2399" spans="1:20" ht="18" customHeight="1">
      <c r="A2399" s="190"/>
      <c r="B2399" s="191"/>
      <c r="C2399" s="75"/>
      <c r="D2399" s="68" t="s">
        <v>859</v>
      </c>
      <c r="E2399" s="69" t="s">
        <v>958</v>
      </c>
      <c r="F2399" s="76"/>
      <c r="G2399" s="76"/>
      <c r="H2399" s="76"/>
      <c r="I2399" s="76"/>
      <c r="J2399" s="76"/>
      <c r="K2399" s="76"/>
      <c r="L2399" s="77"/>
      <c r="M2399" s="78" t="s">
        <v>945</v>
      </c>
      <c r="N2399" s="71" t="s">
        <v>945</v>
      </c>
      <c r="O2399" s="72"/>
      <c r="P2399" s="73"/>
      <c r="Q2399" s="73"/>
      <c r="R2399" s="73"/>
      <c r="S2399" s="73"/>
      <c r="T2399" s="74"/>
    </row>
    <row r="2400" spans="1:20" ht="18" customHeight="1">
      <c r="A2400" s="190"/>
      <c r="B2400" s="191"/>
      <c r="C2400" s="79"/>
      <c r="D2400" s="68" t="s">
        <v>866</v>
      </c>
      <c r="E2400" s="69" t="s">
        <v>959</v>
      </c>
      <c r="F2400" s="76"/>
      <c r="G2400" s="76"/>
      <c r="H2400" s="76"/>
      <c r="I2400" s="76"/>
      <c r="J2400" s="76"/>
      <c r="K2400" s="76"/>
      <c r="L2400" s="77"/>
      <c r="M2400" s="78" t="s">
        <v>945</v>
      </c>
      <c r="N2400" s="71" t="s">
        <v>945</v>
      </c>
      <c r="O2400" s="72"/>
      <c r="P2400" s="73"/>
      <c r="Q2400" s="73"/>
      <c r="R2400" s="73"/>
      <c r="S2400" s="73"/>
      <c r="T2400" s="74"/>
    </row>
    <row r="2401" spans="1:20" ht="18" customHeight="1">
      <c r="A2401" s="190"/>
      <c r="B2401" s="191"/>
      <c r="C2401" s="80"/>
      <c r="D2401" s="81" t="s">
        <v>868</v>
      </c>
      <c r="E2401" s="82" t="s">
        <v>960</v>
      </c>
      <c r="F2401" s="82"/>
      <c r="G2401" s="82"/>
      <c r="H2401" s="82"/>
      <c r="I2401" s="82"/>
      <c r="J2401" s="82"/>
      <c r="K2401" s="82"/>
      <c r="L2401" s="83"/>
      <c r="M2401" s="84" t="s">
        <v>945</v>
      </c>
      <c r="N2401" s="85" t="s">
        <v>945</v>
      </c>
      <c r="O2401" s="288"/>
      <c r="P2401" s="388"/>
      <c r="Q2401" s="388"/>
      <c r="R2401" s="388"/>
      <c r="S2401" s="388"/>
      <c r="T2401" s="88"/>
    </row>
    <row r="2402" spans="1:20" ht="18" customHeight="1">
      <c r="A2402" s="190"/>
      <c r="B2402" s="191"/>
      <c r="C2402" s="75"/>
      <c r="D2402" s="68" t="s">
        <v>872</v>
      </c>
      <c r="E2402" s="89" t="s">
        <v>961</v>
      </c>
      <c r="F2402" s="89"/>
      <c r="G2402" s="89"/>
      <c r="H2402" s="89"/>
      <c r="I2402" s="89"/>
      <c r="J2402" s="89"/>
      <c r="K2402" s="89"/>
      <c r="L2402" s="90"/>
      <c r="M2402" s="91" t="s">
        <v>176</v>
      </c>
      <c r="N2402" s="92" t="s">
        <v>962</v>
      </c>
      <c r="O2402" s="109"/>
      <c r="P2402" s="107"/>
      <c r="Q2402" s="107"/>
      <c r="R2402" s="107"/>
      <c r="S2402" s="107"/>
      <c r="T2402" s="74"/>
    </row>
    <row r="2403" spans="1:20" ht="18" customHeight="1">
      <c r="A2403" s="190"/>
      <c r="B2403" s="191"/>
      <c r="C2403" s="75"/>
      <c r="D2403" s="68" t="s">
        <v>873</v>
      </c>
      <c r="E2403" s="94" t="s">
        <v>963</v>
      </c>
      <c r="F2403" s="94"/>
      <c r="G2403" s="94"/>
      <c r="H2403" s="94"/>
      <c r="I2403" s="94"/>
      <c r="J2403" s="94"/>
      <c r="K2403" s="94"/>
      <c r="L2403" s="95"/>
      <c r="M2403" s="78" t="s">
        <v>945</v>
      </c>
      <c r="N2403" s="96" t="s">
        <v>945</v>
      </c>
      <c r="O2403" s="119"/>
      <c r="P2403" s="107"/>
      <c r="Q2403" s="107"/>
      <c r="R2403" s="107"/>
      <c r="S2403" s="107"/>
      <c r="T2403" s="74"/>
    </row>
    <row r="2404" spans="1:20" ht="18" customHeight="1">
      <c r="A2404" s="190"/>
      <c r="B2404" s="191"/>
      <c r="C2404" s="75"/>
      <c r="D2404" s="68" t="s">
        <v>875</v>
      </c>
      <c r="E2404" s="89" t="s">
        <v>964</v>
      </c>
      <c r="F2404" s="89"/>
      <c r="G2404" s="89"/>
      <c r="H2404" s="89"/>
      <c r="I2404" s="89"/>
      <c r="J2404" s="89"/>
      <c r="K2404" s="89"/>
      <c r="L2404" s="95"/>
      <c r="M2404" s="78">
        <v>83</v>
      </c>
      <c r="N2404" s="96" t="s">
        <v>965</v>
      </c>
      <c r="O2404" s="119"/>
      <c r="P2404" s="107"/>
      <c r="Q2404" s="107"/>
      <c r="R2404" s="107"/>
      <c r="S2404" s="107"/>
      <c r="T2404" s="74"/>
    </row>
    <row r="2405" spans="1:20" ht="18" customHeight="1">
      <c r="A2405" s="190"/>
      <c r="B2405" s="191"/>
      <c r="C2405" s="279" t="s">
        <v>215</v>
      </c>
      <c r="D2405" s="68" t="s">
        <v>876</v>
      </c>
      <c r="E2405" s="94" t="s">
        <v>966</v>
      </c>
      <c r="F2405" s="94"/>
      <c r="G2405" s="94"/>
      <c r="H2405" s="94"/>
      <c r="I2405" s="94"/>
      <c r="J2405" s="94"/>
      <c r="K2405" s="94"/>
      <c r="L2405" s="95"/>
      <c r="M2405" s="100" t="s">
        <v>945</v>
      </c>
      <c r="N2405" s="100" t="s">
        <v>945</v>
      </c>
      <c r="O2405" s="110"/>
      <c r="P2405" s="107"/>
      <c r="Q2405" s="107"/>
      <c r="R2405" s="107"/>
      <c r="S2405" s="107"/>
      <c r="T2405" s="74"/>
    </row>
    <row r="2406" spans="1:20" ht="18" customHeight="1">
      <c r="A2406" s="190"/>
      <c r="B2406" s="191"/>
      <c r="C2406" s="102"/>
      <c r="D2406" s="68" t="s">
        <v>877</v>
      </c>
      <c r="E2406" s="94" t="s">
        <v>967</v>
      </c>
      <c r="F2406" s="94"/>
      <c r="G2406" s="94"/>
      <c r="H2406" s="94"/>
      <c r="I2406" s="94"/>
      <c r="J2406" s="94"/>
      <c r="K2406" s="94"/>
      <c r="L2406" s="95"/>
      <c r="M2406" s="78" t="s">
        <v>945</v>
      </c>
      <c r="N2406" s="96" t="s">
        <v>945</v>
      </c>
      <c r="O2406" s="119"/>
      <c r="P2406" s="107"/>
      <c r="Q2406" s="107"/>
      <c r="R2406" s="107"/>
      <c r="S2406" s="107"/>
      <c r="T2406" s="74"/>
    </row>
    <row r="2407" spans="1:20" ht="18" customHeight="1">
      <c r="A2407" s="190"/>
      <c r="B2407" s="191"/>
      <c r="C2407" s="75"/>
      <c r="D2407" s="68" t="s">
        <v>878</v>
      </c>
      <c r="E2407" s="94" t="s">
        <v>955</v>
      </c>
      <c r="F2407" s="94"/>
      <c r="G2407" s="94"/>
      <c r="H2407" s="94"/>
      <c r="I2407" s="94"/>
      <c r="J2407" s="94"/>
      <c r="K2407" s="94"/>
      <c r="L2407" s="95"/>
      <c r="M2407" s="100" t="s">
        <v>945</v>
      </c>
      <c r="N2407" s="71" t="s">
        <v>945</v>
      </c>
      <c r="O2407" s="106"/>
      <c r="P2407" s="107"/>
      <c r="Q2407" s="107"/>
      <c r="R2407" s="107"/>
      <c r="S2407" s="107"/>
      <c r="T2407" s="74"/>
    </row>
    <row r="2408" spans="1:20" ht="18" customHeight="1">
      <c r="A2408" s="190"/>
      <c r="B2408" s="191"/>
      <c r="C2408" s="102"/>
      <c r="D2408" s="68" t="s">
        <v>879</v>
      </c>
      <c r="E2408" s="94" t="s">
        <v>968</v>
      </c>
      <c r="F2408" s="94"/>
      <c r="G2408" s="94"/>
      <c r="H2408" s="94"/>
      <c r="I2408" s="94"/>
      <c r="J2408" s="94"/>
      <c r="K2408" s="94"/>
      <c r="L2408" s="95"/>
      <c r="M2408" s="100">
        <v>84</v>
      </c>
      <c r="N2408" s="71" t="s">
        <v>965</v>
      </c>
      <c r="O2408" s="72"/>
      <c r="P2408" s="73"/>
      <c r="Q2408" s="107"/>
      <c r="R2408" s="107"/>
      <c r="S2408" s="107"/>
      <c r="T2408" s="74"/>
    </row>
    <row r="2409" spans="1:20" ht="18" customHeight="1">
      <c r="A2409" s="190"/>
      <c r="B2409" s="191"/>
      <c r="C2409" s="99"/>
      <c r="D2409" s="68" t="s">
        <v>896</v>
      </c>
      <c r="E2409" s="94" t="s">
        <v>969</v>
      </c>
      <c r="F2409" s="94"/>
      <c r="G2409" s="94"/>
      <c r="H2409" s="94"/>
      <c r="I2409" s="94"/>
      <c r="J2409" s="94"/>
      <c r="K2409" s="94"/>
      <c r="L2409" s="105"/>
      <c r="M2409" s="100" t="s">
        <v>945</v>
      </c>
      <c r="N2409" s="71" t="s">
        <v>945</v>
      </c>
      <c r="O2409" s="72"/>
      <c r="P2409" s="73"/>
      <c r="Q2409" s="107"/>
      <c r="R2409" s="107"/>
      <c r="S2409" s="107"/>
      <c r="T2409" s="74"/>
    </row>
    <row r="2410" spans="1:20" ht="18" customHeight="1">
      <c r="A2410" s="190"/>
      <c r="B2410" s="191"/>
      <c r="C2410" s="80"/>
      <c r="D2410" s="270"/>
      <c r="E2410" s="82"/>
      <c r="F2410" s="82"/>
      <c r="G2410" s="82"/>
      <c r="H2410" s="82"/>
      <c r="I2410" s="82"/>
      <c r="J2410" s="82"/>
      <c r="K2410" s="82"/>
      <c r="L2410" s="83"/>
      <c r="M2410" s="318"/>
      <c r="N2410" s="85"/>
      <c r="O2410" s="288"/>
      <c r="P2410" s="388"/>
      <c r="Q2410" s="388"/>
      <c r="R2410" s="388"/>
      <c r="S2410" s="388"/>
      <c r="T2410" s="88"/>
    </row>
    <row r="2411" spans="1:20" ht="18" customHeight="1">
      <c r="A2411" s="983" t="s">
        <v>1423</v>
      </c>
      <c r="B2411" s="984"/>
      <c r="C2411" s="462"/>
      <c r="D2411" s="309" t="s">
        <v>45</v>
      </c>
      <c r="E2411" s="310" t="s">
        <v>970</v>
      </c>
      <c r="F2411" s="310"/>
      <c r="G2411" s="310"/>
      <c r="H2411" s="310"/>
      <c r="I2411" s="310"/>
      <c r="J2411" s="310"/>
      <c r="K2411" s="310"/>
      <c r="L2411" s="389"/>
      <c r="M2411" s="343" t="s">
        <v>945</v>
      </c>
      <c r="N2411" s="312" t="s">
        <v>945</v>
      </c>
      <c r="O2411" s="217"/>
      <c r="P2411" s="391"/>
      <c r="Q2411" s="391"/>
      <c r="R2411" s="391"/>
      <c r="S2411" s="391"/>
      <c r="T2411" s="392"/>
    </row>
    <row r="2412" spans="1:20" ht="18" customHeight="1">
      <c r="A2412" s="985" t="s">
        <v>946</v>
      </c>
      <c r="B2412" s="986"/>
      <c r="C2412" s="102"/>
      <c r="D2412" s="68" t="s">
        <v>47</v>
      </c>
      <c r="E2412" s="94" t="s">
        <v>971</v>
      </c>
      <c r="F2412" s="94"/>
      <c r="G2412" s="94"/>
      <c r="H2412" s="94"/>
      <c r="I2412" s="94"/>
      <c r="J2412" s="94"/>
      <c r="K2412" s="94"/>
      <c r="L2412" s="95"/>
      <c r="M2412" s="100" t="s">
        <v>945</v>
      </c>
      <c r="N2412" s="92" t="s">
        <v>945</v>
      </c>
      <c r="O2412" s="109"/>
      <c r="P2412" s="107"/>
      <c r="Q2412" s="107"/>
      <c r="R2412" s="107"/>
      <c r="S2412" s="107"/>
      <c r="T2412" s="74"/>
    </row>
    <row r="2413" spans="1:20" ht="18" customHeight="1">
      <c r="A2413" s="190"/>
      <c r="B2413" s="191"/>
      <c r="C2413" s="99"/>
      <c r="D2413" s="108" t="s">
        <v>48</v>
      </c>
      <c r="E2413" s="94" t="s">
        <v>972</v>
      </c>
      <c r="F2413" s="94"/>
      <c r="G2413" s="94"/>
      <c r="H2413" s="94"/>
      <c r="I2413" s="94"/>
      <c r="J2413" s="94"/>
      <c r="K2413" s="94"/>
      <c r="L2413" s="95"/>
      <c r="M2413" s="100" t="s">
        <v>321</v>
      </c>
      <c r="N2413" s="100" t="s">
        <v>945</v>
      </c>
      <c r="O2413" s="110"/>
      <c r="P2413" s="107"/>
      <c r="Q2413" s="107"/>
      <c r="R2413" s="107"/>
      <c r="S2413" s="107"/>
      <c r="T2413" s="74"/>
    </row>
    <row r="2414" spans="1:20" ht="18" customHeight="1">
      <c r="A2414" s="190"/>
      <c r="B2414" s="191"/>
      <c r="C2414" s="102"/>
      <c r="D2414" s="108" t="s">
        <v>49</v>
      </c>
      <c r="E2414" s="94" t="s">
        <v>974</v>
      </c>
      <c r="F2414" s="94"/>
      <c r="G2414" s="94"/>
      <c r="H2414" s="94"/>
      <c r="I2414" s="94"/>
      <c r="J2414" s="94"/>
      <c r="K2414" s="94"/>
      <c r="L2414" s="95"/>
      <c r="M2414" s="78" t="s">
        <v>945</v>
      </c>
      <c r="N2414" s="100" t="s">
        <v>945</v>
      </c>
      <c r="O2414" s="110"/>
      <c r="P2414" s="107"/>
      <c r="Q2414" s="107"/>
      <c r="R2414" s="107"/>
      <c r="S2414" s="107"/>
      <c r="T2414" s="74"/>
    </row>
    <row r="2415" spans="1:20" ht="18" customHeight="1">
      <c r="A2415" s="190"/>
      <c r="B2415" s="191"/>
      <c r="C2415" s="99"/>
      <c r="D2415" s="108" t="s">
        <v>50</v>
      </c>
      <c r="E2415" s="94" t="s">
        <v>976</v>
      </c>
      <c r="F2415" s="94"/>
      <c r="G2415" s="94"/>
      <c r="H2415" s="94"/>
      <c r="I2415" s="94"/>
      <c r="J2415" s="94"/>
      <c r="K2415" s="94"/>
      <c r="L2415" s="95"/>
      <c r="M2415" s="100" t="s">
        <v>235</v>
      </c>
      <c r="N2415" s="100" t="s">
        <v>977</v>
      </c>
      <c r="O2415" s="110"/>
      <c r="P2415" s="107"/>
      <c r="Q2415" s="107"/>
      <c r="R2415" s="107"/>
      <c r="S2415" s="107"/>
      <c r="T2415" s="74"/>
    </row>
    <row r="2416" spans="1:20" ht="18" customHeight="1">
      <c r="A2416" s="190"/>
      <c r="B2416" s="191"/>
      <c r="C2416" s="111"/>
      <c r="D2416" s="108" t="s">
        <v>54</v>
      </c>
      <c r="E2416" s="94" t="s">
        <v>979</v>
      </c>
      <c r="F2416" s="94"/>
      <c r="G2416" s="94"/>
      <c r="H2416" s="94"/>
      <c r="I2416" s="94"/>
      <c r="J2416" s="94"/>
      <c r="K2416" s="94"/>
      <c r="L2416" s="95"/>
      <c r="M2416" s="100" t="s">
        <v>239</v>
      </c>
      <c r="N2416" s="100" t="s">
        <v>977</v>
      </c>
      <c r="O2416" s="114"/>
      <c r="P2416" s="107"/>
      <c r="Q2416" s="107"/>
      <c r="R2416" s="107"/>
      <c r="S2416" s="107"/>
      <c r="T2416" s="74"/>
    </row>
    <row r="2417" spans="1:20" ht="18" customHeight="1">
      <c r="A2417" s="190"/>
      <c r="B2417" s="191"/>
      <c r="C2417" s="75"/>
      <c r="D2417" s="108" t="s">
        <v>59</v>
      </c>
      <c r="E2417" s="116" t="s">
        <v>980</v>
      </c>
      <c r="F2417" s="116"/>
      <c r="G2417" s="116"/>
      <c r="H2417" s="116"/>
      <c r="I2417" s="116"/>
      <c r="J2417" s="116"/>
      <c r="K2417" s="116"/>
      <c r="L2417" s="117"/>
      <c r="M2417" s="100">
        <v>32</v>
      </c>
      <c r="N2417" s="71" t="s">
        <v>977</v>
      </c>
      <c r="O2417" s="106"/>
      <c r="P2417" s="107"/>
      <c r="Q2417" s="107"/>
      <c r="R2417" s="107"/>
      <c r="S2417" s="107"/>
      <c r="T2417" s="74"/>
    </row>
    <row r="2418" spans="1:20" ht="18" customHeight="1">
      <c r="A2418" s="190"/>
      <c r="B2418" s="191"/>
      <c r="C2418" s="118"/>
      <c r="D2418" s="108"/>
      <c r="E2418" s="94" t="s">
        <v>981</v>
      </c>
      <c r="F2418" s="94"/>
      <c r="G2418" s="94"/>
      <c r="H2418" s="94"/>
      <c r="I2418" s="94"/>
      <c r="J2418" s="94"/>
      <c r="K2418" s="94"/>
      <c r="L2418" s="95"/>
      <c r="M2418" s="100"/>
      <c r="N2418" s="100"/>
      <c r="O2418" s="110"/>
      <c r="P2418" s="107"/>
      <c r="Q2418" s="107"/>
      <c r="R2418" s="107"/>
      <c r="S2418" s="107"/>
      <c r="T2418" s="74"/>
    </row>
    <row r="2419" spans="1:20" ht="18" customHeight="1">
      <c r="A2419" s="190"/>
      <c r="B2419" s="191"/>
      <c r="C2419" s="118"/>
      <c r="D2419" s="108" t="s">
        <v>64</v>
      </c>
      <c r="E2419" s="94" t="s">
        <v>982</v>
      </c>
      <c r="F2419" s="94"/>
      <c r="G2419" s="94"/>
      <c r="H2419" s="94"/>
      <c r="I2419" s="94"/>
      <c r="J2419" s="94"/>
      <c r="K2419" s="94"/>
      <c r="L2419" s="95"/>
      <c r="M2419" s="100" t="s">
        <v>945</v>
      </c>
      <c r="N2419" s="100" t="s">
        <v>945</v>
      </c>
      <c r="O2419" s="110"/>
      <c r="P2419" s="107"/>
      <c r="Q2419" s="107"/>
      <c r="R2419" s="107"/>
      <c r="S2419" s="107"/>
      <c r="T2419" s="74"/>
    </row>
    <row r="2420" spans="1:20" ht="18" customHeight="1">
      <c r="A2420" s="190"/>
      <c r="B2420" s="191"/>
      <c r="C2420" s="99"/>
      <c r="D2420" s="108" t="s">
        <v>67</v>
      </c>
      <c r="E2420" s="94" t="s">
        <v>983</v>
      </c>
      <c r="F2420" s="94"/>
      <c r="G2420" s="94"/>
      <c r="H2420" s="94"/>
      <c r="I2420" s="94"/>
      <c r="J2420" s="94"/>
      <c r="K2420" s="94"/>
      <c r="L2420" s="105"/>
      <c r="M2420" s="100" t="s">
        <v>192</v>
      </c>
      <c r="N2420" s="100" t="s">
        <v>192</v>
      </c>
      <c r="O2420" s="110"/>
      <c r="P2420" s="107"/>
      <c r="Q2420" s="107"/>
      <c r="R2420" s="107"/>
      <c r="S2420" s="107"/>
      <c r="T2420" s="74"/>
    </row>
    <row r="2421" spans="1:20" ht="18" customHeight="1">
      <c r="A2421" s="190"/>
      <c r="B2421" s="191"/>
      <c r="C2421" s="111"/>
      <c r="D2421" s="68" t="s">
        <v>69</v>
      </c>
      <c r="E2421" s="94" t="s">
        <v>984</v>
      </c>
      <c r="F2421" s="94"/>
      <c r="G2421" s="94"/>
      <c r="H2421" s="94"/>
      <c r="I2421" s="94"/>
      <c r="J2421" s="94"/>
      <c r="K2421" s="94"/>
      <c r="L2421" s="105"/>
      <c r="M2421" s="100" t="s">
        <v>192</v>
      </c>
      <c r="N2421" s="100" t="s">
        <v>192</v>
      </c>
      <c r="O2421" s="110"/>
      <c r="P2421" s="107"/>
      <c r="Q2421" s="107"/>
      <c r="R2421" s="107"/>
      <c r="S2421" s="107"/>
      <c r="T2421" s="74"/>
    </row>
    <row r="2422" spans="1:20" ht="18" customHeight="1">
      <c r="A2422" s="190"/>
      <c r="B2422" s="191"/>
      <c r="C2422" s="75"/>
      <c r="D2422" s="108" t="s">
        <v>859</v>
      </c>
      <c r="E2422" s="94" t="s">
        <v>985</v>
      </c>
      <c r="F2422" s="94"/>
      <c r="G2422" s="94"/>
      <c r="H2422" s="94"/>
      <c r="I2422" s="94"/>
      <c r="J2422" s="94"/>
      <c r="K2422" s="94"/>
      <c r="L2422" s="105"/>
      <c r="M2422" s="100" t="s">
        <v>477</v>
      </c>
      <c r="N2422" s="100" t="s">
        <v>986</v>
      </c>
      <c r="O2422" s="110"/>
      <c r="P2422" s="107"/>
      <c r="Q2422" s="107"/>
      <c r="R2422" s="107"/>
      <c r="S2422" s="107"/>
      <c r="T2422" s="74"/>
    </row>
    <row r="2423" spans="1:20" ht="18" customHeight="1">
      <c r="A2423" s="190"/>
      <c r="B2423" s="191"/>
      <c r="C2423" s="118"/>
      <c r="D2423" s="108" t="s">
        <v>866</v>
      </c>
      <c r="E2423" s="94" t="s">
        <v>987</v>
      </c>
      <c r="F2423" s="94"/>
      <c r="G2423" s="94"/>
      <c r="H2423" s="94"/>
      <c r="I2423" s="94"/>
      <c r="J2423" s="94"/>
      <c r="K2423" s="94"/>
      <c r="L2423" s="105"/>
      <c r="M2423" s="100" t="s">
        <v>192</v>
      </c>
      <c r="N2423" s="100" t="s">
        <v>192</v>
      </c>
      <c r="O2423" s="110"/>
      <c r="P2423" s="107"/>
      <c r="Q2423" s="107"/>
      <c r="R2423" s="107"/>
      <c r="S2423" s="107"/>
      <c r="T2423" s="74"/>
    </row>
    <row r="2424" spans="1:20" ht="18" customHeight="1">
      <c r="A2424" s="190"/>
      <c r="B2424" s="191"/>
      <c r="C2424" s="99"/>
      <c r="D2424" s="108" t="s">
        <v>868</v>
      </c>
      <c r="E2424" s="94" t="s">
        <v>1442</v>
      </c>
      <c r="F2424" s="94"/>
      <c r="G2424" s="94"/>
      <c r="H2424" s="94"/>
      <c r="I2424" s="94"/>
      <c r="J2424" s="94"/>
      <c r="K2424" s="94"/>
      <c r="L2424" s="105"/>
      <c r="M2424" s="100" t="s">
        <v>192</v>
      </c>
      <c r="N2424" s="100" t="s">
        <v>192</v>
      </c>
      <c r="O2424" s="110"/>
      <c r="P2424" s="107"/>
      <c r="Q2424" s="107"/>
      <c r="R2424" s="107"/>
      <c r="S2424" s="107"/>
      <c r="T2424" s="74"/>
    </row>
    <row r="2425" spans="1:20" ht="18" customHeight="1">
      <c r="A2425" s="190"/>
      <c r="B2425" s="191"/>
      <c r="C2425" s="99"/>
      <c r="D2425" s="108" t="s">
        <v>872</v>
      </c>
      <c r="E2425" s="94" t="s">
        <v>991</v>
      </c>
      <c r="F2425" s="94"/>
      <c r="G2425" s="94"/>
      <c r="H2425" s="94"/>
      <c r="I2425" s="94"/>
      <c r="J2425" s="94"/>
      <c r="K2425" s="94"/>
      <c r="L2425" s="105"/>
      <c r="M2425" s="100" t="s">
        <v>945</v>
      </c>
      <c r="N2425" s="100" t="s">
        <v>945</v>
      </c>
      <c r="O2425" s="110"/>
      <c r="P2425" s="107"/>
      <c r="Q2425" s="107"/>
      <c r="R2425" s="107"/>
      <c r="S2425" s="107"/>
      <c r="T2425" s="74"/>
    </row>
    <row r="2426" spans="1:20" ht="18" customHeight="1">
      <c r="A2426" s="190"/>
      <c r="B2426" s="191"/>
      <c r="C2426" s="99"/>
      <c r="D2426" s="108" t="s">
        <v>873</v>
      </c>
      <c r="E2426" s="94" t="s">
        <v>993</v>
      </c>
      <c r="F2426" s="94"/>
      <c r="G2426" s="94"/>
      <c r="H2426" s="94"/>
      <c r="I2426" s="94"/>
      <c r="J2426" s="94"/>
      <c r="K2426" s="94"/>
      <c r="L2426" s="105"/>
      <c r="M2426" s="78">
        <v>34</v>
      </c>
      <c r="N2426" s="96" t="s">
        <v>945</v>
      </c>
      <c r="O2426" s="119"/>
      <c r="P2426" s="107"/>
      <c r="Q2426" s="107"/>
      <c r="R2426" s="107"/>
      <c r="S2426" s="107"/>
      <c r="T2426" s="74"/>
    </row>
    <row r="2427" spans="1:20" ht="18" customHeight="1">
      <c r="A2427" s="190"/>
      <c r="B2427" s="191"/>
      <c r="C2427" s="99"/>
      <c r="D2427" s="108" t="s">
        <v>875</v>
      </c>
      <c r="E2427" s="94" t="s">
        <v>994</v>
      </c>
      <c r="F2427" s="94"/>
      <c r="G2427" s="94"/>
      <c r="H2427" s="94"/>
      <c r="I2427" s="94"/>
      <c r="J2427" s="94"/>
      <c r="K2427" s="94"/>
      <c r="L2427" s="105"/>
      <c r="M2427" s="78">
        <v>34</v>
      </c>
      <c r="N2427" s="96" t="s">
        <v>945</v>
      </c>
      <c r="O2427" s="119"/>
      <c r="P2427" s="107"/>
      <c r="Q2427" s="107"/>
      <c r="R2427" s="107"/>
      <c r="S2427" s="107"/>
      <c r="T2427" s="74"/>
    </row>
    <row r="2428" spans="1:20" ht="18" customHeight="1">
      <c r="A2428" s="190"/>
      <c r="B2428" s="191"/>
      <c r="C2428" s="99"/>
      <c r="D2428" s="108" t="s">
        <v>876</v>
      </c>
      <c r="E2428" s="94" t="s">
        <v>995</v>
      </c>
      <c r="F2428" s="94"/>
      <c r="G2428" s="94"/>
      <c r="H2428" s="94"/>
      <c r="I2428" s="94"/>
      <c r="J2428" s="94"/>
      <c r="K2428" s="94"/>
      <c r="L2428" s="105"/>
      <c r="M2428" s="78" t="s">
        <v>945</v>
      </c>
      <c r="N2428" s="96" t="s">
        <v>945</v>
      </c>
      <c r="O2428" s="119"/>
      <c r="P2428" s="107"/>
      <c r="Q2428" s="107"/>
      <c r="R2428" s="107"/>
      <c r="S2428" s="107"/>
      <c r="T2428" s="74"/>
    </row>
    <row r="2429" spans="1:20" ht="18" customHeight="1" thickBot="1">
      <c r="A2429" s="233"/>
      <c r="B2429" s="234"/>
      <c r="C2429" s="120"/>
      <c r="D2429" s="121"/>
      <c r="E2429" s="122"/>
      <c r="F2429" s="122"/>
      <c r="G2429" s="122"/>
      <c r="H2429" s="122"/>
      <c r="I2429" s="122"/>
      <c r="J2429" s="122"/>
      <c r="K2429" s="122"/>
      <c r="L2429" s="123"/>
      <c r="M2429" s="124"/>
      <c r="N2429" s="125"/>
      <c r="O2429" s="126"/>
      <c r="P2429" s="127"/>
      <c r="Q2429" s="127"/>
      <c r="R2429" s="127"/>
      <c r="S2429" s="127"/>
      <c r="T2429" s="128"/>
    </row>
    <row r="2430" spans="1:20" ht="17.25" customHeight="1" thickBot="1">
      <c r="A2430" s="935" t="s">
        <v>101</v>
      </c>
      <c r="B2430" s="936"/>
      <c r="C2430" s="936"/>
      <c r="D2430" s="936"/>
      <c r="E2430" s="936"/>
      <c r="F2430" s="936"/>
      <c r="G2430" s="50" t="s">
        <v>102</v>
      </c>
      <c r="H2430" s="937"/>
      <c r="I2430" s="937"/>
      <c r="J2430" s="938"/>
      <c r="K2430" s="50" t="s">
        <v>103</v>
      </c>
      <c r="L2430" s="51"/>
      <c r="M2430" s="52"/>
      <c r="N2430" s="939" t="s">
        <v>104</v>
      </c>
      <c r="O2430" s="940"/>
      <c r="P2430" s="940"/>
      <c r="Q2430" s="941"/>
      <c r="R2430" s="53" t="s">
        <v>105</v>
      </c>
      <c r="S2430" s="54"/>
      <c r="T2430" s="55"/>
    </row>
    <row r="2431" spans="1:20" ht="18" customHeight="1">
      <c r="A2431" s="942" t="s">
        <v>106</v>
      </c>
      <c r="B2431" s="943"/>
      <c r="C2431" s="946" t="s">
        <v>107</v>
      </c>
      <c r="D2431" s="922" t="s">
        <v>108</v>
      </c>
      <c r="E2431" s="923"/>
      <c r="F2431" s="923"/>
      <c r="G2431" s="923"/>
      <c r="H2431" s="923"/>
      <c r="I2431" s="923"/>
      <c r="J2431" s="923"/>
      <c r="K2431" s="923"/>
      <c r="L2431" s="948"/>
      <c r="M2431" s="950" t="s">
        <v>109</v>
      </c>
      <c r="N2431" s="922" t="s">
        <v>110</v>
      </c>
      <c r="O2431" s="922" t="s">
        <v>111</v>
      </c>
      <c r="P2431" s="923"/>
      <c r="Q2431" s="923"/>
      <c r="R2431" s="923"/>
      <c r="S2431" s="923"/>
      <c r="T2431" s="924"/>
    </row>
    <row r="2432" spans="1:20" ht="18" customHeight="1" thickBot="1">
      <c r="A2432" s="944"/>
      <c r="B2432" s="945"/>
      <c r="C2432" s="947"/>
      <c r="D2432" s="925"/>
      <c r="E2432" s="926"/>
      <c r="F2432" s="926"/>
      <c r="G2432" s="926"/>
      <c r="H2432" s="926"/>
      <c r="I2432" s="926"/>
      <c r="J2432" s="926"/>
      <c r="K2432" s="926"/>
      <c r="L2432" s="949"/>
      <c r="M2432" s="951"/>
      <c r="N2432" s="925"/>
      <c r="O2432" s="925"/>
      <c r="P2432" s="926"/>
      <c r="Q2432" s="926"/>
      <c r="R2432" s="926"/>
      <c r="S2432" s="926"/>
      <c r="T2432" s="927"/>
    </row>
    <row r="2433" spans="1:20" ht="18" customHeight="1">
      <c r="A2433" s="989" t="s">
        <v>1423</v>
      </c>
      <c r="B2433" s="990"/>
      <c r="C2433" s="57"/>
      <c r="D2433" s="58" t="s">
        <v>877</v>
      </c>
      <c r="E2433" s="240" t="s">
        <v>996</v>
      </c>
      <c r="F2433" s="60"/>
      <c r="G2433" s="60"/>
      <c r="H2433" s="293"/>
      <c r="I2433" s="293"/>
      <c r="J2433" s="293"/>
      <c r="K2433" s="293"/>
      <c r="L2433" s="61"/>
      <c r="M2433" s="62" t="s">
        <v>945</v>
      </c>
      <c r="N2433" s="63" t="s">
        <v>945</v>
      </c>
      <c r="O2433" s="64"/>
      <c r="P2433" s="65"/>
      <c r="Q2433" s="65"/>
      <c r="R2433" s="65"/>
      <c r="S2433" s="65"/>
      <c r="T2433" s="66"/>
    </row>
    <row r="2434" spans="1:20" ht="18" customHeight="1">
      <c r="A2434" s="985" t="s">
        <v>946</v>
      </c>
      <c r="B2434" s="986"/>
      <c r="C2434" s="67"/>
      <c r="D2434" s="68" t="s">
        <v>878</v>
      </c>
      <c r="E2434" s="69" t="s">
        <v>997</v>
      </c>
      <c r="F2434" s="69"/>
      <c r="G2434" s="69"/>
      <c r="H2434" s="69"/>
      <c r="I2434" s="69"/>
      <c r="J2434" s="69"/>
      <c r="K2434" s="69"/>
      <c r="L2434" s="70"/>
      <c r="M2434" s="71" t="s">
        <v>945</v>
      </c>
      <c r="N2434" s="71" t="s">
        <v>945</v>
      </c>
      <c r="O2434" s="72"/>
      <c r="P2434" s="73"/>
      <c r="Q2434" s="73"/>
      <c r="R2434" s="73"/>
      <c r="S2434" s="73"/>
      <c r="T2434" s="74"/>
    </row>
    <row r="2435" spans="1:20" ht="18" customHeight="1">
      <c r="A2435" s="190"/>
      <c r="B2435" s="191"/>
      <c r="C2435" s="176" t="s">
        <v>1354</v>
      </c>
      <c r="D2435" s="68" t="s">
        <v>879</v>
      </c>
      <c r="E2435" s="69" t="s">
        <v>998</v>
      </c>
      <c r="F2435" s="76"/>
      <c r="G2435" s="76"/>
      <c r="H2435" s="76"/>
      <c r="I2435" s="76"/>
      <c r="J2435" s="76"/>
      <c r="K2435" s="76"/>
      <c r="L2435" s="77"/>
      <c r="M2435" s="71" t="s">
        <v>945</v>
      </c>
      <c r="N2435" s="71" t="s">
        <v>945</v>
      </c>
      <c r="O2435" s="72" t="s">
        <v>1443</v>
      </c>
      <c r="P2435" s="73" t="s">
        <v>999</v>
      </c>
      <c r="Q2435" s="73"/>
      <c r="R2435" s="73"/>
      <c r="S2435" s="73"/>
      <c r="T2435" s="74"/>
    </row>
    <row r="2436" spans="1:20" ht="18" customHeight="1">
      <c r="A2436" s="190"/>
      <c r="B2436" s="191"/>
      <c r="C2436" s="75"/>
      <c r="D2436" s="68" t="s">
        <v>896</v>
      </c>
      <c r="E2436" s="69" t="s">
        <v>1000</v>
      </c>
      <c r="F2436" s="76"/>
      <c r="G2436" s="76"/>
      <c r="H2436" s="76"/>
      <c r="I2436" s="76"/>
      <c r="J2436" s="76"/>
      <c r="K2436" s="76"/>
      <c r="L2436" s="77"/>
      <c r="M2436" s="78" t="s">
        <v>945</v>
      </c>
      <c r="N2436" s="71" t="s">
        <v>945</v>
      </c>
      <c r="O2436" s="398"/>
      <c r="P2436" s="73"/>
      <c r="Q2436" s="73"/>
      <c r="R2436" s="73"/>
      <c r="S2436" s="73"/>
      <c r="T2436" s="74"/>
    </row>
    <row r="2437" spans="1:20" ht="18" customHeight="1">
      <c r="A2437" s="190"/>
      <c r="B2437" s="191"/>
      <c r="C2437" s="79"/>
      <c r="D2437" s="68" t="s">
        <v>899</v>
      </c>
      <c r="E2437" s="69" t="s">
        <v>939</v>
      </c>
      <c r="F2437" s="76"/>
      <c r="G2437" s="76"/>
      <c r="H2437" s="76"/>
      <c r="I2437" s="76"/>
      <c r="J2437" s="76"/>
      <c r="K2437" s="76"/>
      <c r="L2437" s="77"/>
      <c r="M2437" s="78" t="s">
        <v>945</v>
      </c>
      <c r="N2437" s="71" t="s">
        <v>945</v>
      </c>
      <c r="O2437" s="398"/>
      <c r="P2437" s="73"/>
      <c r="Q2437" s="73"/>
      <c r="R2437" s="73"/>
      <c r="S2437" s="73"/>
      <c r="T2437" s="74"/>
    </row>
    <row r="2438" spans="1:20" ht="18" customHeight="1">
      <c r="A2438" s="190"/>
      <c r="B2438" s="191"/>
      <c r="C2438" s="464" t="s">
        <v>256</v>
      </c>
      <c r="D2438" s="81" t="s">
        <v>933</v>
      </c>
      <c r="E2438" s="82" t="s">
        <v>1001</v>
      </c>
      <c r="F2438" s="82"/>
      <c r="G2438" s="82"/>
      <c r="H2438" s="82"/>
      <c r="I2438" s="82"/>
      <c r="J2438" s="82"/>
      <c r="K2438" s="82"/>
      <c r="L2438" s="83"/>
      <c r="M2438" s="84" t="s">
        <v>945</v>
      </c>
      <c r="N2438" s="85" t="s">
        <v>945</v>
      </c>
      <c r="O2438" s="86" t="s">
        <v>1443</v>
      </c>
      <c r="P2438" s="87" t="s">
        <v>999</v>
      </c>
      <c r="Q2438" s="388"/>
      <c r="R2438" s="388"/>
      <c r="S2438" s="388"/>
      <c r="T2438" s="88"/>
    </row>
    <row r="2439" spans="1:20" ht="18" customHeight="1">
      <c r="A2439" s="190"/>
      <c r="B2439" s="191"/>
      <c r="C2439" s="75"/>
      <c r="D2439" s="68" t="s">
        <v>901</v>
      </c>
      <c r="E2439" s="89" t="s">
        <v>1002</v>
      </c>
      <c r="F2439" s="89"/>
      <c r="G2439" s="89"/>
      <c r="H2439" s="89"/>
      <c r="I2439" s="89"/>
      <c r="J2439" s="89"/>
      <c r="K2439" s="89"/>
      <c r="L2439" s="90"/>
      <c r="M2439" s="91" t="s">
        <v>945</v>
      </c>
      <c r="N2439" s="92" t="s">
        <v>945</v>
      </c>
      <c r="O2439" s="429"/>
      <c r="P2439" s="73"/>
      <c r="Q2439" s="107"/>
      <c r="R2439" s="107"/>
      <c r="S2439" s="107"/>
      <c r="T2439" s="74"/>
    </row>
    <row r="2440" spans="1:20" ht="18" customHeight="1">
      <c r="A2440" s="190"/>
      <c r="B2440" s="191"/>
      <c r="C2440" s="75"/>
      <c r="D2440" s="68" t="s">
        <v>903</v>
      </c>
      <c r="E2440" s="94" t="s">
        <v>1003</v>
      </c>
      <c r="F2440" s="94"/>
      <c r="G2440" s="94"/>
      <c r="H2440" s="94"/>
      <c r="I2440" s="94"/>
      <c r="J2440" s="94"/>
      <c r="K2440" s="94"/>
      <c r="L2440" s="95"/>
      <c r="M2440" s="78" t="s">
        <v>945</v>
      </c>
      <c r="N2440" s="96" t="s">
        <v>1004</v>
      </c>
      <c r="O2440" s="97" t="s">
        <v>1443</v>
      </c>
      <c r="P2440" s="73" t="s">
        <v>949</v>
      </c>
      <c r="Q2440" s="107"/>
      <c r="R2440" s="107"/>
      <c r="S2440" s="107"/>
      <c r="T2440" s="74"/>
    </row>
    <row r="2441" spans="1:20" ht="18" customHeight="1">
      <c r="A2441" s="190"/>
      <c r="B2441" s="191"/>
      <c r="C2441" s="464" t="s">
        <v>256</v>
      </c>
      <c r="D2441" s="68" t="s">
        <v>904</v>
      </c>
      <c r="E2441" s="89" t="s">
        <v>1444</v>
      </c>
      <c r="F2441" s="89"/>
      <c r="G2441" s="89"/>
      <c r="H2441" s="89"/>
      <c r="I2441" s="89"/>
      <c r="J2441" s="89"/>
      <c r="K2441" s="89"/>
      <c r="L2441" s="95"/>
      <c r="M2441" s="78" t="s">
        <v>945</v>
      </c>
      <c r="N2441" s="96" t="s">
        <v>1004</v>
      </c>
      <c r="O2441" s="97" t="s">
        <v>1443</v>
      </c>
      <c r="P2441" s="73" t="s">
        <v>999</v>
      </c>
      <c r="Q2441" s="107"/>
      <c r="R2441" s="107"/>
      <c r="S2441" s="107"/>
      <c r="T2441" s="74"/>
    </row>
    <row r="2442" spans="1:20" ht="18" customHeight="1">
      <c r="A2442" s="190"/>
      <c r="B2442" s="191"/>
      <c r="C2442" s="99"/>
      <c r="D2442" s="68" t="s">
        <v>905</v>
      </c>
      <c r="E2442" s="94" t="s">
        <v>1006</v>
      </c>
      <c r="F2442" s="94"/>
      <c r="G2442" s="94"/>
      <c r="H2442" s="94"/>
      <c r="I2442" s="94"/>
      <c r="J2442" s="94"/>
      <c r="K2442" s="94"/>
      <c r="L2442" s="95"/>
      <c r="M2442" s="100" t="s">
        <v>945</v>
      </c>
      <c r="N2442" s="100" t="s">
        <v>945</v>
      </c>
      <c r="O2442" s="101"/>
      <c r="P2442" s="73"/>
      <c r="Q2442" s="107"/>
      <c r="R2442" s="107"/>
      <c r="S2442" s="107"/>
      <c r="T2442" s="74"/>
    </row>
    <row r="2443" spans="1:20" ht="18" customHeight="1">
      <c r="A2443" s="190"/>
      <c r="B2443" s="191"/>
      <c r="C2443" s="102"/>
      <c r="D2443" s="68" t="s">
        <v>906</v>
      </c>
      <c r="E2443" s="94" t="s">
        <v>1007</v>
      </c>
      <c r="F2443" s="94"/>
      <c r="G2443" s="94"/>
      <c r="H2443" s="94"/>
      <c r="I2443" s="94"/>
      <c r="J2443" s="94"/>
      <c r="K2443" s="94"/>
      <c r="L2443" s="95"/>
      <c r="M2443" s="78">
        <v>65</v>
      </c>
      <c r="N2443" s="96" t="s">
        <v>945</v>
      </c>
      <c r="O2443" s="97" t="s">
        <v>1443</v>
      </c>
      <c r="P2443" s="73" t="s">
        <v>1008</v>
      </c>
      <c r="Q2443" s="107"/>
      <c r="R2443" s="107"/>
      <c r="S2443" s="107"/>
      <c r="T2443" s="74"/>
    </row>
    <row r="2444" spans="1:20" ht="18" customHeight="1">
      <c r="A2444" s="190"/>
      <c r="B2444" s="191"/>
      <c r="C2444" s="75"/>
      <c r="D2444" s="68" t="s">
        <v>909</v>
      </c>
      <c r="E2444" s="94" t="s">
        <v>1010</v>
      </c>
      <c r="F2444" s="94"/>
      <c r="G2444" s="94"/>
      <c r="H2444" s="94"/>
      <c r="I2444" s="94"/>
      <c r="J2444" s="94"/>
      <c r="K2444" s="94"/>
      <c r="L2444" s="95"/>
      <c r="M2444" s="100">
        <v>34</v>
      </c>
      <c r="N2444" s="71" t="s">
        <v>1011</v>
      </c>
      <c r="O2444" s="72" t="s">
        <v>1443</v>
      </c>
      <c r="P2444" s="73" t="s">
        <v>1009</v>
      </c>
      <c r="Q2444" s="107"/>
      <c r="R2444" s="107"/>
      <c r="S2444" s="107"/>
      <c r="T2444" s="74"/>
    </row>
    <row r="2445" spans="1:20" ht="18" customHeight="1">
      <c r="A2445" s="190"/>
      <c r="B2445" s="191"/>
      <c r="C2445" s="102"/>
      <c r="D2445" s="68" t="s">
        <v>911</v>
      </c>
      <c r="E2445" s="94" t="s">
        <v>1013</v>
      </c>
      <c r="F2445" s="94"/>
      <c r="G2445" s="94"/>
      <c r="H2445" s="94"/>
      <c r="I2445" s="94"/>
      <c r="J2445" s="94"/>
      <c r="K2445" s="94"/>
      <c r="L2445" s="95"/>
      <c r="M2445" s="100">
        <v>34</v>
      </c>
      <c r="N2445" s="71" t="s">
        <v>945</v>
      </c>
      <c r="O2445" s="106"/>
      <c r="P2445" s="107"/>
      <c r="Q2445" s="107"/>
      <c r="R2445" s="107"/>
      <c r="S2445" s="107"/>
      <c r="T2445" s="74"/>
    </row>
    <row r="2446" spans="1:20" ht="18" customHeight="1">
      <c r="A2446" s="190"/>
      <c r="B2446" s="191"/>
      <c r="C2446" s="99"/>
      <c r="D2446" s="68" t="s">
        <v>913</v>
      </c>
      <c r="E2446" s="94" t="s">
        <v>1015</v>
      </c>
      <c r="F2446" s="94"/>
      <c r="G2446" s="94"/>
      <c r="H2446" s="94"/>
      <c r="I2446" s="94"/>
      <c r="J2446" s="94"/>
      <c r="K2446" s="94"/>
      <c r="L2446" s="105"/>
      <c r="M2446" s="100">
        <v>34</v>
      </c>
      <c r="N2446" s="71" t="s">
        <v>945</v>
      </c>
      <c r="O2446" s="72" t="s">
        <v>1443</v>
      </c>
      <c r="P2446" s="73" t="s">
        <v>1012</v>
      </c>
      <c r="Q2446" s="73"/>
      <c r="R2446" s="73"/>
      <c r="S2446" s="107"/>
      <c r="T2446" s="74"/>
    </row>
    <row r="2447" spans="1:20" ht="18" customHeight="1">
      <c r="A2447" s="190"/>
      <c r="B2447" s="191"/>
      <c r="C2447" s="75"/>
      <c r="D2447" s="108" t="s">
        <v>915</v>
      </c>
      <c r="E2447" s="94" t="s">
        <v>1017</v>
      </c>
      <c r="F2447" s="94"/>
      <c r="G2447" s="94"/>
      <c r="H2447" s="94"/>
      <c r="I2447" s="94"/>
      <c r="J2447" s="94"/>
      <c r="K2447" s="94"/>
      <c r="L2447" s="95"/>
      <c r="M2447" s="100" t="s">
        <v>945</v>
      </c>
      <c r="N2447" s="71" t="s">
        <v>945</v>
      </c>
      <c r="O2447" s="72" t="s">
        <v>1443</v>
      </c>
      <c r="P2447" s="73" t="s">
        <v>1014</v>
      </c>
      <c r="Q2447" s="73"/>
      <c r="R2447" s="73"/>
      <c r="S2447" s="107"/>
      <c r="T2447" s="74"/>
    </row>
    <row r="2448" spans="1:20" ht="18" customHeight="1">
      <c r="A2448" s="190"/>
      <c r="B2448" s="191"/>
      <c r="C2448" s="75"/>
      <c r="D2448" s="108" t="s">
        <v>916</v>
      </c>
      <c r="E2448" s="94" t="s">
        <v>1019</v>
      </c>
      <c r="F2448" s="94"/>
      <c r="G2448" s="94"/>
      <c r="H2448" s="94"/>
      <c r="I2448" s="94"/>
      <c r="J2448" s="94"/>
      <c r="K2448" s="94"/>
      <c r="L2448" s="95"/>
      <c r="M2448" s="100" t="s">
        <v>433</v>
      </c>
      <c r="N2448" s="71" t="s">
        <v>1020</v>
      </c>
      <c r="O2448" s="72" t="s">
        <v>1443</v>
      </c>
      <c r="P2448" s="73" t="s">
        <v>1016</v>
      </c>
      <c r="Q2448" s="73"/>
      <c r="R2448" s="73"/>
      <c r="S2448" s="107"/>
      <c r="T2448" s="74"/>
    </row>
    <row r="2449" spans="1:20" ht="18" customHeight="1">
      <c r="A2449" s="190"/>
      <c r="B2449" s="191"/>
      <c r="C2449" s="102"/>
      <c r="D2449" s="68" t="s">
        <v>917</v>
      </c>
      <c r="E2449" s="94" t="s">
        <v>1022</v>
      </c>
      <c r="F2449" s="94"/>
      <c r="G2449" s="94"/>
      <c r="H2449" s="94"/>
      <c r="I2449" s="94"/>
      <c r="J2449" s="94"/>
      <c r="K2449" s="94"/>
      <c r="L2449" s="95"/>
      <c r="M2449" s="100" t="s">
        <v>945</v>
      </c>
      <c r="N2449" s="92" t="s">
        <v>945</v>
      </c>
      <c r="O2449" s="429"/>
      <c r="P2449" s="73" t="s">
        <v>1018</v>
      </c>
      <c r="Q2449" s="73"/>
      <c r="R2449" s="73"/>
      <c r="S2449" s="107"/>
      <c r="T2449" s="74"/>
    </row>
    <row r="2450" spans="1:20" ht="18" customHeight="1">
      <c r="A2450" s="190"/>
      <c r="B2450" s="191"/>
      <c r="C2450" s="99"/>
      <c r="D2450" s="108" t="s">
        <v>918</v>
      </c>
      <c r="E2450" s="94" t="s">
        <v>453</v>
      </c>
      <c r="F2450" s="94"/>
      <c r="G2450" s="94"/>
      <c r="H2450" s="94"/>
      <c r="I2450" s="94"/>
      <c r="J2450" s="94"/>
      <c r="K2450" s="94"/>
      <c r="L2450" s="95"/>
      <c r="M2450" s="100">
        <v>65</v>
      </c>
      <c r="N2450" s="100" t="s">
        <v>945</v>
      </c>
      <c r="O2450" s="101"/>
      <c r="P2450" s="73" t="s">
        <v>1021</v>
      </c>
      <c r="Q2450" s="73"/>
      <c r="R2450" s="73"/>
      <c r="S2450" s="107"/>
      <c r="T2450" s="74"/>
    </row>
    <row r="2451" spans="1:20" ht="18" customHeight="1">
      <c r="A2451" s="190"/>
      <c r="B2451" s="191"/>
      <c r="C2451" s="102"/>
      <c r="D2451" s="108" t="s">
        <v>919</v>
      </c>
      <c r="E2451" s="94" t="s">
        <v>1024</v>
      </c>
      <c r="F2451" s="94"/>
      <c r="G2451" s="94"/>
      <c r="H2451" s="94"/>
      <c r="I2451" s="94"/>
      <c r="J2451" s="94"/>
      <c r="K2451" s="94"/>
      <c r="L2451" s="95"/>
      <c r="M2451" s="78" t="s">
        <v>945</v>
      </c>
      <c r="N2451" s="100" t="s">
        <v>945</v>
      </c>
      <c r="O2451" s="101"/>
      <c r="P2451" s="73" t="s">
        <v>1023</v>
      </c>
      <c r="Q2451" s="73"/>
      <c r="R2451" s="73"/>
      <c r="S2451" s="107"/>
      <c r="T2451" s="74"/>
    </row>
    <row r="2452" spans="1:20" ht="18" customHeight="1">
      <c r="A2452" s="190"/>
      <c r="B2452" s="191"/>
      <c r="C2452" s="99"/>
      <c r="D2452" s="108" t="s">
        <v>920</v>
      </c>
      <c r="E2452" s="94" t="s">
        <v>1025</v>
      </c>
      <c r="F2452" s="94"/>
      <c r="G2452" s="94"/>
      <c r="H2452" s="94"/>
      <c r="I2452" s="94"/>
      <c r="J2452" s="94"/>
      <c r="K2452" s="94"/>
      <c r="L2452" s="95"/>
      <c r="M2452" s="100">
        <v>34</v>
      </c>
      <c r="N2452" s="100" t="s">
        <v>945</v>
      </c>
      <c r="O2452" s="110"/>
      <c r="P2452" s="107"/>
      <c r="Q2452" s="107"/>
      <c r="R2452" s="107"/>
      <c r="S2452" s="107"/>
      <c r="T2452" s="74"/>
    </row>
    <row r="2453" spans="1:20" ht="18" customHeight="1">
      <c r="A2453" s="190"/>
      <c r="B2453" s="191"/>
      <c r="C2453" s="111"/>
      <c r="D2453" s="108" t="s">
        <v>921</v>
      </c>
      <c r="E2453" s="94" t="s">
        <v>991</v>
      </c>
      <c r="F2453" s="94"/>
      <c r="G2453" s="94"/>
      <c r="H2453" s="94"/>
      <c r="I2453" s="94"/>
      <c r="J2453" s="94"/>
      <c r="K2453" s="94"/>
      <c r="L2453" s="95"/>
      <c r="M2453" s="100" t="s">
        <v>945</v>
      </c>
      <c r="N2453" s="100" t="s">
        <v>945</v>
      </c>
      <c r="O2453" s="114"/>
      <c r="P2453" s="107"/>
      <c r="Q2453" s="107"/>
      <c r="R2453" s="107"/>
      <c r="S2453" s="107"/>
      <c r="T2453" s="74"/>
    </row>
    <row r="2454" spans="1:20" ht="18" customHeight="1">
      <c r="A2454" s="190"/>
      <c r="B2454" s="191"/>
      <c r="C2454" s="75"/>
      <c r="D2454" s="108" t="s">
        <v>942</v>
      </c>
      <c r="E2454" s="116" t="s">
        <v>1026</v>
      </c>
      <c r="F2454" s="116"/>
      <c r="G2454" s="116"/>
      <c r="H2454" s="116"/>
      <c r="I2454" s="116"/>
      <c r="J2454" s="116"/>
      <c r="K2454" s="116"/>
      <c r="L2454" s="117"/>
      <c r="M2454" s="100" t="s">
        <v>945</v>
      </c>
      <c r="N2454" s="71" t="s">
        <v>945</v>
      </c>
      <c r="O2454" s="106"/>
      <c r="P2454" s="107"/>
      <c r="Q2454" s="107"/>
      <c r="R2454" s="107"/>
      <c r="S2454" s="107"/>
      <c r="T2454" s="74"/>
    </row>
    <row r="2455" spans="1:20" ht="18" customHeight="1">
      <c r="A2455" s="190"/>
      <c r="B2455" s="191"/>
      <c r="C2455" s="118"/>
      <c r="D2455" s="108" t="s">
        <v>1027</v>
      </c>
      <c r="E2455" s="94" t="s">
        <v>1445</v>
      </c>
      <c r="F2455" s="94"/>
      <c r="G2455" s="94"/>
      <c r="H2455" s="94"/>
      <c r="I2455" s="94"/>
      <c r="J2455" s="94"/>
      <c r="K2455" s="94"/>
      <c r="L2455" s="95"/>
      <c r="M2455" s="100">
        <v>34</v>
      </c>
      <c r="N2455" s="100" t="s">
        <v>1029</v>
      </c>
      <c r="O2455" s="110"/>
      <c r="P2455" s="107"/>
      <c r="Q2455" s="107"/>
      <c r="R2455" s="107"/>
      <c r="S2455" s="107"/>
      <c r="T2455" s="74"/>
    </row>
    <row r="2456" spans="1:20" ht="18" customHeight="1">
      <c r="A2456" s="190"/>
      <c r="B2456" s="191"/>
      <c r="C2456" s="118"/>
      <c r="D2456" s="108"/>
      <c r="E2456" s="94" t="s">
        <v>1446</v>
      </c>
      <c r="F2456" s="94"/>
      <c r="G2456" s="94"/>
      <c r="H2456" s="94"/>
      <c r="I2456" s="94"/>
      <c r="J2456" s="94"/>
      <c r="K2456" s="94"/>
      <c r="L2456" s="95"/>
      <c r="M2456" s="100"/>
      <c r="N2456" s="100"/>
      <c r="O2456" s="110"/>
      <c r="P2456" s="107"/>
      <c r="Q2456" s="107"/>
      <c r="R2456" s="107"/>
      <c r="S2456" s="107"/>
      <c r="T2456" s="74"/>
    </row>
    <row r="2457" spans="1:20" ht="18" customHeight="1">
      <c r="A2457" s="190"/>
      <c r="B2457" s="191"/>
      <c r="C2457" s="99"/>
      <c r="D2457" s="108" t="s">
        <v>1030</v>
      </c>
      <c r="E2457" s="94" t="s">
        <v>1031</v>
      </c>
      <c r="F2457" s="94"/>
      <c r="G2457" s="94"/>
      <c r="H2457" s="94"/>
      <c r="I2457" s="94"/>
      <c r="J2457" s="94"/>
      <c r="K2457" s="94"/>
      <c r="L2457" s="105"/>
      <c r="M2457" s="100">
        <v>34</v>
      </c>
      <c r="N2457" s="100" t="s">
        <v>945</v>
      </c>
      <c r="O2457" s="110"/>
      <c r="P2457" s="107"/>
      <c r="Q2457" s="107"/>
      <c r="R2457" s="107"/>
      <c r="S2457" s="107"/>
      <c r="T2457" s="74"/>
    </row>
    <row r="2458" spans="1:20" ht="18" customHeight="1">
      <c r="A2458" s="190"/>
      <c r="B2458" s="191"/>
      <c r="C2458" s="401" t="s">
        <v>1032</v>
      </c>
      <c r="D2458" s="68" t="s">
        <v>1033</v>
      </c>
      <c r="E2458" s="94" t="s">
        <v>1447</v>
      </c>
      <c r="F2458" s="94"/>
      <c r="G2458" s="94"/>
      <c r="H2458" s="94"/>
      <c r="I2458" s="94"/>
      <c r="J2458" s="94"/>
      <c r="K2458" s="94"/>
      <c r="L2458" s="105"/>
      <c r="M2458" s="100" t="s">
        <v>945</v>
      </c>
      <c r="N2458" s="100" t="s">
        <v>945</v>
      </c>
      <c r="O2458" s="110"/>
      <c r="P2458" s="107"/>
      <c r="Q2458" s="107"/>
      <c r="R2458" s="107"/>
      <c r="S2458" s="107"/>
      <c r="T2458" s="74"/>
    </row>
    <row r="2459" spans="1:20" ht="18" customHeight="1">
      <c r="A2459" s="190"/>
      <c r="B2459" s="191"/>
      <c r="C2459" s="75"/>
      <c r="D2459" s="108" t="s">
        <v>1035</v>
      </c>
      <c r="E2459" s="94" t="s">
        <v>542</v>
      </c>
      <c r="F2459" s="94"/>
      <c r="G2459" s="94"/>
      <c r="H2459" s="94"/>
      <c r="I2459" s="94"/>
      <c r="J2459" s="94"/>
      <c r="K2459" s="94"/>
      <c r="L2459" s="105"/>
      <c r="M2459" s="100" t="s">
        <v>945</v>
      </c>
      <c r="N2459" s="100" t="s">
        <v>945</v>
      </c>
      <c r="O2459" s="110"/>
      <c r="P2459" s="107"/>
      <c r="Q2459" s="107"/>
      <c r="R2459" s="107"/>
      <c r="S2459" s="107"/>
      <c r="T2459" s="74"/>
    </row>
    <row r="2460" spans="1:20" ht="18" customHeight="1">
      <c r="A2460" s="190"/>
      <c r="B2460" s="191"/>
      <c r="C2460" s="118"/>
      <c r="D2460" s="108" t="s">
        <v>1036</v>
      </c>
      <c r="E2460" s="94" t="s">
        <v>1037</v>
      </c>
      <c r="F2460" s="94"/>
      <c r="G2460" s="94"/>
      <c r="H2460" s="94"/>
      <c r="I2460" s="94"/>
      <c r="J2460" s="94"/>
      <c r="K2460" s="94"/>
      <c r="L2460" s="105"/>
      <c r="M2460" s="100" t="s">
        <v>945</v>
      </c>
      <c r="N2460" s="100" t="s">
        <v>945</v>
      </c>
      <c r="O2460" s="110"/>
      <c r="P2460" s="107"/>
      <c r="Q2460" s="107"/>
      <c r="R2460" s="107"/>
      <c r="S2460" s="107"/>
      <c r="T2460" s="74"/>
    </row>
    <row r="2461" spans="1:20" ht="18" customHeight="1">
      <c r="A2461" s="190"/>
      <c r="B2461" s="191"/>
      <c r="C2461" s="99"/>
      <c r="D2461" s="108" t="s">
        <v>1038</v>
      </c>
      <c r="E2461" s="94" t="s">
        <v>984</v>
      </c>
      <c r="F2461" s="94"/>
      <c r="G2461" s="94"/>
      <c r="H2461" s="94"/>
      <c r="I2461" s="94"/>
      <c r="J2461" s="94"/>
      <c r="K2461" s="94"/>
      <c r="L2461" s="105"/>
      <c r="M2461" s="100" t="s">
        <v>945</v>
      </c>
      <c r="N2461" s="100" t="s">
        <v>945</v>
      </c>
      <c r="O2461" s="110"/>
      <c r="P2461" s="107"/>
      <c r="Q2461" s="107"/>
      <c r="R2461" s="107"/>
      <c r="S2461" s="107"/>
      <c r="T2461" s="74"/>
    </row>
    <row r="2462" spans="1:20" ht="18" customHeight="1">
      <c r="A2462" s="190"/>
      <c r="B2462" s="191"/>
      <c r="C2462" s="99"/>
      <c r="D2462" s="108" t="s">
        <v>1039</v>
      </c>
      <c r="E2462" s="94" t="s">
        <v>1040</v>
      </c>
      <c r="F2462" s="94"/>
      <c r="G2462" s="94"/>
      <c r="H2462" s="94"/>
      <c r="I2462" s="94"/>
      <c r="J2462" s="94"/>
      <c r="K2462" s="94"/>
      <c r="L2462" s="105"/>
      <c r="M2462" s="100" t="s">
        <v>433</v>
      </c>
      <c r="N2462" s="100" t="s">
        <v>1041</v>
      </c>
      <c r="O2462" s="110"/>
      <c r="P2462" s="107"/>
      <c r="Q2462" s="107"/>
      <c r="R2462" s="107"/>
      <c r="S2462" s="107"/>
      <c r="T2462" s="74"/>
    </row>
    <row r="2463" spans="1:20" ht="18" customHeight="1">
      <c r="A2463" s="190"/>
      <c r="B2463" s="191"/>
      <c r="C2463" s="99"/>
      <c r="D2463" s="108" t="s">
        <v>1042</v>
      </c>
      <c r="E2463" s="94" t="s">
        <v>1043</v>
      </c>
      <c r="F2463" s="94"/>
      <c r="G2463" s="94"/>
      <c r="H2463" s="94"/>
      <c r="I2463" s="94"/>
      <c r="J2463" s="94"/>
      <c r="K2463" s="94"/>
      <c r="L2463" s="105"/>
      <c r="M2463" s="78" t="s">
        <v>945</v>
      </c>
      <c r="N2463" s="96" t="s">
        <v>945</v>
      </c>
      <c r="O2463" s="119"/>
      <c r="P2463" s="107"/>
      <c r="Q2463" s="107"/>
      <c r="R2463" s="107"/>
      <c r="S2463" s="107"/>
      <c r="T2463" s="74"/>
    </row>
    <row r="2464" spans="1:20" ht="18" customHeight="1">
      <c r="A2464" s="190"/>
      <c r="B2464" s="191"/>
      <c r="C2464" s="99"/>
      <c r="D2464" s="108" t="s">
        <v>1044</v>
      </c>
      <c r="E2464" s="94" t="s">
        <v>991</v>
      </c>
      <c r="F2464" s="94"/>
      <c r="G2464" s="94"/>
      <c r="H2464" s="94"/>
      <c r="I2464" s="94"/>
      <c r="J2464" s="94"/>
      <c r="K2464" s="94"/>
      <c r="L2464" s="105"/>
      <c r="M2464" s="78" t="s">
        <v>945</v>
      </c>
      <c r="N2464" s="96" t="s">
        <v>945</v>
      </c>
      <c r="O2464" s="119"/>
      <c r="P2464" s="107"/>
      <c r="Q2464" s="107"/>
      <c r="R2464" s="107"/>
      <c r="S2464" s="107"/>
      <c r="T2464" s="74"/>
    </row>
    <row r="2465" spans="1:20" ht="18" customHeight="1">
      <c r="A2465" s="190"/>
      <c r="B2465" s="191"/>
      <c r="C2465" s="99"/>
      <c r="D2465" s="108"/>
      <c r="E2465" s="94"/>
      <c r="F2465" s="94"/>
      <c r="G2465" s="94"/>
      <c r="H2465" s="94"/>
      <c r="I2465" s="94"/>
      <c r="J2465" s="94"/>
      <c r="K2465" s="94"/>
      <c r="L2465" s="105"/>
      <c r="M2465" s="78"/>
      <c r="N2465" s="96"/>
      <c r="O2465" s="119"/>
      <c r="P2465" s="107"/>
      <c r="Q2465" s="107"/>
      <c r="R2465" s="107"/>
      <c r="S2465" s="107"/>
      <c r="T2465" s="74"/>
    </row>
    <row r="2466" spans="1:20" ht="18" customHeight="1" thickBot="1">
      <c r="A2466" s="233"/>
      <c r="B2466" s="234"/>
      <c r="C2466" s="120"/>
      <c r="D2466" s="121"/>
      <c r="E2466" s="122"/>
      <c r="F2466" s="122"/>
      <c r="G2466" s="122"/>
      <c r="H2466" s="122"/>
      <c r="I2466" s="122"/>
      <c r="J2466" s="122"/>
      <c r="K2466" s="122"/>
      <c r="L2466" s="123"/>
      <c r="M2466" s="124"/>
      <c r="N2466" s="125"/>
      <c r="O2466" s="126"/>
      <c r="P2466" s="127"/>
      <c r="Q2466" s="127"/>
      <c r="R2466" s="127"/>
      <c r="S2466" s="127"/>
      <c r="T2466" s="128"/>
    </row>
    <row r="2467" spans="1:20" ht="17.25" customHeight="1" thickBot="1">
      <c r="A2467" s="935" t="s">
        <v>101</v>
      </c>
      <c r="B2467" s="936"/>
      <c r="C2467" s="936"/>
      <c r="D2467" s="936"/>
      <c r="E2467" s="936"/>
      <c r="F2467" s="936"/>
      <c r="G2467" s="50" t="s">
        <v>102</v>
      </c>
      <c r="H2467" s="937"/>
      <c r="I2467" s="937"/>
      <c r="J2467" s="938"/>
      <c r="K2467" s="50" t="s">
        <v>103</v>
      </c>
      <c r="L2467" s="51"/>
      <c r="M2467" s="52"/>
      <c r="N2467" s="939" t="s">
        <v>104</v>
      </c>
      <c r="O2467" s="940"/>
      <c r="P2467" s="940"/>
      <c r="Q2467" s="941"/>
      <c r="R2467" s="53" t="s">
        <v>105</v>
      </c>
      <c r="S2467" s="54"/>
      <c r="T2467" s="55"/>
    </row>
    <row r="2468" spans="1:20" ht="18" customHeight="1">
      <c r="A2468" s="942" t="s">
        <v>106</v>
      </c>
      <c r="B2468" s="943"/>
      <c r="C2468" s="946" t="s">
        <v>107</v>
      </c>
      <c r="D2468" s="922" t="s">
        <v>108</v>
      </c>
      <c r="E2468" s="923"/>
      <c r="F2468" s="923"/>
      <c r="G2468" s="923"/>
      <c r="H2468" s="923"/>
      <c r="I2468" s="923"/>
      <c r="J2468" s="923"/>
      <c r="K2468" s="923"/>
      <c r="L2468" s="948"/>
      <c r="M2468" s="950" t="s">
        <v>109</v>
      </c>
      <c r="N2468" s="922" t="s">
        <v>110</v>
      </c>
      <c r="O2468" s="922" t="s">
        <v>111</v>
      </c>
      <c r="P2468" s="923"/>
      <c r="Q2468" s="923"/>
      <c r="R2468" s="923"/>
      <c r="S2468" s="923"/>
      <c r="T2468" s="924"/>
    </row>
    <row r="2469" spans="1:20" ht="18" customHeight="1" thickBot="1">
      <c r="A2469" s="944"/>
      <c r="B2469" s="945"/>
      <c r="C2469" s="947"/>
      <c r="D2469" s="925"/>
      <c r="E2469" s="926"/>
      <c r="F2469" s="926"/>
      <c r="G2469" s="926"/>
      <c r="H2469" s="926"/>
      <c r="I2469" s="926"/>
      <c r="J2469" s="926"/>
      <c r="K2469" s="926"/>
      <c r="L2469" s="949"/>
      <c r="M2469" s="951"/>
      <c r="N2469" s="925"/>
      <c r="O2469" s="925"/>
      <c r="P2469" s="926"/>
      <c r="Q2469" s="926"/>
      <c r="R2469" s="926"/>
      <c r="S2469" s="926"/>
      <c r="T2469" s="927"/>
    </row>
    <row r="2470" spans="1:20" ht="18" customHeight="1">
      <c r="A2470" s="989" t="s">
        <v>1423</v>
      </c>
      <c r="B2470" s="990"/>
      <c r="C2470" s="411"/>
      <c r="D2470" s="58" t="s">
        <v>1045</v>
      </c>
      <c r="E2470" s="59" t="s">
        <v>1046</v>
      </c>
      <c r="F2470" s="60"/>
      <c r="G2470" s="60"/>
      <c r="H2470" s="293"/>
      <c r="I2470" s="293"/>
      <c r="J2470" s="293"/>
      <c r="K2470" s="293"/>
      <c r="L2470" s="61"/>
      <c r="M2470" s="62" t="s">
        <v>945</v>
      </c>
      <c r="N2470" s="63" t="s">
        <v>945</v>
      </c>
      <c r="O2470" s="64"/>
      <c r="P2470" s="65"/>
      <c r="Q2470" s="65"/>
      <c r="R2470" s="65"/>
      <c r="S2470" s="65"/>
      <c r="T2470" s="66"/>
    </row>
    <row r="2471" spans="1:20" ht="18" customHeight="1">
      <c r="A2471" s="985" t="s">
        <v>946</v>
      </c>
      <c r="B2471" s="986"/>
      <c r="C2471" s="67"/>
      <c r="D2471" s="68" t="s">
        <v>1047</v>
      </c>
      <c r="E2471" s="69" t="s">
        <v>1048</v>
      </c>
      <c r="F2471" s="69"/>
      <c r="G2471" s="69"/>
      <c r="H2471" s="69"/>
      <c r="I2471" s="69"/>
      <c r="J2471" s="69"/>
      <c r="K2471" s="69"/>
      <c r="L2471" s="70"/>
      <c r="M2471" s="100">
        <v>34</v>
      </c>
      <c r="N2471" s="71" t="s">
        <v>945</v>
      </c>
      <c r="O2471" s="72"/>
      <c r="P2471" s="73"/>
      <c r="Q2471" s="73"/>
      <c r="R2471" s="73"/>
      <c r="S2471" s="73"/>
      <c r="T2471" s="74"/>
    </row>
    <row r="2472" spans="1:20" ht="18" customHeight="1">
      <c r="A2472" s="190"/>
      <c r="B2472" s="191"/>
      <c r="C2472" s="75"/>
      <c r="D2472" s="68" t="s">
        <v>1049</v>
      </c>
      <c r="E2472" s="69" t="s">
        <v>994</v>
      </c>
      <c r="F2472" s="76"/>
      <c r="G2472" s="76"/>
      <c r="H2472" s="76"/>
      <c r="I2472" s="76"/>
      <c r="J2472" s="76"/>
      <c r="K2472" s="76"/>
      <c r="L2472" s="77"/>
      <c r="M2472" s="100">
        <v>34</v>
      </c>
      <c r="N2472" s="71" t="s">
        <v>945</v>
      </c>
      <c r="O2472" s="72"/>
      <c r="P2472" s="73"/>
      <c r="Q2472" s="73"/>
      <c r="R2472" s="73"/>
      <c r="S2472" s="73"/>
      <c r="T2472" s="74"/>
    </row>
    <row r="2473" spans="1:20" ht="18" customHeight="1">
      <c r="A2473" s="190"/>
      <c r="B2473" s="191"/>
      <c r="C2473" s="75"/>
      <c r="D2473" s="68" t="s">
        <v>1050</v>
      </c>
      <c r="E2473" s="69" t="s">
        <v>1051</v>
      </c>
      <c r="F2473" s="76"/>
      <c r="G2473" s="76"/>
      <c r="H2473" s="76"/>
      <c r="I2473" s="76"/>
      <c r="J2473" s="76"/>
      <c r="K2473" s="76"/>
      <c r="L2473" s="77"/>
      <c r="M2473" s="78" t="s">
        <v>945</v>
      </c>
      <c r="N2473" s="71" t="s">
        <v>945</v>
      </c>
      <c r="O2473" s="72"/>
      <c r="P2473" s="73"/>
      <c r="Q2473" s="73"/>
      <c r="R2473" s="73"/>
      <c r="S2473" s="73"/>
      <c r="T2473" s="74"/>
    </row>
    <row r="2474" spans="1:20" ht="18" customHeight="1">
      <c r="A2474" s="190"/>
      <c r="B2474" s="191"/>
      <c r="C2474" s="485"/>
      <c r="D2474" s="81"/>
      <c r="E2474" s="245"/>
      <c r="F2474" s="246"/>
      <c r="G2474" s="246"/>
      <c r="H2474" s="246"/>
      <c r="I2474" s="246"/>
      <c r="J2474" s="246"/>
      <c r="K2474" s="246"/>
      <c r="L2474" s="247"/>
      <c r="M2474" s="84"/>
      <c r="N2474" s="85"/>
      <c r="O2474" s="86"/>
      <c r="P2474" s="87"/>
      <c r="Q2474" s="87"/>
      <c r="R2474" s="87"/>
      <c r="S2474" s="87"/>
      <c r="T2474" s="88"/>
    </row>
    <row r="2475" spans="1:20" ht="18" customHeight="1">
      <c r="A2475" s="983" t="s">
        <v>1423</v>
      </c>
      <c r="B2475" s="984"/>
      <c r="C2475" s="466"/>
      <c r="D2475" s="486" t="s">
        <v>45</v>
      </c>
      <c r="E2475" s="487" t="s">
        <v>944</v>
      </c>
      <c r="F2475" s="487"/>
      <c r="G2475" s="487"/>
      <c r="H2475" s="487"/>
      <c r="I2475" s="487"/>
      <c r="J2475" s="487"/>
      <c r="K2475" s="487"/>
      <c r="L2475" s="488"/>
      <c r="M2475" s="489" t="s">
        <v>945</v>
      </c>
      <c r="N2475" s="490" t="s">
        <v>945</v>
      </c>
      <c r="O2475" s="491"/>
      <c r="P2475" s="492"/>
      <c r="Q2475" s="492"/>
      <c r="R2475" s="492"/>
      <c r="S2475" s="492"/>
      <c r="T2475" s="493"/>
    </row>
    <row r="2476" spans="1:20" ht="18" customHeight="1">
      <c r="A2476" s="985" t="s">
        <v>1448</v>
      </c>
      <c r="B2476" s="986"/>
      <c r="C2476" s="75"/>
      <c r="D2476" s="68" t="s">
        <v>47</v>
      </c>
      <c r="E2476" s="89" t="s">
        <v>947</v>
      </c>
      <c r="F2476" s="89"/>
      <c r="G2476" s="89"/>
      <c r="H2476" s="89"/>
      <c r="I2476" s="89"/>
      <c r="J2476" s="89"/>
      <c r="K2476" s="89"/>
      <c r="L2476" s="90"/>
      <c r="M2476" s="91" t="s">
        <v>945</v>
      </c>
      <c r="N2476" s="92" t="s">
        <v>945</v>
      </c>
      <c r="O2476" s="93" t="s">
        <v>948</v>
      </c>
      <c r="P2476" s="73" t="s">
        <v>949</v>
      </c>
      <c r="Q2476" s="107"/>
      <c r="R2476" s="107"/>
      <c r="S2476" s="107"/>
      <c r="T2476" s="74"/>
    </row>
    <row r="2477" spans="1:20" ht="18" customHeight="1">
      <c r="A2477" s="985" t="s">
        <v>157</v>
      </c>
      <c r="B2477" s="986"/>
      <c r="C2477" s="75"/>
      <c r="D2477" s="68" t="s">
        <v>48</v>
      </c>
      <c r="E2477" s="94" t="s">
        <v>950</v>
      </c>
      <c r="F2477" s="94"/>
      <c r="G2477" s="94"/>
      <c r="H2477" s="94"/>
      <c r="I2477" s="94"/>
      <c r="J2477" s="94"/>
      <c r="K2477" s="94"/>
      <c r="L2477" s="95"/>
      <c r="M2477" s="78" t="s">
        <v>945</v>
      </c>
      <c r="N2477" s="96" t="s">
        <v>945</v>
      </c>
      <c r="O2477" s="119"/>
      <c r="P2477" s="107"/>
      <c r="Q2477" s="107"/>
      <c r="R2477" s="107"/>
      <c r="S2477" s="107"/>
      <c r="T2477" s="74"/>
    </row>
    <row r="2478" spans="1:20" ht="18" customHeight="1">
      <c r="A2478" s="190"/>
      <c r="B2478" s="191"/>
      <c r="C2478" s="75"/>
      <c r="D2478" s="68" t="s">
        <v>49</v>
      </c>
      <c r="E2478" s="89" t="s">
        <v>951</v>
      </c>
      <c r="F2478" s="89"/>
      <c r="G2478" s="89"/>
      <c r="H2478" s="89"/>
      <c r="I2478" s="89"/>
      <c r="J2478" s="89"/>
      <c r="K2478" s="89"/>
      <c r="L2478" s="95"/>
      <c r="M2478" s="78" t="s">
        <v>945</v>
      </c>
      <c r="N2478" s="96" t="s">
        <v>945</v>
      </c>
      <c r="O2478" s="119"/>
      <c r="P2478" s="107"/>
      <c r="Q2478" s="107"/>
      <c r="R2478" s="107"/>
      <c r="S2478" s="107"/>
      <c r="T2478" s="74"/>
    </row>
    <row r="2479" spans="1:20" ht="18" customHeight="1">
      <c r="A2479" s="190"/>
      <c r="B2479" s="191"/>
      <c r="C2479" s="279" t="s">
        <v>164</v>
      </c>
      <c r="D2479" s="68" t="s">
        <v>50</v>
      </c>
      <c r="E2479" s="94" t="s">
        <v>952</v>
      </c>
      <c r="F2479" s="94"/>
      <c r="G2479" s="94"/>
      <c r="H2479" s="94"/>
      <c r="I2479" s="94"/>
      <c r="J2479" s="94"/>
      <c r="K2479" s="94"/>
      <c r="L2479" s="95"/>
      <c r="M2479" s="100">
        <v>50</v>
      </c>
      <c r="N2479" s="100" t="s">
        <v>945</v>
      </c>
      <c r="O2479" s="110" t="s">
        <v>948</v>
      </c>
      <c r="P2479" s="1005" t="s">
        <v>699</v>
      </c>
      <c r="Q2479" s="1005"/>
      <c r="R2479" s="1005"/>
      <c r="S2479" s="1005"/>
      <c r="T2479" s="1006"/>
    </row>
    <row r="2480" spans="1:20" ht="18" customHeight="1">
      <c r="A2480" s="190"/>
      <c r="B2480" s="191"/>
      <c r="C2480" s="102"/>
      <c r="D2480" s="68" t="s">
        <v>54</v>
      </c>
      <c r="E2480" s="94" t="s">
        <v>953</v>
      </c>
      <c r="F2480" s="94"/>
      <c r="G2480" s="94"/>
      <c r="H2480" s="94"/>
      <c r="I2480" s="94"/>
      <c r="J2480" s="94"/>
      <c r="K2480" s="94"/>
      <c r="L2480" s="95"/>
      <c r="M2480" s="78" t="s">
        <v>170</v>
      </c>
      <c r="N2480" s="96" t="s">
        <v>945</v>
      </c>
      <c r="O2480" s="119"/>
      <c r="P2480" s="107"/>
      <c r="Q2480" s="107"/>
      <c r="R2480" s="107"/>
      <c r="S2480" s="107"/>
      <c r="T2480" s="74"/>
    </row>
    <row r="2481" spans="1:20" ht="18" customHeight="1">
      <c r="A2481" s="190"/>
      <c r="B2481" s="191"/>
      <c r="C2481" s="75"/>
      <c r="D2481" s="68" t="s">
        <v>59</v>
      </c>
      <c r="E2481" s="94" t="s">
        <v>954</v>
      </c>
      <c r="F2481" s="94"/>
      <c r="G2481" s="94"/>
      <c r="H2481" s="94"/>
      <c r="I2481" s="94"/>
      <c r="J2481" s="94"/>
      <c r="K2481" s="94"/>
      <c r="L2481" s="95"/>
      <c r="M2481" s="100" t="s">
        <v>945</v>
      </c>
      <c r="N2481" s="71" t="s">
        <v>945</v>
      </c>
      <c r="O2481" s="106"/>
      <c r="P2481" s="107"/>
      <c r="Q2481" s="107"/>
      <c r="R2481" s="107"/>
      <c r="S2481" s="107"/>
      <c r="T2481" s="74"/>
    </row>
    <row r="2482" spans="1:20" ht="18" customHeight="1">
      <c r="A2482" s="190"/>
      <c r="B2482" s="191"/>
      <c r="C2482" s="102"/>
      <c r="D2482" s="68" t="s">
        <v>64</v>
      </c>
      <c r="E2482" s="94" t="s">
        <v>955</v>
      </c>
      <c r="F2482" s="94"/>
      <c r="G2482" s="94"/>
      <c r="H2482" s="94"/>
      <c r="I2482" s="94"/>
      <c r="J2482" s="94"/>
      <c r="K2482" s="94"/>
      <c r="L2482" s="95"/>
      <c r="M2482" s="100" t="s">
        <v>945</v>
      </c>
      <c r="N2482" s="71" t="s">
        <v>945</v>
      </c>
      <c r="O2482" s="106"/>
      <c r="P2482" s="107"/>
      <c r="Q2482" s="107"/>
      <c r="R2482" s="107"/>
      <c r="S2482" s="107"/>
      <c r="T2482" s="74"/>
    </row>
    <row r="2483" spans="1:20" ht="18" customHeight="1">
      <c r="A2483" s="190"/>
      <c r="B2483" s="191"/>
      <c r="C2483" s="279" t="s">
        <v>215</v>
      </c>
      <c r="D2483" s="68" t="s">
        <v>67</v>
      </c>
      <c r="E2483" s="94" t="s">
        <v>956</v>
      </c>
      <c r="F2483" s="94"/>
      <c r="G2483" s="94"/>
      <c r="H2483" s="94"/>
      <c r="I2483" s="94"/>
      <c r="J2483" s="94"/>
      <c r="K2483" s="94"/>
      <c r="L2483" s="105"/>
      <c r="M2483" s="100" t="s">
        <v>945</v>
      </c>
      <c r="N2483" s="71" t="s">
        <v>945</v>
      </c>
      <c r="O2483" s="106"/>
      <c r="P2483" s="107"/>
      <c r="Q2483" s="107"/>
      <c r="R2483" s="107"/>
      <c r="S2483" s="107"/>
      <c r="T2483" s="74"/>
    </row>
    <row r="2484" spans="1:20" ht="18" customHeight="1">
      <c r="A2484" s="190"/>
      <c r="B2484" s="191"/>
      <c r="C2484" s="75"/>
      <c r="D2484" s="108" t="s">
        <v>69</v>
      </c>
      <c r="E2484" s="94" t="s">
        <v>957</v>
      </c>
      <c r="F2484" s="94"/>
      <c r="G2484" s="94"/>
      <c r="H2484" s="94"/>
      <c r="I2484" s="94"/>
      <c r="J2484" s="94"/>
      <c r="K2484" s="94"/>
      <c r="L2484" s="95"/>
      <c r="M2484" s="100" t="s">
        <v>945</v>
      </c>
      <c r="N2484" s="71" t="s">
        <v>945</v>
      </c>
      <c r="O2484" s="106"/>
      <c r="P2484" s="107"/>
      <c r="Q2484" s="107"/>
      <c r="R2484" s="107"/>
      <c r="S2484" s="107"/>
      <c r="T2484" s="74"/>
    </row>
    <row r="2485" spans="1:20" ht="18" customHeight="1">
      <c r="A2485" s="190"/>
      <c r="B2485" s="191"/>
      <c r="C2485" s="75"/>
      <c r="D2485" s="108" t="s">
        <v>859</v>
      </c>
      <c r="E2485" s="94" t="s">
        <v>958</v>
      </c>
      <c r="F2485" s="94"/>
      <c r="G2485" s="94"/>
      <c r="H2485" s="94"/>
      <c r="I2485" s="94"/>
      <c r="J2485" s="94"/>
      <c r="K2485" s="94"/>
      <c r="L2485" s="95"/>
      <c r="M2485" s="100" t="s">
        <v>945</v>
      </c>
      <c r="N2485" s="71" t="s">
        <v>945</v>
      </c>
      <c r="O2485" s="106"/>
      <c r="P2485" s="107"/>
      <c r="Q2485" s="107"/>
      <c r="R2485" s="107"/>
      <c r="S2485" s="107"/>
      <c r="T2485" s="74"/>
    </row>
    <row r="2486" spans="1:20" ht="18" customHeight="1">
      <c r="A2486" s="190"/>
      <c r="B2486" s="191"/>
      <c r="C2486" s="102"/>
      <c r="D2486" s="68" t="s">
        <v>866</v>
      </c>
      <c r="E2486" s="94" t="s">
        <v>959</v>
      </c>
      <c r="F2486" s="94"/>
      <c r="G2486" s="94"/>
      <c r="H2486" s="94"/>
      <c r="I2486" s="94"/>
      <c r="J2486" s="94"/>
      <c r="K2486" s="94"/>
      <c r="L2486" s="95"/>
      <c r="M2486" s="100" t="s">
        <v>945</v>
      </c>
      <c r="N2486" s="92" t="s">
        <v>945</v>
      </c>
      <c r="O2486" s="109"/>
      <c r="P2486" s="107"/>
      <c r="Q2486" s="107"/>
      <c r="R2486" s="107"/>
      <c r="S2486" s="107"/>
      <c r="T2486" s="74"/>
    </row>
    <row r="2487" spans="1:20" ht="18" customHeight="1">
      <c r="A2487" s="190"/>
      <c r="B2487" s="191"/>
      <c r="C2487" s="99"/>
      <c r="D2487" s="108" t="s">
        <v>868</v>
      </c>
      <c r="E2487" s="94" t="s">
        <v>960</v>
      </c>
      <c r="F2487" s="94"/>
      <c r="G2487" s="94"/>
      <c r="H2487" s="94"/>
      <c r="I2487" s="94"/>
      <c r="J2487" s="94"/>
      <c r="K2487" s="94"/>
      <c r="L2487" s="95"/>
      <c r="M2487" s="100" t="s">
        <v>945</v>
      </c>
      <c r="N2487" s="100" t="s">
        <v>945</v>
      </c>
      <c r="O2487" s="110"/>
      <c r="P2487" s="107"/>
      <c r="Q2487" s="107"/>
      <c r="R2487" s="107"/>
      <c r="S2487" s="107"/>
      <c r="T2487" s="74"/>
    </row>
    <row r="2488" spans="1:20" ht="18" customHeight="1">
      <c r="A2488" s="190"/>
      <c r="B2488" s="191"/>
      <c r="C2488" s="102"/>
      <c r="D2488" s="108" t="s">
        <v>872</v>
      </c>
      <c r="E2488" s="94" t="s">
        <v>961</v>
      </c>
      <c r="F2488" s="94"/>
      <c r="G2488" s="94"/>
      <c r="H2488" s="94"/>
      <c r="I2488" s="94"/>
      <c r="J2488" s="94"/>
      <c r="K2488" s="94"/>
      <c r="L2488" s="95"/>
      <c r="M2488" s="78" t="s">
        <v>176</v>
      </c>
      <c r="N2488" s="100" t="s">
        <v>962</v>
      </c>
      <c r="O2488" s="110"/>
      <c r="P2488" s="107"/>
      <c r="Q2488" s="107"/>
      <c r="R2488" s="107"/>
      <c r="S2488" s="107"/>
      <c r="T2488" s="74"/>
    </row>
    <row r="2489" spans="1:20" ht="18" customHeight="1">
      <c r="A2489" s="190"/>
      <c r="B2489" s="191"/>
      <c r="C2489" s="99"/>
      <c r="D2489" s="108" t="s">
        <v>873</v>
      </c>
      <c r="E2489" s="94" t="s">
        <v>963</v>
      </c>
      <c r="F2489" s="94"/>
      <c r="G2489" s="94"/>
      <c r="H2489" s="94"/>
      <c r="I2489" s="94"/>
      <c r="J2489" s="94"/>
      <c r="K2489" s="94"/>
      <c r="L2489" s="95"/>
      <c r="M2489" s="100" t="s">
        <v>945</v>
      </c>
      <c r="N2489" s="100" t="s">
        <v>945</v>
      </c>
      <c r="O2489" s="110"/>
      <c r="P2489" s="107"/>
      <c r="Q2489" s="107"/>
      <c r="R2489" s="107"/>
      <c r="S2489" s="107"/>
      <c r="T2489" s="74"/>
    </row>
    <row r="2490" spans="1:20" ht="18" customHeight="1">
      <c r="A2490" s="190"/>
      <c r="B2490" s="191"/>
      <c r="C2490" s="111"/>
      <c r="D2490" s="108" t="s">
        <v>875</v>
      </c>
      <c r="E2490" s="94" t="s">
        <v>964</v>
      </c>
      <c r="F2490" s="94"/>
      <c r="G2490" s="94"/>
      <c r="H2490" s="94"/>
      <c r="I2490" s="94"/>
      <c r="J2490" s="94"/>
      <c r="K2490" s="94"/>
      <c r="L2490" s="95"/>
      <c r="M2490" s="100">
        <v>83</v>
      </c>
      <c r="N2490" s="100" t="s">
        <v>965</v>
      </c>
      <c r="O2490" s="114"/>
      <c r="P2490" s="107"/>
      <c r="Q2490" s="107"/>
      <c r="R2490" s="107"/>
      <c r="S2490" s="107"/>
      <c r="T2490" s="74"/>
    </row>
    <row r="2491" spans="1:20" ht="18" customHeight="1">
      <c r="A2491" s="190"/>
      <c r="B2491" s="191"/>
      <c r="C2491" s="279" t="s">
        <v>215</v>
      </c>
      <c r="D2491" s="108" t="s">
        <v>876</v>
      </c>
      <c r="E2491" s="116" t="s">
        <v>966</v>
      </c>
      <c r="F2491" s="116"/>
      <c r="G2491" s="116"/>
      <c r="H2491" s="116"/>
      <c r="I2491" s="116"/>
      <c r="J2491" s="116"/>
      <c r="K2491" s="116"/>
      <c r="L2491" s="117"/>
      <c r="M2491" s="100" t="s">
        <v>945</v>
      </c>
      <c r="N2491" s="71" t="s">
        <v>945</v>
      </c>
      <c r="O2491" s="106"/>
      <c r="P2491" s="107"/>
      <c r="Q2491" s="107"/>
      <c r="R2491" s="107"/>
      <c r="S2491" s="107"/>
      <c r="T2491" s="74"/>
    </row>
    <row r="2492" spans="1:20" ht="18" customHeight="1">
      <c r="A2492" s="190"/>
      <c r="B2492" s="191"/>
      <c r="C2492" s="118"/>
      <c r="D2492" s="108" t="s">
        <v>877</v>
      </c>
      <c r="E2492" s="94" t="s">
        <v>967</v>
      </c>
      <c r="F2492" s="94"/>
      <c r="G2492" s="94"/>
      <c r="H2492" s="94"/>
      <c r="I2492" s="94"/>
      <c r="J2492" s="94"/>
      <c r="K2492" s="94"/>
      <c r="L2492" s="95"/>
      <c r="M2492" s="100" t="s">
        <v>945</v>
      </c>
      <c r="N2492" s="100" t="s">
        <v>945</v>
      </c>
      <c r="O2492" s="110"/>
      <c r="P2492" s="107"/>
      <c r="Q2492" s="107"/>
      <c r="R2492" s="107"/>
      <c r="S2492" s="107"/>
      <c r="T2492" s="74"/>
    </row>
    <row r="2493" spans="1:20" ht="18" customHeight="1">
      <c r="A2493" s="190"/>
      <c r="B2493" s="191"/>
      <c r="C2493" s="118"/>
      <c r="D2493" s="108" t="s">
        <v>878</v>
      </c>
      <c r="E2493" s="94" t="s">
        <v>955</v>
      </c>
      <c r="F2493" s="94"/>
      <c r="G2493" s="94"/>
      <c r="H2493" s="94"/>
      <c r="I2493" s="94"/>
      <c r="J2493" s="94"/>
      <c r="K2493" s="94"/>
      <c r="L2493" s="95"/>
      <c r="M2493" s="100" t="s">
        <v>945</v>
      </c>
      <c r="N2493" s="100" t="s">
        <v>945</v>
      </c>
      <c r="O2493" s="110"/>
      <c r="P2493" s="107"/>
      <c r="Q2493" s="107"/>
      <c r="R2493" s="107"/>
      <c r="S2493" s="107"/>
      <c r="T2493" s="74"/>
    </row>
    <row r="2494" spans="1:20" ht="18" customHeight="1">
      <c r="A2494" s="190"/>
      <c r="B2494" s="191"/>
      <c r="C2494" s="99"/>
      <c r="D2494" s="108" t="s">
        <v>879</v>
      </c>
      <c r="E2494" s="94" t="s">
        <v>968</v>
      </c>
      <c r="F2494" s="94"/>
      <c r="G2494" s="94"/>
      <c r="H2494" s="94"/>
      <c r="I2494" s="94"/>
      <c r="J2494" s="94"/>
      <c r="K2494" s="94"/>
      <c r="L2494" s="105"/>
      <c r="M2494" s="100">
        <v>84</v>
      </c>
      <c r="N2494" s="100" t="s">
        <v>965</v>
      </c>
      <c r="O2494" s="395"/>
      <c r="P2494" s="73"/>
      <c r="Q2494" s="107"/>
      <c r="R2494" s="107"/>
      <c r="S2494" s="107"/>
      <c r="T2494" s="74"/>
    </row>
    <row r="2495" spans="1:20" ht="18" customHeight="1">
      <c r="A2495" s="190"/>
      <c r="B2495" s="191"/>
      <c r="C2495" s="111"/>
      <c r="D2495" s="68" t="s">
        <v>896</v>
      </c>
      <c r="E2495" s="94" t="s">
        <v>969</v>
      </c>
      <c r="F2495" s="94"/>
      <c r="G2495" s="94"/>
      <c r="H2495" s="94"/>
      <c r="I2495" s="94"/>
      <c r="J2495" s="94"/>
      <c r="K2495" s="94"/>
      <c r="L2495" s="105"/>
      <c r="M2495" s="100" t="s">
        <v>945</v>
      </c>
      <c r="N2495" s="100" t="s">
        <v>945</v>
      </c>
      <c r="O2495" s="395"/>
      <c r="P2495" s="73"/>
      <c r="Q2495" s="107"/>
      <c r="R2495" s="107"/>
      <c r="S2495" s="107"/>
      <c r="T2495" s="74"/>
    </row>
    <row r="2496" spans="1:20" ht="18" customHeight="1">
      <c r="A2496" s="190"/>
      <c r="B2496" s="191"/>
      <c r="C2496" s="80"/>
      <c r="D2496" s="270"/>
      <c r="E2496" s="82"/>
      <c r="F2496" s="82"/>
      <c r="G2496" s="82"/>
      <c r="H2496" s="82"/>
      <c r="I2496" s="82"/>
      <c r="J2496" s="82"/>
      <c r="K2496" s="82"/>
      <c r="L2496" s="282"/>
      <c r="M2496" s="318"/>
      <c r="N2496" s="318"/>
      <c r="O2496" s="387"/>
      <c r="P2496" s="388"/>
      <c r="Q2496" s="388"/>
      <c r="R2496" s="388"/>
      <c r="S2496" s="388"/>
      <c r="T2496" s="88"/>
    </row>
    <row r="2497" spans="1:20" ht="18" customHeight="1">
      <c r="A2497" s="983" t="s">
        <v>1423</v>
      </c>
      <c r="B2497" s="984"/>
      <c r="C2497" s="442"/>
      <c r="D2497" s="309" t="s">
        <v>45</v>
      </c>
      <c r="E2497" s="310" t="s">
        <v>970</v>
      </c>
      <c r="F2497" s="310"/>
      <c r="G2497" s="310"/>
      <c r="H2497" s="310"/>
      <c r="I2497" s="310"/>
      <c r="J2497" s="310"/>
      <c r="K2497" s="310"/>
      <c r="L2497" s="311"/>
      <c r="M2497" s="343" t="s">
        <v>945</v>
      </c>
      <c r="N2497" s="343" t="s">
        <v>945</v>
      </c>
      <c r="O2497" s="390"/>
      <c r="P2497" s="391"/>
      <c r="Q2497" s="391"/>
      <c r="R2497" s="391"/>
      <c r="S2497" s="391"/>
      <c r="T2497" s="392"/>
    </row>
    <row r="2498" spans="1:20" ht="18" customHeight="1">
      <c r="A2498" s="985" t="s">
        <v>1448</v>
      </c>
      <c r="B2498" s="986"/>
      <c r="C2498" s="99"/>
      <c r="D2498" s="108" t="s">
        <v>47</v>
      </c>
      <c r="E2498" s="94" t="s">
        <v>971</v>
      </c>
      <c r="F2498" s="94"/>
      <c r="G2498" s="94"/>
      <c r="H2498" s="94"/>
      <c r="I2498" s="94"/>
      <c r="J2498" s="94"/>
      <c r="K2498" s="94"/>
      <c r="L2498" s="105"/>
      <c r="M2498" s="100" t="s">
        <v>945</v>
      </c>
      <c r="N2498" s="100" t="s">
        <v>945</v>
      </c>
      <c r="O2498" s="110"/>
      <c r="P2498" s="107"/>
      <c r="Q2498" s="107"/>
      <c r="R2498" s="107"/>
      <c r="S2498" s="107"/>
      <c r="T2498" s="74"/>
    </row>
    <row r="2499" spans="1:20" ht="18" customHeight="1">
      <c r="A2499" s="190"/>
      <c r="B2499" s="191"/>
      <c r="C2499" s="99"/>
      <c r="D2499" s="108" t="s">
        <v>48</v>
      </c>
      <c r="E2499" s="94" t="s">
        <v>972</v>
      </c>
      <c r="F2499" s="94"/>
      <c r="G2499" s="94"/>
      <c r="H2499" s="94"/>
      <c r="I2499" s="94"/>
      <c r="J2499" s="94"/>
      <c r="K2499" s="94"/>
      <c r="L2499" s="105"/>
      <c r="M2499" s="100" t="s">
        <v>321</v>
      </c>
      <c r="N2499" s="100" t="s">
        <v>945</v>
      </c>
      <c r="O2499" s="395" t="s">
        <v>948</v>
      </c>
      <c r="P2499" s="73" t="s">
        <v>973</v>
      </c>
      <c r="Q2499" s="107"/>
      <c r="R2499" s="107"/>
      <c r="S2499" s="107"/>
      <c r="T2499" s="74"/>
    </row>
    <row r="2500" spans="1:20" ht="18" customHeight="1">
      <c r="A2500" s="190"/>
      <c r="B2500" s="191"/>
      <c r="C2500" s="99"/>
      <c r="D2500" s="108" t="s">
        <v>49</v>
      </c>
      <c r="E2500" s="94" t="s">
        <v>974</v>
      </c>
      <c r="F2500" s="94"/>
      <c r="G2500" s="94"/>
      <c r="H2500" s="94"/>
      <c r="I2500" s="94"/>
      <c r="J2500" s="94"/>
      <c r="K2500" s="94"/>
      <c r="L2500" s="105"/>
      <c r="M2500" s="78" t="s">
        <v>945</v>
      </c>
      <c r="N2500" s="96" t="s">
        <v>945</v>
      </c>
      <c r="O2500" s="97" t="s">
        <v>948</v>
      </c>
      <c r="P2500" s="73" t="s">
        <v>975</v>
      </c>
      <c r="Q2500" s="107"/>
      <c r="R2500" s="107"/>
      <c r="S2500" s="107"/>
      <c r="T2500" s="74"/>
    </row>
    <row r="2501" spans="1:20" ht="18" customHeight="1">
      <c r="A2501" s="190"/>
      <c r="B2501" s="191"/>
      <c r="C2501" s="99"/>
      <c r="D2501" s="108" t="s">
        <v>50</v>
      </c>
      <c r="E2501" s="94" t="s">
        <v>976</v>
      </c>
      <c r="F2501" s="94"/>
      <c r="G2501" s="94"/>
      <c r="H2501" s="94"/>
      <c r="I2501" s="94"/>
      <c r="J2501" s="94"/>
      <c r="K2501" s="94"/>
      <c r="L2501" s="105"/>
      <c r="M2501" s="78" t="s">
        <v>235</v>
      </c>
      <c r="N2501" s="96" t="s">
        <v>977</v>
      </c>
      <c r="O2501" s="97" t="s">
        <v>948</v>
      </c>
      <c r="P2501" s="73" t="s">
        <v>978</v>
      </c>
      <c r="Q2501" s="107"/>
      <c r="R2501" s="107"/>
      <c r="S2501" s="107"/>
      <c r="T2501" s="74"/>
    </row>
    <row r="2502" spans="1:20" ht="18" customHeight="1">
      <c r="A2502" s="190"/>
      <c r="B2502" s="191"/>
      <c r="C2502" s="99"/>
      <c r="D2502" s="108" t="s">
        <v>54</v>
      </c>
      <c r="E2502" s="94" t="s">
        <v>979</v>
      </c>
      <c r="F2502" s="94"/>
      <c r="G2502" s="94"/>
      <c r="H2502" s="94"/>
      <c r="I2502" s="94"/>
      <c r="J2502" s="94"/>
      <c r="K2502" s="94"/>
      <c r="L2502" s="105"/>
      <c r="M2502" s="78" t="s">
        <v>239</v>
      </c>
      <c r="N2502" s="96" t="s">
        <v>977</v>
      </c>
      <c r="O2502" s="119"/>
      <c r="P2502" s="107"/>
      <c r="Q2502" s="107"/>
      <c r="R2502" s="107"/>
      <c r="S2502" s="107"/>
      <c r="T2502" s="74"/>
    </row>
    <row r="2503" spans="1:20" ht="18" customHeight="1" thickBot="1">
      <c r="A2503" s="233"/>
      <c r="B2503" s="234"/>
      <c r="C2503" s="120"/>
      <c r="D2503" s="121"/>
      <c r="E2503" s="122"/>
      <c r="F2503" s="122"/>
      <c r="G2503" s="122"/>
      <c r="H2503" s="122"/>
      <c r="I2503" s="122"/>
      <c r="J2503" s="122"/>
      <c r="K2503" s="122"/>
      <c r="L2503" s="123"/>
      <c r="M2503" s="124"/>
      <c r="N2503" s="125"/>
      <c r="O2503" s="126"/>
      <c r="P2503" s="127"/>
      <c r="Q2503" s="127"/>
      <c r="R2503" s="127"/>
      <c r="S2503" s="127"/>
      <c r="T2503" s="128"/>
    </row>
    <row r="2504" spans="1:20" ht="17.25" customHeight="1" thickBot="1">
      <c r="A2504" s="935" t="s">
        <v>101</v>
      </c>
      <c r="B2504" s="936"/>
      <c r="C2504" s="936"/>
      <c r="D2504" s="936"/>
      <c r="E2504" s="936"/>
      <c r="F2504" s="936"/>
      <c r="G2504" s="50" t="s">
        <v>102</v>
      </c>
      <c r="H2504" s="937"/>
      <c r="I2504" s="937"/>
      <c r="J2504" s="938"/>
      <c r="K2504" s="50" t="s">
        <v>103</v>
      </c>
      <c r="L2504" s="51"/>
      <c r="M2504" s="52"/>
      <c r="N2504" s="939" t="s">
        <v>104</v>
      </c>
      <c r="O2504" s="940"/>
      <c r="P2504" s="940"/>
      <c r="Q2504" s="941"/>
      <c r="R2504" s="53" t="s">
        <v>105</v>
      </c>
      <c r="S2504" s="54"/>
      <c r="T2504" s="55"/>
    </row>
    <row r="2505" spans="1:20" ht="18" customHeight="1">
      <c r="A2505" s="942" t="s">
        <v>106</v>
      </c>
      <c r="B2505" s="943"/>
      <c r="C2505" s="946" t="s">
        <v>107</v>
      </c>
      <c r="D2505" s="922" t="s">
        <v>108</v>
      </c>
      <c r="E2505" s="923"/>
      <c r="F2505" s="923"/>
      <c r="G2505" s="923"/>
      <c r="H2505" s="923"/>
      <c r="I2505" s="923"/>
      <c r="J2505" s="923"/>
      <c r="K2505" s="923"/>
      <c r="L2505" s="948"/>
      <c r="M2505" s="950" t="s">
        <v>109</v>
      </c>
      <c r="N2505" s="922" t="s">
        <v>110</v>
      </c>
      <c r="O2505" s="922" t="s">
        <v>111</v>
      </c>
      <c r="P2505" s="923"/>
      <c r="Q2505" s="923"/>
      <c r="R2505" s="923"/>
      <c r="S2505" s="923"/>
      <c r="T2505" s="924"/>
    </row>
    <row r="2506" spans="1:20" ht="18" customHeight="1" thickBot="1">
      <c r="A2506" s="944"/>
      <c r="B2506" s="945"/>
      <c r="C2506" s="947"/>
      <c r="D2506" s="925"/>
      <c r="E2506" s="926"/>
      <c r="F2506" s="926"/>
      <c r="G2506" s="926"/>
      <c r="H2506" s="926"/>
      <c r="I2506" s="926"/>
      <c r="J2506" s="926"/>
      <c r="K2506" s="926"/>
      <c r="L2506" s="949"/>
      <c r="M2506" s="951"/>
      <c r="N2506" s="925"/>
      <c r="O2506" s="925"/>
      <c r="P2506" s="926"/>
      <c r="Q2506" s="926"/>
      <c r="R2506" s="926"/>
      <c r="S2506" s="926"/>
      <c r="T2506" s="927"/>
    </row>
    <row r="2507" spans="1:20" ht="18" customHeight="1">
      <c r="A2507" s="989" t="s">
        <v>1423</v>
      </c>
      <c r="B2507" s="990"/>
      <c r="C2507" s="57"/>
      <c r="D2507" s="58" t="s">
        <v>59</v>
      </c>
      <c r="E2507" s="59" t="s">
        <v>980</v>
      </c>
      <c r="F2507" s="60"/>
      <c r="G2507" s="60"/>
      <c r="H2507" s="293"/>
      <c r="I2507" s="293"/>
      <c r="J2507" s="293"/>
      <c r="K2507" s="293"/>
      <c r="L2507" s="61"/>
      <c r="M2507" s="62">
        <v>32</v>
      </c>
      <c r="N2507" s="63" t="s">
        <v>977</v>
      </c>
      <c r="O2507" s="64"/>
      <c r="P2507" s="65"/>
      <c r="Q2507" s="65"/>
      <c r="R2507" s="65"/>
      <c r="S2507" s="65"/>
      <c r="T2507" s="66"/>
    </row>
    <row r="2508" spans="1:20" ht="18" customHeight="1">
      <c r="A2508" s="985" t="s">
        <v>1448</v>
      </c>
      <c r="B2508" s="986"/>
      <c r="C2508" s="67"/>
      <c r="D2508" s="68"/>
      <c r="E2508" s="69" t="s">
        <v>981</v>
      </c>
      <c r="F2508" s="69"/>
      <c r="G2508" s="69"/>
      <c r="H2508" s="69"/>
      <c r="I2508" s="69"/>
      <c r="J2508" s="69"/>
      <c r="K2508" s="69"/>
      <c r="L2508" s="70"/>
      <c r="M2508" s="71"/>
      <c r="N2508" s="71"/>
      <c r="O2508" s="72"/>
      <c r="P2508" s="73"/>
      <c r="Q2508" s="73"/>
      <c r="R2508" s="73"/>
      <c r="S2508" s="73"/>
      <c r="T2508" s="74"/>
    </row>
    <row r="2509" spans="1:20" ht="18" customHeight="1">
      <c r="A2509" s="190"/>
      <c r="B2509" s="191"/>
      <c r="C2509" s="75"/>
      <c r="D2509" s="68" t="s">
        <v>64</v>
      </c>
      <c r="E2509" s="69" t="s">
        <v>982</v>
      </c>
      <c r="F2509" s="76"/>
      <c r="G2509" s="76"/>
      <c r="H2509" s="76"/>
      <c r="I2509" s="76"/>
      <c r="J2509" s="76"/>
      <c r="K2509" s="76"/>
      <c r="L2509" s="77"/>
      <c r="M2509" s="71" t="s">
        <v>945</v>
      </c>
      <c r="N2509" s="71" t="s">
        <v>945</v>
      </c>
      <c r="O2509" s="72"/>
      <c r="P2509" s="73"/>
      <c r="Q2509" s="73"/>
      <c r="R2509" s="73"/>
      <c r="S2509" s="73"/>
      <c r="T2509" s="74"/>
    </row>
    <row r="2510" spans="1:20" ht="18" customHeight="1">
      <c r="A2510" s="190"/>
      <c r="B2510" s="191"/>
      <c r="C2510" s="75"/>
      <c r="D2510" s="68" t="s">
        <v>67</v>
      </c>
      <c r="E2510" s="69" t="s">
        <v>983</v>
      </c>
      <c r="F2510" s="76"/>
      <c r="G2510" s="76"/>
      <c r="H2510" s="76"/>
      <c r="I2510" s="76"/>
      <c r="J2510" s="76"/>
      <c r="K2510" s="76"/>
      <c r="L2510" s="77"/>
      <c r="M2510" s="78" t="s">
        <v>192</v>
      </c>
      <c r="N2510" s="71" t="s">
        <v>192</v>
      </c>
      <c r="O2510" s="72"/>
      <c r="P2510" s="73"/>
      <c r="Q2510" s="73"/>
      <c r="R2510" s="73"/>
      <c r="S2510" s="73"/>
      <c r="T2510" s="74"/>
    </row>
    <row r="2511" spans="1:20" ht="18" customHeight="1">
      <c r="A2511" s="190"/>
      <c r="B2511" s="191"/>
      <c r="C2511" s="79"/>
      <c r="D2511" s="68" t="s">
        <v>69</v>
      </c>
      <c r="E2511" s="69" t="s">
        <v>984</v>
      </c>
      <c r="F2511" s="76"/>
      <c r="G2511" s="76"/>
      <c r="H2511" s="76"/>
      <c r="I2511" s="76"/>
      <c r="J2511" s="76"/>
      <c r="K2511" s="76"/>
      <c r="L2511" s="77"/>
      <c r="M2511" s="78" t="s">
        <v>192</v>
      </c>
      <c r="N2511" s="71" t="s">
        <v>192</v>
      </c>
      <c r="O2511" s="72"/>
      <c r="P2511" s="73"/>
      <c r="Q2511" s="73"/>
      <c r="R2511" s="73"/>
      <c r="S2511" s="73"/>
      <c r="T2511" s="74"/>
    </row>
    <row r="2512" spans="1:20" ht="18" customHeight="1">
      <c r="A2512" s="190"/>
      <c r="B2512" s="191"/>
      <c r="C2512" s="80"/>
      <c r="D2512" s="81" t="s">
        <v>859</v>
      </c>
      <c r="E2512" s="82" t="s">
        <v>985</v>
      </c>
      <c r="F2512" s="82"/>
      <c r="G2512" s="82"/>
      <c r="H2512" s="82"/>
      <c r="I2512" s="82"/>
      <c r="J2512" s="82"/>
      <c r="K2512" s="82"/>
      <c r="L2512" s="83"/>
      <c r="M2512" s="84" t="s">
        <v>477</v>
      </c>
      <c r="N2512" s="85" t="s">
        <v>986</v>
      </c>
      <c r="O2512" s="86" t="s">
        <v>948</v>
      </c>
      <c r="P2512" s="87" t="s">
        <v>988</v>
      </c>
      <c r="Q2512" s="87"/>
      <c r="R2512" s="87"/>
      <c r="S2512" s="388"/>
      <c r="T2512" s="88"/>
    </row>
    <row r="2513" spans="1:20" ht="18" customHeight="1">
      <c r="A2513" s="190"/>
      <c r="B2513" s="191"/>
      <c r="C2513" s="75"/>
      <c r="D2513" s="68" t="s">
        <v>866</v>
      </c>
      <c r="E2513" s="89" t="s">
        <v>987</v>
      </c>
      <c r="F2513" s="89"/>
      <c r="G2513" s="89"/>
      <c r="H2513" s="89"/>
      <c r="I2513" s="89"/>
      <c r="J2513" s="89"/>
      <c r="K2513" s="89"/>
      <c r="L2513" s="90"/>
      <c r="M2513" s="91" t="s">
        <v>192</v>
      </c>
      <c r="N2513" s="92" t="s">
        <v>192</v>
      </c>
      <c r="O2513" s="93" t="s">
        <v>948</v>
      </c>
      <c r="P2513" s="73" t="s">
        <v>890</v>
      </c>
      <c r="Q2513" s="73" t="s">
        <v>891</v>
      </c>
      <c r="R2513" s="73" t="s">
        <v>990</v>
      </c>
      <c r="S2513" s="107"/>
      <c r="T2513" s="74"/>
    </row>
    <row r="2514" spans="1:20" ht="18" customHeight="1">
      <c r="A2514" s="190"/>
      <c r="B2514" s="191"/>
      <c r="C2514" s="75"/>
      <c r="D2514" s="68" t="s">
        <v>868</v>
      </c>
      <c r="E2514" s="94" t="s">
        <v>1449</v>
      </c>
      <c r="F2514" s="94"/>
      <c r="G2514" s="94"/>
      <c r="H2514" s="94"/>
      <c r="I2514" s="94"/>
      <c r="J2514" s="94"/>
      <c r="K2514" s="94"/>
      <c r="L2514" s="95"/>
      <c r="M2514" s="78" t="s">
        <v>192</v>
      </c>
      <c r="N2514" s="96" t="s">
        <v>192</v>
      </c>
      <c r="O2514" s="97" t="s">
        <v>948</v>
      </c>
      <c r="P2514" s="73" t="s">
        <v>992</v>
      </c>
      <c r="Q2514" s="73"/>
      <c r="R2514" s="73"/>
      <c r="S2514" s="107"/>
      <c r="T2514" s="74"/>
    </row>
    <row r="2515" spans="1:20" ht="18" customHeight="1">
      <c r="A2515" s="190"/>
      <c r="B2515" s="191"/>
      <c r="C2515" s="75"/>
      <c r="D2515" s="68" t="s">
        <v>872</v>
      </c>
      <c r="E2515" s="89" t="s">
        <v>991</v>
      </c>
      <c r="F2515" s="89"/>
      <c r="G2515" s="89"/>
      <c r="H2515" s="89"/>
      <c r="I2515" s="89"/>
      <c r="J2515" s="89"/>
      <c r="K2515" s="89"/>
      <c r="L2515" s="95"/>
      <c r="M2515" s="78" t="s">
        <v>192</v>
      </c>
      <c r="N2515" s="96" t="s">
        <v>192</v>
      </c>
      <c r="O2515" s="98"/>
      <c r="P2515" s="73"/>
      <c r="Q2515" s="107"/>
      <c r="R2515" s="107"/>
      <c r="S2515" s="107"/>
      <c r="T2515" s="74"/>
    </row>
    <row r="2516" spans="1:20" ht="18" customHeight="1">
      <c r="A2516" s="190"/>
      <c r="B2516" s="191"/>
      <c r="C2516" s="99"/>
      <c r="D2516" s="68" t="s">
        <v>873</v>
      </c>
      <c r="E2516" s="94" t="s">
        <v>993</v>
      </c>
      <c r="F2516" s="94"/>
      <c r="G2516" s="94"/>
      <c r="H2516" s="94"/>
      <c r="I2516" s="94"/>
      <c r="J2516" s="94"/>
      <c r="K2516" s="94"/>
      <c r="L2516" s="95"/>
      <c r="M2516" s="100">
        <v>34</v>
      </c>
      <c r="N2516" s="100" t="s">
        <v>192</v>
      </c>
      <c r="O2516" s="101"/>
      <c r="P2516" s="73"/>
      <c r="Q2516" s="107"/>
      <c r="R2516" s="107"/>
      <c r="S2516" s="107"/>
      <c r="T2516" s="74"/>
    </row>
    <row r="2517" spans="1:20" ht="18" customHeight="1">
      <c r="A2517" s="190"/>
      <c r="B2517" s="191"/>
      <c r="C2517" s="102"/>
      <c r="D2517" s="68" t="s">
        <v>875</v>
      </c>
      <c r="E2517" s="94" t="s">
        <v>994</v>
      </c>
      <c r="F2517" s="94"/>
      <c r="G2517" s="94"/>
      <c r="H2517" s="94"/>
      <c r="I2517" s="94"/>
      <c r="J2517" s="94"/>
      <c r="K2517" s="94"/>
      <c r="L2517" s="95"/>
      <c r="M2517" s="78">
        <v>34</v>
      </c>
      <c r="N2517" s="96" t="s">
        <v>192</v>
      </c>
      <c r="O2517" s="98"/>
      <c r="P2517" s="73"/>
      <c r="Q2517" s="107"/>
      <c r="R2517" s="107"/>
      <c r="S2517" s="107"/>
      <c r="T2517" s="74"/>
    </row>
    <row r="2518" spans="1:20" ht="18" customHeight="1">
      <c r="A2518" s="190"/>
      <c r="B2518" s="191"/>
      <c r="C2518" s="75"/>
      <c r="D2518" s="68" t="s">
        <v>876</v>
      </c>
      <c r="E2518" s="94" t="s">
        <v>995</v>
      </c>
      <c r="F2518" s="94"/>
      <c r="G2518" s="94"/>
      <c r="H2518" s="94"/>
      <c r="I2518" s="94"/>
      <c r="J2518" s="94"/>
      <c r="K2518" s="94"/>
      <c r="L2518" s="95"/>
      <c r="M2518" s="100" t="s">
        <v>192</v>
      </c>
      <c r="N2518" s="71" t="s">
        <v>192</v>
      </c>
      <c r="O2518" s="398"/>
      <c r="P2518" s="73"/>
      <c r="Q2518" s="107"/>
      <c r="R2518" s="107"/>
      <c r="S2518" s="107"/>
      <c r="T2518" s="74"/>
    </row>
    <row r="2519" spans="1:20" ht="18" customHeight="1">
      <c r="A2519" s="190"/>
      <c r="B2519" s="191"/>
      <c r="C2519" s="102"/>
      <c r="D2519" s="68" t="s">
        <v>877</v>
      </c>
      <c r="E2519" s="94" t="s">
        <v>996</v>
      </c>
      <c r="F2519" s="94"/>
      <c r="G2519" s="94"/>
      <c r="H2519" s="94"/>
      <c r="I2519" s="94"/>
      <c r="J2519" s="94"/>
      <c r="K2519" s="94"/>
      <c r="L2519" s="95"/>
      <c r="M2519" s="100" t="s">
        <v>192</v>
      </c>
      <c r="N2519" s="71" t="s">
        <v>192</v>
      </c>
      <c r="O2519" s="398"/>
      <c r="P2519" s="73"/>
      <c r="Q2519" s="107"/>
      <c r="R2519" s="107"/>
      <c r="S2519" s="107"/>
      <c r="T2519" s="74"/>
    </row>
    <row r="2520" spans="1:20" ht="18" customHeight="1">
      <c r="A2520" s="190"/>
      <c r="B2520" s="191"/>
      <c r="C2520" s="99"/>
      <c r="D2520" s="68" t="s">
        <v>878</v>
      </c>
      <c r="E2520" s="94" t="s">
        <v>997</v>
      </c>
      <c r="F2520" s="94"/>
      <c r="G2520" s="94"/>
      <c r="H2520" s="94"/>
      <c r="I2520" s="94"/>
      <c r="J2520" s="94"/>
      <c r="K2520" s="94"/>
      <c r="L2520" s="105"/>
      <c r="M2520" s="100" t="s">
        <v>192</v>
      </c>
      <c r="N2520" s="71" t="s">
        <v>192</v>
      </c>
      <c r="O2520" s="398"/>
      <c r="P2520" s="73"/>
      <c r="Q2520" s="107"/>
      <c r="R2520" s="107"/>
      <c r="S2520" s="107"/>
      <c r="T2520" s="74"/>
    </row>
    <row r="2521" spans="1:20" ht="18" customHeight="1">
      <c r="A2521" s="190"/>
      <c r="B2521" s="191"/>
      <c r="C2521" s="176" t="s">
        <v>1354</v>
      </c>
      <c r="D2521" s="108" t="s">
        <v>879</v>
      </c>
      <c r="E2521" s="94" t="s">
        <v>998</v>
      </c>
      <c r="F2521" s="94"/>
      <c r="G2521" s="94"/>
      <c r="H2521" s="94"/>
      <c r="I2521" s="94"/>
      <c r="J2521" s="94"/>
      <c r="K2521" s="94"/>
      <c r="L2521" s="95"/>
      <c r="M2521" s="100" t="s">
        <v>192</v>
      </c>
      <c r="N2521" s="71" t="s">
        <v>192</v>
      </c>
      <c r="O2521" s="72" t="s">
        <v>948</v>
      </c>
      <c r="P2521" s="73" t="s">
        <v>999</v>
      </c>
      <c r="Q2521" s="107"/>
      <c r="R2521" s="107"/>
      <c r="S2521" s="107"/>
      <c r="T2521" s="74"/>
    </row>
    <row r="2522" spans="1:20" ht="18" customHeight="1">
      <c r="A2522" s="190"/>
      <c r="B2522" s="191"/>
      <c r="C2522" s="75"/>
      <c r="D2522" s="108" t="s">
        <v>896</v>
      </c>
      <c r="E2522" s="94" t="s">
        <v>1000</v>
      </c>
      <c r="F2522" s="94"/>
      <c r="G2522" s="94"/>
      <c r="H2522" s="94"/>
      <c r="I2522" s="94"/>
      <c r="J2522" s="94"/>
      <c r="K2522" s="94"/>
      <c r="L2522" s="95"/>
      <c r="M2522" s="100" t="s">
        <v>192</v>
      </c>
      <c r="N2522" s="71" t="s">
        <v>192</v>
      </c>
      <c r="O2522" s="398"/>
      <c r="P2522" s="73"/>
      <c r="Q2522" s="107"/>
      <c r="R2522" s="107"/>
      <c r="S2522" s="107"/>
      <c r="T2522" s="74"/>
    </row>
    <row r="2523" spans="1:20" ht="18" customHeight="1">
      <c r="A2523" s="190"/>
      <c r="B2523" s="191"/>
      <c r="C2523" s="102"/>
      <c r="D2523" s="68" t="s">
        <v>899</v>
      </c>
      <c r="E2523" s="94" t="s">
        <v>487</v>
      </c>
      <c r="F2523" s="94"/>
      <c r="G2523" s="94"/>
      <c r="H2523" s="94"/>
      <c r="I2523" s="94"/>
      <c r="J2523" s="94"/>
      <c r="K2523" s="94"/>
      <c r="L2523" s="95"/>
      <c r="M2523" s="100" t="s">
        <v>192</v>
      </c>
      <c r="N2523" s="92" t="s">
        <v>192</v>
      </c>
      <c r="O2523" s="429"/>
      <c r="P2523" s="73"/>
      <c r="Q2523" s="107"/>
      <c r="R2523" s="107"/>
      <c r="S2523" s="107"/>
      <c r="T2523" s="74"/>
    </row>
    <row r="2524" spans="1:20" ht="18" customHeight="1">
      <c r="A2524" s="190"/>
      <c r="B2524" s="191"/>
      <c r="C2524" s="279" t="s">
        <v>256</v>
      </c>
      <c r="D2524" s="108" t="s">
        <v>933</v>
      </c>
      <c r="E2524" s="94" t="s">
        <v>1001</v>
      </c>
      <c r="F2524" s="94"/>
      <c r="G2524" s="94"/>
      <c r="H2524" s="94"/>
      <c r="I2524" s="94"/>
      <c r="J2524" s="94"/>
      <c r="K2524" s="94"/>
      <c r="L2524" s="95"/>
      <c r="M2524" s="100" t="s">
        <v>192</v>
      </c>
      <c r="N2524" s="100" t="s">
        <v>192</v>
      </c>
      <c r="O2524" s="395" t="s">
        <v>948</v>
      </c>
      <c r="P2524" s="73" t="s">
        <v>999</v>
      </c>
      <c r="Q2524" s="107"/>
      <c r="R2524" s="107"/>
      <c r="S2524" s="107"/>
      <c r="T2524" s="74"/>
    </row>
    <row r="2525" spans="1:20" ht="18" customHeight="1">
      <c r="A2525" s="190"/>
      <c r="B2525" s="191"/>
      <c r="C2525" s="102"/>
      <c r="D2525" s="108" t="s">
        <v>901</v>
      </c>
      <c r="E2525" s="94" t="s">
        <v>1002</v>
      </c>
      <c r="F2525" s="94"/>
      <c r="G2525" s="94"/>
      <c r="H2525" s="94"/>
      <c r="I2525" s="94"/>
      <c r="J2525" s="94"/>
      <c r="K2525" s="94"/>
      <c r="L2525" s="95"/>
      <c r="M2525" s="78" t="s">
        <v>192</v>
      </c>
      <c r="N2525" s="100" t="s">
        <v>192</v>
      </c>
      <c r="O2525" s="101"/>
      <c r="P2525" s="73"/>
      <c r="Q2525" s="107"/>
      <c r="R2525" s="107"/>
      <c r="S2525" s="107"/>
      <c r="T2525" s="74"/>
    </row>
    <row r="2526" spans="1:20" ht="18" customHeight="1">
      <c r="A2526" s="190"/>
      <c r="B2526" s="191"/>
      <c r="C2526" s="99"/>
      <c r="D2526" s="108" t="s">
        <v>903</v>
      </c>
      <c r="E2526" s="94" t="s">
        <v>1003</v>
      </c>
      <c r="F2526" s="94"/>
      <c r="G2526" s="94"/>
      <c r="H2526" s="94"/>
      <c r="I2526" s="94"/>
      <c r="J2526" s="94"/>
      <c r="K2526" s="94"/>
      <c r="L2526" s="95"/>
      <c r="M2526" s="100" t="s">
        <v>192</v>
      </c>
      <c r="N2526" s="100" t="s">
        <v>1004</v>
      </c>
      <c r="O2526" s="395" t="s">
        <v>948</v>
      </c>
      <c r="P2526" s="73" t="s">
        <v>949</v>
      </c>
      <c r="Q2526" s="107"/>
      <c r="R2526" s="107"/>
      <c r="S2526" s="107"/>
      <c r="T2526" s="74"/>
    </row>
    <row r="2527" spans="1:20" ht="18" customHeight="1">
      <c r="A2527" s="190"/>
      <c r="B2527" s="191"/>
      <c r="C2527" s="279" t="s">
        <v>256</v>
      </c>
      <c r="D2527" s="108" t="s">
        <v>904</v>
      </c>
      <c r="E2527" s="94" t="s">
        <v>1444</v>
      </c>
      <c r="F2527" s="94"/>
      <c r="G2527" s="94"/>
      <c r="H2527" s="94"/>
      <c r="I2527" s="94"/>
      <c r="J2527" s="94"/>
      <c r="K2527" s="94"/>
      <c r="L2527" s="95"/>
      <c r="M2527" s="100" t="s">
        <v>192</v>
      </c>
      <c r="N2527" s="100" t="s">
        <v>1004</v>
      </c>
      <c r="O2527" s="395" t="s">
        <v>948</v>
      </c>
      <c r="P2527" s="73" t="s">
        <v>999</v>
      </c>
      <c r="Q2527" s="107"/>
      <c r="R2527" s="107"/>
      <c r="S2527" s="107"/>
      <c r="T2527" s="74"/>
    </row>
    <row r="2528" spans="1:20" ht="18" customHeight="1">
      <c r="A2528" s="190"/>
      <c r="B2528" s="191"/>
      <c r="C2528" s="75"/>
      <c r="D2528" s="108" t="s">
        <v>905</v>
      </c>
      <c r="E2528" s="116" t="s">
        <v>1006</v>
      </c>
      <c r="F2528" s="116"/>
      <c r="G2528" s="116"/>
      <c r="H2528" s="116"/>
      <c r="I2528" s="116"/>
      <c r="J2528" s="116"/>
      <c r="K2528" s="116"/>
      <c r="L2528" s="117"/>
      <c r="M2528" s="100" t="s">
        <v>192</v>
      </c>
      <c r="N2528" s="71" t="s">
        <v>192</v>
      </c>
      <c r="O2528" s="398"/>
      <c r="P2528" s="73"/>
      <c r="Q2528" s="107"/>
      <c r="R2528" s="107"/>
      <c r="S2528" s="107"/>
      <c r="T2528" s="74"/>
    </row>
    <row r="2529" spans="1:20" ht="18" customHeight="1">
      <c r="A2529" s="190"/>
      <c r="B2529" s="191"/>
      <c r="C2529" s="118"/>
      <c r="D2529" s="108" t="s">
        <v>906</v>
      </c>
      <c r="E2529" s="94" t="s">
        <v>1007</v>
      </c>
      <c r="F2529" s="94"/>
      <c r="G2529" s="94"/>
      <c r="H2529" s="94"/>
      <c r="I2529" s="94"/>
      <c r="J2529" s="94"/>
      <c r="K2529" s="94"/>
      <c r="L2529" s="95"/>
      <c r="M2529" s="100">
        <v>65</v>
      </c>
      <c r="N2529" s="100" t="s">
        <v>192</v>
      </c>
      <c r="O2529" s="395" t="s">
        <v>948</v>
      </c>
      <c r="P2529" s="73" t="s">
        <v>1008</v>
      </c>
      <c r="Q2529" s="107"/>
      <c r="R2529" s="107"/>
      <c r="S2529" s="107"/>
      <c r="T2529" s="74"/>
    </row>
    <row r="2530" spans="1:20" ht="18" customHeight="1">
      <c r="A2530" s="190"/>
      <c r="B2530" s="191"/>
      <c r="C2530" s="118"/>
      <c r="D2530" s="108" t="s">
        <v>909</v>
      </c>
      <c r="E2530" s="94" t="s">
        <v>1010</v>
      </c>
      <c r="F2530" s="94"/>
      <c r="G2530" s="94"/>
      <c r="H2530" s="94"/>
      <c r="I2530" s="94"/>
      <c r="J2530" s="94"/>
      <c r="K2530" s="94"/>
      <c r="L2530" s="95"/>
      <c r="M2530" s="100">
        <v>34</v>
      </c>
      <c r="N2530" s="100" t="s">
        <v>1011</v>
      </c>
      <c r="O2530" s="395" t="s">
        <v>948</v>
      </c>
      <c r="P2530" s="73" t="s">
        <v>1009</v>
      </c>
      <c r="Q2530" s="107"/>
      <c r="R2530" s="107"/>
      <c r="S2530" s="107"/>
      <c r="T2530" s="74"/>
    </row>
    <row r="2531" spans="1:20" ht="18" customHeight="1">
      <c r="A2531" s="190"/>
      <c r="B2531" s="191"/>
      <c r="C2531" s="99"/>
      <c r="D2531" s="108" t="s">
        <v>911</v>
      </c>
      <c r="E2531" s="94" t="s">
        <v>1013</v>
      </c>
      <c r="F2531" s="94"/>
      <c r="G2531" s="94"/>
      <c r="H2531" s="94"/>
      <c r="I2531" s="94"/>
      <c r="J2531" s="94"/>
      <c r="K2531" s="94"/>
      <c r="L2531" s="105"/>
      <c r="M2531" s="100">
        <v>34</v>
      </c>
      <c r="N2531" s="100" t="s">
        <v>192</v>
      </c>
      <c r="O2531" s="101"/>
      <c r="P2531" s="73"/>
      <c r="Q2531" s="107"/>
      <c r="R2531" s="107"/>
      <c r="S2531" s="107"/>
      <c r="T2531" s="74"/>
    </row>
    <row r="2532" spans="1:20" ht="18" customHeight="1">
      <c r="A2532" s="190"/>
      <c r="B2532" s="191"/>
      <c r="C2532" s="111"/>
      <c r="D2532" s="68" t="s">
        <v>913</v>
      </c>
      <c r="E2532" s="94" t="s">
        <v>1015</v>
      </c>
      <c r="F2532" s="94"/>
      <c r="G2532" s="94"/>
      <c r="H2532" s="94"/>
      <c r="I2532" s="94"/>
      <c r="J2532" s="94"/>
      <c r="K2532" s="94"/>
      <c r="L2532" s="105"/>
      <c r="M2532" s="100">
        <v>34</v>
      </c>
      <c r="N2532" s="100" t="s">
        <v>192</v>
      </c>
      <c r="O2532" s="395" t="s">
        <v>948</v>
      </c>
      <c r="P2532" s="73" t="s">
        <v>1012</v>
      </c>
      <c r="Q2532" s="107"/>
      <c r="R2532" s="107"/>
      <c r="S2532" s="107"/>
      <c r="T2532" s="74"/>
    </row>
    <row r="2533" spans="1:20" ht="18" customHeight="1">
      <c r="A2533" s="190"/>
      <c r="B2533" s="191"/>
      <c r="C2533" s="75"/>
      <c r="D2533" s="108" t="s">
        <v>915</v>
      </c>
      <c r="E2533" s="94" t="s">
        <v>1017</v>
      </c>
      <c r="F2533" s="94"/>
      <c r="G2533" s="94"/>
      <c r="H2533" s="94"/>
      <c r="I2533" s="94"/>
      <c r="J2533" s="94"/>
      <c r="K2533" s="94"/>
      <c r="L2533" s="105"/>
      <c r="M2533" s="100" t="s">
        <v>192</v>
      </c>
      <c r="N2533" s="100" t="s">
        <v>192</v>
      </c>
      <c r="O2533" s="395" t="s">
        <v>948</v>
      </c>
      <c r="P2533" s="73" t="s">
        <v>1014</v>
      </c>
      <c r="Q2533" s="107"/>
      <c r="R2533" s="107"/>
      <c r="S2533" s="107"/>
      <c r="T2533" s="74"/>
    </row>
    <row r="2534" spans="1:20" ht="18" customHeight="1">
      <c r="A2534" s="190"/>
      <c r="B2534" s="191"/>
      <c r="C2534" s="118"/>
      <c r="D2534" s="108" t="s">
        <v>916</v>
      </c>
      <c r="E2534" s="94" t="s">
        <v>1019</v>
      </c>
      <c r="F2534" s="94"/>
      <c r="G2534" s="94"/>
      <c r="H2534" s="94"/>
      <c r="I2534" s="94"/>
      <c r="J2534" s="94"/>
      <c r="K2534" s="94"/>
      <c r="L2534" s="105"/>
      <c r="M2534" s="100" t="s">
        <v>433</v>
      </c>
      <c r="N2534" s="100" t="s">
        <v>1020</v>
      </c>
      <c r="O2534" s="395" t="s">
        <v>948</v>
      </c>
      <c r="P2534" s="73" t="s">
        <v>1016</v>
      </c>
      <c r="Q2534" s="107"/>
      <c r="R2534" s="107"/>
      <c r="S2534" s="107"/>
      <c r="T2534" s="74"/>
    </row>
    <row r="2535" spans="1:20" ht="18" customHeight="1">
      <c r="A2535" s="190"/>
      <c r="B2535" s="191"/>
      <c r="C2535" s="99"/>
      <c r="D2535" s="108" t="s">
        <v>917</v>
      </c>
      <c r="E2535" s="94" t="s">
        <v>1022</v>
      </c>
      <c r="F2535" s="94"/>
      <c r="G2535" s="94"/>
      <c r="H2535" s="94"/>
      <c r="I2535" s="94"/>
      <c r="J2535" s="94"/>
      <c r="K2535" s="94"/>
      <c r="L2535" s="105"/>
      <c r="M2535" s="100" t="s">
        <v>192</v>
      </c>
      <c r="N2535" s="100" t="s">
        <v>192</v>
      </c>
      <c r="O2535" s="101"/>
      <c r="P2535" s="73" t="s">
        <v>1018</v>
      </c>
      <c r="Q2535" s="107"/>
      <c r="R2535" s="107"/>
      <c r="S2535" s="107"/>
      <c r="T2535" s="74"/>
    </row>
    <row r="2536" spans="1:20" ht="18" customHeight="1">
      <c r="A2536" s="190"/>
      <c r="B2536" s="191"/>
      <c r="C2536" s="99"/>
      <c r="D2536" s="108" t="s">
        <v>918</v>
      </c>
      <c r="E2536" s="94" t="s">
        <v>453</v>
      </c>
      <c r="F2536" s="94"/>
      <c r="G2536" s="94"/>
      <c r="H2536" s="94"/>
      <c r="I2536" s="94"/>
      <c r="J2536" s="94"/>
      <c r="K2536" s="94"/>
      <c r="L2536" s="105"/>
      <c r="M2536" s="100">
        <v>65</v>
      </c>
      <c r="N2536" s="100" t="s">
        <v>192</v>
      </c>
      <c r="O2536" s="101"/>
      <c r="P2536" s="73" t="s">
        <v>1021</v>
      </c>
      <c r="Q2536" s="107"/>
      <c r="R2536" s="107"/>
      <c r="S2536" s="107"/>
      <c r="T2536" s="74"/>
    </row>
    <row r="2537" spans="1:20" ht="18" customHeight="1">
      <c r="A2537" s="190"/>
      <c r="B2537" s="191"/>
      <c r="C2537" s="99"/>
      <c r="D2537" s="108" t="s">
        <v>919</v>
      </c>
      <c r="E2537" s="94" t="s">
        <v>1024</v>
      </c>
      <c r="F2537" s="94"/>
      <c r="G2537" s="94"/>
      <c r="H2537" s="94"/>
      <c r="I2537" s="94"/>
      <c r="J2537" s="94"/>
      <c r="K2537" s="94"/>
      <c r="L2537" s="105"/>
      <c r="M2537" s="78" t="s">
        <v>945</v>
      </c>
      <c r="N2537" s="96" t="s">
        <v>945</v>
      </c>
      <c r="O2537" s="98"/>
      <c r="P2537" s="73" t="s">
        <v>1023</v>
      </c>
      <c r="Q2537" s="107"/>
      <c r="R2537" s="107"/>
      <c r="S2537" s="107"/>
      <c r="T2537" s="74"/>
    </row>
    <row r="2538" spans="1:20" ht="18" customHeight="1">
      <c r="A2538" s="190"/>
      <c r="B2538" s="191"/>
      <c r="C2538" s="99"/>
      <c r="D2538" s="108" t="s">
        <v>920</v>
      </c>
      <c r="E2538" s="94" t="s">
        <v>1025</v>
      </c>
      <c r="F2538" s="94"/>
      <c r="G2538" s="94"/>
      <c r="H2538" s="94"/>
      <c r="I2538" s="94"/>
      <c r="J2538" s="94"/>
      <c r="K2538" s="94"/>
      <c r="L2538" s="105"/>
      <c r="M2538" s="78">
        <v>34</v>
      </c>
      <c r="N2538" s="96" t="s">
        <v>945</v>
      </c>
      <c r="O2538" s="98"/>
      <c r="P2538" s="73"/>
      <c r="Q2538" s="107"/>
      <c r="R2538" s="107"/>
      <c r="S2538" s="107"/>
      <c r="T2538" s="74"/>
    </row>
    <row r="2539" spans="1:20" ht="18" customHeight="1">
      <c r="A2539" s="190"/>
      <c r="B2539" s="191"/>
      <c r="C2539" s="99"/>
      <c r="D2539" s="108" t="s">
        <v>921</v>
      </c>
      <c r="E2539" s="94" t="s">
        <v>991</v>
      </c>
      <c r="F2539" s="94"/>
      <c r="G2539" s="94"/>
      <c r="H2539" s="94"/>
      <c r="I2539" s="94"/>
      <c r="J2539" s="94"/>
      <c r="K2539" s="94"/>
      <c r="L2539" s="105"/>
      <c r="M2539" s="78" t="s">
        <v>945</v>
      </c>
      <c r="N2539" s="96" t="s">
        <v>945</v>
      </c>
      <c r="O2539" s="98"/>
      <c r="P2539" s="73"/>
      <c r="Q2539" s="107"/>
      <c r="R2539" s="107"/>
      <c r="S2539" s="107"/>
      <c r="T2539" s="74"/>
    </row>
    <row r="2540" spans="1:20" ht="18" customHeight="1" thickBot="1">
      <c r="A2540" s="233"/>
      <c r="B2540" s="234"/>
      <c r="C2540" s="120"/>
      <c r="D2540" s="121"/>
      <c r="E2540" s="122"/>
      <c r="F2540" s="122"/>
      <c r="G2540" s="122"/>
      <c r="H2540" s="122"/>
      <c r="I2540" s="122"/>
      <c r="J2540" s="122"/>
      <c r="K2540" s="122"/>
      <c r="L2540" s="123"/>
      <c r="M2540" s="124"/>
      <c r="N2540" s="125"/>
      <c r="O2540" s="126"/>
      <c r="P2540" s="127"/>
      <c r="Q2540" s="127"/>
      <c r="R2540" s="127"/>
      <c r="S2540" s="127"/>
      <c r="T2540" s="128"/>
    </row>
    <row r="2541" spans="1:20" ht="17.25" customHeight="1" thickBot="1">
      <c r="A2541" s="935" t="s">
        <v>101</v>
      </c>
      <c r="B2541" s="936"/>
      <c r="C2541" s="936"/>
      <c r="D2541" s="936"/>
      <c r="E2541" s="936"/>
      <c r="F2541" s="936"/>
      <c r="G2541" s="50" t="s">
        <v>102</v>
      </c>
      <c r="H2541" s="937"/>
      <c r="I2541" s="937"/>
      <c r="J2541" s="938"/>
      <c r="K2541" s="50" t="s">
        <v>103</v>
      </c>
      <c r="L2541" s="51"/>
      <c r="M2541" s="52"/>
      <c r="N2541" s="939" t="s">
        <v>104</v>
      </c>
      <c r="O2541" s="940"/>
      <c r="P2541" s="940"/>
      <c r="Q2541" s="941"/>
      <c r="R2541" s="53" t="s">
        <v>105</v>
      </c>
      <c r="S2541" s="54"/>
      <c r="T2541" s="55"/>
    </row>
    <row r="2542" spans="1:20" ht="18" customHeight="1">
      <c r="A2542" s="942" t="s">
        <v>106</v>
      </c>
      <c r="B2542" s="943"/>
      <c r="C2542" s="946" t="s">
        <v>107</v>
      </c>
      <c r="D2542" s="922" t="s">
        <v>108</v>
      </c>
      <c r="E2542" s="923"/>
      <c r="F2542" s="923"/>
      <c r="G2542" s="923"/>
      <c r="H2542" s="923"/>
      <c r="I2542" s="923"/>
      <c r="J2542" s="923"/>
      <c r="K2542" s="923"/>
      <c r="L2542" s="948"/>
      <c r="M2542" s="950" t="s">
        <v>109</v>
      </c>
      <c r="N2542" s="922" t="s">
        <v>110</v>
      </c>
      <c r="O2542" s="922" t="s">
        <v>111</v>
      </c>
      <c r="P2542" s="923"/>
      <c r="Q2542" s="923"/>
      <c r="R2542" s="923"/>
      <c r="S2542" s="923"/>
      <c r="T2542" s="924"/>
    </row>
    <row r="2543" spans="1:20" ht="18" customHeight="1" thickBot="1">
      <c r="A2543" s="944"/>
      <c r="B2543" s="945"/>
      <c r="C2543" s="947"/>
      <c r="D2543" s="925"/>
      <c r="E2543" s="926"/>
      <c r="F2543" s="926"/>
      <c r="G2543" s="926"/>
      <c r="H2543" s="926"/>
      <c r="I2543" s="926"/>
      <c r="J2543" s="926"/>
      <c r="K2543" s="926"/>
      <c r="L2543" s="949"/>
      <c r="M2543" s="951"/>
      <c r="N2543" s="925"/>
      <c r="O2543" s="925"/>
      <c r="P2543" s="926"/>
      <c r="Q2543" s="926"/>
      <c r="R2543" s="926"/>
      <c r="S2543" s="926"/>
      <c r="T2543" s="927"/>
    </row>
    <row r="2544" spans="1:20" ht="18" customHeight="1">
      <c r="A2544" s="989" t="s">
        <v>1423</v>
      </c>
      <c r="B2544" s="990"/>
      <c r="C2544" s="57"/>
      <c r="D2544" s="58" t="s">
        <v>942</v>
      </c>
      <c r="E2544" s="59" t="s">
        <v>1026</v>
      </c>
      <c r="F2544" s="60"/>
      <c r="G2544" s="60"/>
      <c r="H2544" s="293"/>
      <c r="I2544" s="293"/>
      <c r="J2544" s="293"/>
      <c r="K2544" s="293"/>
      <c r="L2544" s="61"/>
      <c r="M2544" s="62" t="s">
        <v>192</v>
      </c>
      <c r="N2544" s="63" t="s">
        <v>192</v>
      </c>
      <c r="O2544" s="64"/>
      <c r="P2544" s="65"/>
      <c r="Q2544" s="65"/>
      <c r="R2544" s="65"/>
      <c r="S2544" s="65"/>
      <c r="T2544" s="66"/>
    </row>
    <row r="2545" spans="1:20" ht="18" customHeight="1">
      <c r="A2545" s="985" t="s">
        <v>1448</v>
      </c>
      <c r="B2545" s="986"/>
      <c r="C2545" s="67"/>
      <c r="D2545" s="68" t="s">
        <v>1027</v>
      </c>
      <c r="E2545" s="69" t="s">
        <v>1445</v>
      </c>
      <c r="F2545" s="69"/>
      <c r="G2545" s="69"/>
      <c r="H2545" s="69"/>
      <c r="I2545" s="69"/>
      <c r="J2545" s="69"/>
      <c r="K2545" s="69"/>
      <c r="L2545" s="70"/>
      <c r="M2545" s="78">
        <v>34</v>
      </c>
      <c r="N2545" s="71" t="s">
        <v>1029</v>
      </c>
      <c r="O2545" s="72"/>
      <c r="P2545" s="73"/>
      <c r="Q2545" s="73"/>
      <c r="R2545" s="73"/>
      <c r="S2545" s="73"/>
      <c r="T2545" s="74"/>
    </row>
    <row r="2546" spans="1:20" ht="18" customHeight="1">
      <c r="A2546" s="190"/>
      <c r="B2546" s="191"/>
      <c r="C2546" s="75"/>
      <c r="D2546" s="68"/>
      <c r="E2546" s="69" t="s">
        <v>1446</v>
      </c>
      <c r="F2546" s="76"/>
      <c r="G2546" s="76"/>
      <c r="H2546" s="76"/>
      <c r="I2546" s="76"/>
      <c r="J2546" s="76"/>
      <c r="K2546" s="76"/>
      <c r="L2546" s="77"/>
      <c r="M2546" s="71"/>
      <c r="N2546" s="71"/>
      <c r="O2546" s="72"/>
      <c r="P2546" s="73"/>
      <c r="Q2546" s="73"/>
      <c r="R2546" s="73"/>
      <c r="S2546" s="73"/>
      <c r="T2546" s="74"/>
    </row>
    <row r="2547" spans="1:20" ht="18" customHeight="1">
      <c r="A2547" s="190"/>
      <c r="B2547" s="191"/>
      <c r="C2547" s="75"/>
      <c r="D2547" s="68" t="s">
        <v>1030</v>
      </c>
      <c r="E2547" s="69" t="s">
        <v>1031</v>
      </c>
      <c r="F2547" s="76"/>
      <c r="G2547" s="76"/>
      <c r="H2547" s="76"/>
      <c r="I2547" s="76"/>
      <c r="J2547" s="76"/>
      <c r="K2547" s="76"/>
      <c r="L2547" s="77"/>
      <c r="M2547" s="78">
        <v>34</v>
      </c>
      <c r="N2547" s="71" t="s">
        <v>192</v>
      </c>
      <c r="O2547" s="72"/>
      <c r="P2547" s="73"/>
      <c r="Q2547" s="73"/>
      <c r="R2547" s="73"/>
      <c r="S2547" s="73"/>
      <c r="T2547" s="74"/>
    </row>
    <row r="2548" spans="1:20" ht="18" customHeight="1">
      <c r="A2548" s="190"/>
      <c r="B2548" s="191"/>
      <c r="C2548" s="176" t="s">
        <v>1032</v>
      </c>
      <c r="D2548" s="68" t="s">
        <v>1033</v>
      </c>
      <c r="E2548" s="69" t="s">
        <v>1447</v>
      </c>
      <c r="F2548" s="76"/>
      <c r="G2548" s="76"/>
      <c r="H2548" s="76"/>
      <c r="I2548" s="76"/>
      <c r="J2548" s="76"/>
      <c r="K2548" s="76"/>
      <c r="L2548" s="77"/>
      <c r="M2548" s="78" t="s">
        <v>192</v>
      </c>
      <c r="N2548" s="71" t="s">
        <v>192</v>
      </c>
      <c r="O2548" s="72"/>
      <c r="P2548" s="73"/>
      <c r="Q2548" s="73"/>
      <c r="R2548" s="73"/>
      <c r="S2548" s="73"/>
      <c r="T2548" s="74"/>
    </row>
    <row r="2549" spans="1:20" ht="18" customHeight="1">
      <c r="A2549" s="190"/>
      <c r="B2549" s="191"/>
      <c r="C2549" s="80"/>
      <c r="D2549" s="81" t="s">
        <v>1035</v>
      </c>
      <c r="E2549" s="82" t="s">
        <v>542</v>
      </c>
      <c r="F2549" s="82"/>
      <c r="G2549" s="82"/>
      <c r="H2549" s="82"/>
      <c r="I2549" s="82"/>
      <c r="J2549" s="82"/>
      <c r="K2549" s="82"/>
      <c r="L2549" s="83"/>
      <c r="M2549" s="84" t="s">
        <v>192</v>
      </c>
      <c r="N2549" s="85" t="s">
        <v>192</v>
      </c>
      <c r="O2549" s="288"/>
      <c r="P2549" s="388"/>
      <c r="Q2549" s="388"/>
      <c r="R2549" s="388"/>
      <c r="S2549" s="388"/>
      <c r="T2549" s="88"/>
    </row>
    <row r="2550" spans="1:20" ht="18" customHeight="1">
      <c r="A2550" s="190"/>
      <c r="B2550" s="191"/>
      <c r="C2550" s="75"/>
      <c r="D2550" s="68" t="s">
        <v>1036</v>
      </c>
      <c r="E2550" s="89" t="s">
        <v>1037</v>
      </c>
      <c r="F2550" s="89"/>
      <c r="G2550" s="89"/>
      <c r="H2550" s="89"/>
      <c r="I2550" s="89"/>
      <c r="J2550" s="89"/>
      <c r="K2550" s="89"/>
      <c r="L2550" s="90"/>
      <c r="M2550" s="91" t="s">
        <v>192</v>
      </c>
      <c r="N2550" s="92" t="s">
        <v>192</v>
      </c>
      <c r="O2550" s="109"/>
      <c r="P2550" s="107"/>
      <c r="Q2550" s="107"/>
      <c r="R2550" s="107"/>
      <c r="S2550" s="107"/>
      <c r="T2550" s="74"/>
    </row>
    <row r="2551" spans="1:20" ht="18" customHeight="1">
      <c r="A2551" s="190"/>
      <c r="B2551" s="191"/>
      <c r="C2551" s="75"/>
      <c r="D2551" s="68" t="s">
        <v>1038</v>
      </c>
      <c r="E2551" s="94" t="s">
        <v>984</v>
      </c>
      <c r="F2551" s="94"/>
      <c r="G2551" s="94"/>
      <c r="H2551" s="94"/>
      <c r="I2551" s="94"/>
      <c r="J2551" s="94"/>
      <c r="K2551" s="94"/>
      <c r="L2551" s="95"/>
      <c r="M2551" s="78" t="s">
        <v>192</v>
      </c>
      <c r="N2551" s="96" t="s">
        <v>192</v>
      </c>
      <c r="O2551" s="119"/>
      <c r="P2551" s="107"/>
      <c r="Q2551" s="107"/>
      <c r="R2551" s="107"/>
      <c r="S2551" s="107"/>
      <c r="T2551" s="74"/>
    </row>
    <row r="2552" spans="1:20" ht="18" customHeight="1">
      <c r="A2552" s="190"/>
      <c r="B2552" s="191"/>
      <c r="C2552" s="75"/>
      <c r="D2552" s="68" t="s">
        <v>1039</v>
      </c>
      <c r="E2552" s="89" t="s">
        <v>1040</v>
      </c>
      <c r="F2552" s="89"/>
      <c r="G2552" s="89"/>
      <c r="H2552" s="89"/>
      <c r="I2552" s="89"/>
      <c r="J2552" s="89"/>
      <c r="K2552" s="89"/>
      <c r="L2552" s="95"/>
      <c r="M2552" s="78" t="s">
        <v>433</v>
      </c>
      <c r="N2552" s="96" t="s">
        <v>1041</v>
      </c>
      <c r="O2552" s="119"/>
      <c r="P2552" s="107"/>
      <c r="Q2552" s="107"/>
      <c r="R2552" s="107"/>
      <c r="S2552" s="107"/>
      <c r="T2552" s="74"/>
    </row>
    <row r="2553" spans="1:20" ht="18" customHeight="1">
      <c r="A2553" s="190"/>
      <c r="B2553" s="191"/>
      <c r="C2553" s="99"/>
      <c r="D2553" s="68" t="s">
        <v>1042</v>
      </c>
      <c r="E2553" s="94" t="s">
        <v>1043</v>
      </c>
      <c r="F2553" s="94"/>
      <c r="G2553" s="94"/>
      <c r="H2553" s="94"/>
      <c r="I2553" s="94"/>
      <c r="J2553" s="94"/>
      <c r="K2553" s="94"/>
      <c r="L2553" s="95"/>
      <c r="M2553" s="100" t="s">
        <v>192</v>
      </c>
      <c r="N2553" s="100" t="s">
        <v>192</v>
      </c>
      <c r="O2553" s="110"/>
      <c r="P2553" s="107"/>
      <c r="Q2553" s="107"/>
      <c r="R2553" s="107"/>
      <c r="S2553" s="107"/>
      <c r="T2553" s="74"/>
    </row>
    <row r="2554" spans="1:20" ht="18" customHeight="1">
      <c r="A2554" s="190"/>
      <c r="B2554" s="191"/>
      <c r="C2554" s="102"/>
      <c r="D2554" s="68" t="s">
        <v>1044</v>
      </c>
      <c r="E2554" s="94" t="s">
        <v>991</v>
      </c>
      <c r="F2554" s="94"/>
      <c r="G2554" s="94"/>
      <c r="H2554" s="94"/>
      <c r="I2554" s="94"/>
      <c r="J2554" s="94"/>
      <c r="K2554" s="94"/>
      <c r="L2554" s="95"/>
      <c r="M2554" s="78" t="s">
        <v>192</v>
      </c>
      <c r="N2554" s="96" t="s">
        <v>192</v>
      </c>
      <c r="O2554" s="119"/>
      <c r="P2554" s="107"/>
      <c r="Q2554" s="107"/>
      <c r="R2554" s="107"/>
      <c r="S2554" s="107"/>
      <c r="T2554" s="74"/>
    </row>
    <row r="2555" spans="1:20" ht="18" customHeight="1">
      <c r="A2555" s="190"/>
      <c r="B2555" s="191"/>
      <c r="C2555" s="75"/>
      <c r="D2555" s="68" t="s">
        <v>1045</v>
      </c>
      <c r="E2555" s="94" t="s">
        <v>1046</v>
      </c>
      <c r="F2555" s="94"/>
      <c r="G2555" s="94"/>
      <c r="H2555" s="94"/>
      <c r="I2555" s="94"/>
      <c r="J2555" s="94"/>
      <c r="K2555" s="94"/>
      <c r="L2555" s="95"/>
      <c r="M2555" s="100" t="s">
        <v>192</v>
      </c>
      <c r="N2555" s="71" t="s">
        <v>192</v>
      </c>
      <c r="O2555" s="106"/>
      <c r="P2555" s="107"/>
      <c r="Q2555" s="107"/>
      <c r="R2555" s="107"/>
      <c r="S2555" s="107"/>
      <c r="T2555" s="74"/>
    </row>
    <row r="2556" spans="1:20" ht="18" customHeight="1">
      <c r="A2556" s="190"/>
      <c r="B2556" s="191"/>
      <c r="C2556" s="102"/>
      <c r="D2556" s="68" t="s">
        <v>1047</v>
      </c>
      <c r="E2556" s="94" t="s">
        <v>1048</v>
      </c>
      <c r="F2556" s="94"/>
      <c r="G2556" s="94"/>
      <c r="H2556" s="94"/>
      <c r="I2556" s="94"/>
      <c r="J2556" s="94"/>
      <c r="K2556" s="94"/>
      <c r="L2556" s="95"/>
      <c r="M2556" s="100">
        <v>34</v>
      </c>
      <c r="N2556" s="71" t="s">
        <v>192</v>
      </c>
      <c r="O2556" s="106"/>
      <c r="P2556" s="107"/>
      <c r="Q2556" s="107"/>
      <c r="R2556" s="107"/>
      <c r="S2556" s="107"/>
      <c r="T2556" s="74"/>
    </row>
    <row r="2557" spans="1:20" ht="18" customHeight="1">
      <c r="A2557" s="190"/>
      <c r="B2557" s="191"/>
      <c r="C2557" s="287"/>
      <c r="D2557" s="81" t="s">
        <v>1049</v>
      </c>
      <c r="E2557" s="82" t="s">
        <v>994</v>
      </c>
      <c r="F2557" s="82"/>
      <c r="G2557" s="82"/>
      <c r="H2557" s="82"/>
      <c r="I2557" s="82"/>
      <c r="J2557" s="82"/>
      <c r="K2557" s="82"/>
      <c r="L2557" s="282"/>
      <c r="M2557" s="318"/>
      <c r="N2557" s="85"/>
      <c r="O2557" s="288"/>
      <c r="P2557" s="388"/>
      <c r="Q2557" s="388"/>
      <c r="R2557" s="388"/>
      <c r="S2557" s="388"/>
      <c r="T2557" s="88"/>
    </row>
    <row r="2558" spans="1:20" ht="18" customHeight="1">
      <c r="A2558" s="190"/>
      <c r="B2558" s="191"/>
      <c r="C2558" s="409"/>
      <c r="D2558" s="68" t="s">
        <v>1050</v>
      </c>
      <c r="E2558" s="94" t="s">
        <v>1051</v>
      </c>
      <c r="F2558" s="94"/>
      <c r="G2558" s="94"/>
      <c r="H2558" s="94"/>
      <c r="I2558" s="94"/>
      <c r="J2558" s="94"/>
      <c r="K2558" s="94"/>
      <c r="L2558" s="90"/>
      <c r="M2558" s="192"/>
      <c r="N2558" s="92"/>
      <c r="O2558" s="109"/>
      <c r="P2558" s="107"/>
      <c r="Q2558" s="107"/>
      <c r="R2558" s="107"/>
      <c r="S2558" s="107"/>
      <c r="T2558" s="74"/>
    </row>
    <row r="2559" spans="1:20" ht="18" customHeight="1">
      <c r="A2559" s="190"/>
      <c r="B2559" s="191"/>
      <c r="C2559" s="467"/>
      <c r="D2559" s="270"/>
      <c r="E2559" s="82"/>
      <c r="F2559" s="82"/>
      <c r="G2559" s="82"/>
      <c r="H2559" s="82"/>
      <c r="I2559" s="82"/>
      <c r="J2559" s="82"/>
      <c r="K2559" s="82"/>
      <c r="L2559" s="83"/>
      <c r="M2559" s="318"/>
      <c r="N2559" s="85"/>
      <c r="O2559" s="288"/>
      <c r="P2559" s="388"/>
      <c r="Q2559" s="388"/>
      <c r="R2559" s="388"/>
      <c r="S2559" s="388"/>
      <c r="T2559" s="88"/>
    </row>
    <row r="2560" spans="1:20" ht="18" customHeight="1">
      <c r="A2560" s="983" t="s">
        <v>1423</v>
      </c>
      <c r="B2560" s="984"/>
      <c r="C2560" s="399"/>
      <c r="D2560" s="309" t="s">
        <v>45</v>
      </c>
      <c r="E2560" s="310" t="s">
        <v>1052</v>
      </c>
      <c r="F2560" s="310"/>
      <c r="G2560" s="310"/>
      <c r="H2560" s="310"/>
      <c r="I2560" s="310"/>
      <c r="J2560" s="310"/>
      <c r="K2560" s="310"/>
      <c r="L2560" s="389"/>
      <c r="M2560" s="343" t="s">
        <v>945</v>
      </c>
      <c r="N2560" s="312" t="s">
        <v>945</v>
      </c>
      <c r="O2560" s="217"/>
      <c r="P2560" s="391"/>
      <c r="Q2560" s="391"/>
      <c r="R2560" s="391"/>
      <c r="S2560" s="391"/>
      <c r="T2560" s="392"/>
    </row>
    <row r="2561" spans="1:20" ht="18" customHeight="1">
      <c r="A2561" s="985" t="s">
        <v>510</v>
      </c>
      <c r="B2561" s="986"/>
      <c r="C2561" s="99"/>
      <c r="D2561" s="108" t="s">
        <v>47</v>
      </c>
      <c r="E2561" s="94" t="s">
        <v>1450</v>
      </c>
      <c r="F2561" s="94"/>
      <c r="G2561" s="94"/>
      <c r="H2561" s="94"/>
      <c r="I2561" s="94"/>
      <c r="J2561" s="94"/>
      <c r="K2561" s="94"/>
      <c r="L2561" s="95"/>
      <c r="M2561" s="100" t="s">
        <v>945</v>
      </c>
      <c r="N2561" s="100" t="s">
        <v>945</v>
      </c>
      <c r="O2561" s="110"/>
      <c r="P2561" s="107"/>
      <c r="Q2561" s="107"/>
      <c r="R2561" s="107"/>
      <c r="S2561" s="107"/>
      <c r="T2561" s="74"/>
    </row>
    <row r="2562" spans="1:20" ht="18" customHeight="1">
      <c r="A2562" s="190"/>
      <c r="B2562" s="191"/>
      <c r="C2562" s="102"/>
      <c r="D2562" s="108" t="s">
        <v>48</v>
      </c>
      <c r="E2562" s="94" t="s">
        <v>1054</v>
      </c>
      <c r="F2562" s="94"/>
      <c r="G2562" s="94"/>
      <c r="H2562" s="94"/>
      <c r="I2562" s="94"/>
      <c r="J2562" s="94"/>
      <c r="K2562" s="94"/>
      <c r="L2562" s="95"/>
      <c r="M2562" s="78" t="s">
        <v>945</v>
      </c>
      <c r="N2562" s="100" t="s">
        <v>945</v>
      </c>
      <c r="O2562" s="110"/>
      <c r="P2562" s="107"/>
      <c r="Q2562" s="107"/>
      <c r="R2562" s="107"/>
      <c r="S2562" s="107"/>
      <c r="T2562" s="74"/>
    </row>
    <row r="2563" spans="1:20" ht="18" customHeight="1">
      <c r="A2563" s="190"/>
      <c r="B2563" s="191"/>
      <c r="C2563" s="99"/>
      <c r="D2563" s="108" t="s">
        <v>49</v>
      </c>
      <c r="E2563" s="94" t="s">
        <v>1056</v>
      </c>
      <c r="F2563" s="94"/>
      <c r="G2563" s="94"/>
      <c r="H2563" s="94"/>
      <c r="I2563" s="94"/>
      <c r="J2563" s="94"/>
      <c r="K2563" s="94"/>
      <c r="L2563" s="95"/>
      <c r="M2563" s="100" t="s">
        <v>945</v>
      </c>
      <c r="N2563" s="100" t="s">
        <v>945</v>
      </c>
      <c r="O2563" s="110"/>
      <c r="P2563" s="107"/>
      <c r="Q2563" s="107"/>
      <c r="R2563" s="107"/>
      <c r="S2563" s="107"/>
      <c r="T2563" s="74"/>
    </row>
    <row r="2564" spans="1:20" ht="18" customHeight="1">
      <c r="A2564" s="190"/>
      <c r="B2564" s="191"/>
      <c r="C2564" s="111"/>
      <c r="D2564" s="108" t="s">
        <v>50</v>
      </c>
      <c r="E2564" s="94" t="s">
        <v>1451</v>
      </c>
      <c r="F2564" s="94"/>
      <c r="G2564" s="94"/>
      <c r="H2564" s="94"/>
      <c r="I2564" s="94"/>
      <c r="J2564" s="94"/>
      <c r="K2564" s="94"/>
      <c r="L2564" s="95"/>
      <c r="M2564" s="100" t="s">
        <v>945</v>
      </c>
      <c r="N2564" s="100" t="s">
        <v>945</v>
      </c>
      <c r="O2564" s="114"/>
      <c r="P2564" s="107"/>
      <c r="Q2564" s="107"/>
      <c r="R2564" s="107"/>
      <c r="S2564" s="107"/>
      <c r="T2564" s="74"/>
    </row>
    <row r="2565" spans="1:20" ht="18" customHeight="1">
      <c r="A2565" s="190"/>
      <c r="B2565" s="191"/>
      <c r="C2565" s="75"/>
      <c r="D2565" s="108" t="s">
        <v>54</v>
      </c>
      <c r="E2565" s="116" t="s">
        <v>1058</v>
      </c>
      <c r="F2565" s="116"/>
      <c r="G2565" s="116"/>
      <c r="H2565" s="116"/>
      <c r="I2565" s="116"/>
      <c r="J2565" s="116"/>
      <c r="K2565" s="116"/>
      <c r="L2565" s="117"/>
      <c r="M2565" s="100" t="s">
        <v>945</v>
      </c>
      <c r="N2565" s="71" t="s">
        <v>945</v>
      </c>
      <c r="O2565" s="106"/>
      <c r="P2565" s="107"/>
      <c r="Q2565" s="107"/>
      <c r="R2565" s="107"/>
      <c r="S2565" s="107"/>
      <c r="T2565" s="74"/>
    </row>
    <row r="2566" spans="1:20" ht="18" customHeight="1">
      <c r="A2566" s="190"/>
      <c r="B2566" s="191"/>
      <c r="C2566" s="118"/>
      <c r="D2566" s="108" t="s">
        <v>59</v>
      </c>
      <c r="E2566" s="94" t="s">
        <v>1059</v>
      </c>
      <c r="F2566" s="94"/>
      <c r="G2566" s="94"/>
      <c r="H2566" s="94"/>
      <c r="I2566" s="94"/>
      <c r="J2566" s="94"/>
      <c r="K2566" s="94"/>
      <c r="L2566" s="95"/>
      <c r="M2566" s="100" t="s">
        <v>945</v>
      </c>
      <c r="N2566" s="100" t="s">
        <v>945</v>
      </c>
      <c r="O2566" s="395" t="s">
        <v>948</v>
      </c>
      <c r="P2566" s="73" t="s">
        <v>1060</v>
      </c>
      <c r="Q2566" s="107"/>
      <c r="R2566" s="107"/>
      <c r="S2566" s="107"/>
      <c r="T2566" s="74"/>
    </row>
    <row r="2567" spans="1:20" ht="18" customHeight="1">
      <c r="A2567" s="190"/>
      <c r="B2567" s="191"/>
      <c r="C2567" s="412" t="s">
        <v>164</v>
      </c>
      <c r="D2567" s="108" t="s">
        <v>64</v>
      </c>
      <c r="E2567" s="94" t="s">
        <v>1061</v>
      </c>
      <c r="F2567" s="94"/>
      <c r="G2567" s="94"/>
      <c r="H2567" s="94"/>
      <c r="I2567" s="94"/>
      <c r="J2567" s="94"/>
      <c r="K2567" s="94"/>
      <c r="L2567" s="95"/>
      <c r="M2567" s="100">
        <v>50</v>
      </c>
      <c r="N2567" s="100" t="s">
        <v>945</v>
      </c>
      <c r="O2567" s="110" t="s">
        <v>948</v>
      </c>
      <c r="P2567" s="1005" t="s">
        <v>699</v>
      </c>
      <c r="Q2567" s="1005"/>
      <c r="R2567" s="1005"/>
      <c r="S2567" s="1005"/>
      <c r="T2567" s="1006"/>
    </row>
    <row r="2568" spans="1:20" ht="18" customHeight="1">
      <c r="A2568" s="190"/>
      <c r="B2568" s="191"/>
      <c r="C2568" s="99"/>
      <c r="D2568" s="108" t="s">
        <v>67</v>
      </c>
      <c r="E2568" s="94" t="s">
        <v>1062</v>
      </c>
      <c r="F2568" s="94"/>
      <c r="G2568" s="94"/>
      <c r="H2568" s="94"/>
      <c r="I2568" s="94"/>
      <c r="J2568" s="94"/>
      <c r="K2568" s="94"/>
      <c r="L2568" s="105"/>
      <c r="M2568" s="100" t="s">
        <v>945</v>
      </c>
      <c r="N2568" s="100" t="s">
        <v>945</v>
      </c>
      <c r="O2568" s="110"/>
      <c r="P2568" s="107"/>
      <c r="Q2568" s="107"/>
      <c r="R2568" s="107"/>
      <c r="S2568" s="107"/>
      <c r="T2568" s="74"/>
    </row>
    <row r="2569" spans="1:20" ht="18" customHeight="1">
      <c r="A2569" s="190"/>
      <c r="B2569" s="191"/>
      <c r="C2569" s="111"/>
      <c r="D2569" s="68" t="s">
        <v>69</v>
      </c>
      <c r="E2569" s="94" t="s">
        <v>953</v>
      </c>
      <c r="F2569" s="94"/>
      <c r="G2569" s="94"/>
      <c r="H2569" s="94"/>
      <c r="I2569" s="94"/>
      <c r="J2569" s="94"/>
      <c r="K2569" s="94"/>
      <c r="L2569" s="105"/>
      <c r="M2569" s="100" t="s">
        <v>170</v>
      </c>
      <c r="N2569" s="100" t="s">
        <v>945</v>
      </c>
      <c r="O2569" s="110"/>
      <c r="P2569" s="107"/>
      <c r="Q2569" s="107"/>
      <c r="R2569" s="107"/>
      <c r="S2569" s="107"/>
      <c r="T2569" s="74"/>
    </row>
    <row r="2570" spans="1:20" ht="18" customHeight="1">
      <c r="A2570" s="190"/>
      <c r="B2570" s="191"/>
      <c r="C2570" s="75"/>
      <c r="D2570" s="108" t="s">
        <v>859</v>
      </c>
      <c r="E2570" s="94" t="s">
        <v>1452</v>
      </c>
      <c r="F2570" s="94"/>
      <c r="G2570" s="94"/>
      <c r="H2570" s="94"/>
      <c r="I2570" s="94"/>
      <c r="J2570" s="94"/>
      <c r="K2570" s="94"/>
      <c r="L2570" s="105"/>
      <c r="M2570" s="100" t="s">
        <v>945</v>
      </c>
      <c r="N2570" s="100" t="s">
        <v>945</v>
      </c>
      <c r="O2570" s="110"/>
      <c r="P2570" s="107"/>
      <c r="Q2570" s="107"/>
      <c r="R2570" s="107"/>
      <c r="S2570" s="107"/>
      <c r="T2570" s="74"/>
    </row>
    <row r="2571" spans="1:20" ht="18" customHeight="1">
      <c r="A2571" s="190"/>
      <c r="B2571" s="191"/>
      <c r="C2571" s="118"/>
      <c r="D2571" s="108" t="s">
        <v>866</v>
      </c>
      <c r="E2571" s="94" t="s">
        <v>955</v>
      </c>
      <c r="F2571" s="94"/>
      <c r="G2571" s="94"/>
      <c r="H2571" s="94"/>
      <c r="I2571" s="94"/>
      <c r="J2571" s="94"/>
      <c r="K2571" s="94"/>
      <c r="L2571" s="105"/>
      <c r="M2571" s="100" t="s">
        <v>945</v>
      </c>
      <c r="N2571" s="100" t="s">
        <v>945</v>
      </c>
      <c r="O2571" s="110"/>
      <c r="P2571" s="107"/>
      <c r="Q2571" s="107"/>
      <c r="R2571" s="107"/>
      <c r="S2571" s="107"/>
      <c r="T2571" s="74"/>
    </row>
    <row r="2572" spans="1:20" ht="18" customHeight="1">
      <c r="A2572" s="190"/>
      <c r="B2572" s="191"/>
      <c r="C2572" s="99"/>
      <c r="D2572" s="108" t="s">
        <v>868</v>
      </c>
      <c r="E2572" s="94" t="s">
        <v>1065</v>
      </c>
      <c r="F2572" s="94"/>
      <c r="G2572" s="94"/>
      <c r="H2572" s="94"/>
      <c r="I2572" s="94"/>
      <c r="J2572" s="94"/>
      <c r="K2572" s="94"/>
      <c r="L2572" s="105"/>
      <c r="M2572" s="100" t="s">
        <v>945</v>
      </c>
      <c r="N2572" s="100" t="s">
        <v>945</v>
      </c>
      <c r="O2572" s="110"/>
      <c r="P2572" s="107"/>
      <c r="Q2572" s="107"/>
      <c r="R2572" s="107"/>
      <c r="S2572" s="107"/>
      <c r="T2572" s="74"/>
    </row>
    <row r="2573" spans="1:20" ht="18" customHeight="1">
      <c r="A2573" s="190"/>
      <c r="B2573" s="191"/>
      <c r="C2573" s="99"/>
      <c r="D2573" s="108" t="s">
        <v>872</v>
      </c>
      <c r="E2573" s="94" t="s">
        <v>1066</v>
      </c>
      <c r="F2573" s="94"/>
      <c r="G2573" s="94"/>
      <c r="H2573" s="94"/>
      <c r="I2573" s="94"/>
      <c r="J2573" s="94"/>
      <c r="K2573" s="94"/>
      <c r="L2573" s="105"/>
      <c r="M2573" s="100" t="s">
        <v>945</v>
      </c>
      <c r="N2573" s="100" t="s">
        <v>945</v>
      </c>
      <c r="O2573" s="110"/>
      <c r="P2573" s="107"/>
      <c r="Q2573" s="107"/>
      <c r="R2573" s="107"/>
      <c r="S2573" s="107"/>
      <c r="T2573" s="74"/>
    </row>
    <row r="2574" spans="1:20" ht="18" customHeight="1">
      <c r="A2574" s="190"/>
      <c r="B2574" s="191"/>
      <c r="C2574" s="99"/>
      <c r="D2574" s="108" t="s">
        <v>873</v>
      </c>
      <c r="E2574" s="94" t="s">
        <v>1453</v>
      </c>
      <c r="F2574" s="94"/>
      <c r="G2574" s="94"/>
      <c r="H2574" s="94"/>
      <c r="I2574" s="94"/>
      <c r="J2574" s="94"/>
      <c r="K2574" s="94"/>
      <c r="L2574" s="105"/>
      <c r="M2574" s="78" t="s">
        <v>945</v>
      </c>
      <c r="N2574" s="96" t="s">
        <v>945</v>
      </c>
      <c r="O2574" s="119"/>
      <c r="P2574" s="107"/>
      <c r="Q2574" s="107"/>
      <c r="R2574" s="107"/>
      <c r="S2574" s="107"/>
      <c r="T2574" s="74"/>
    </row>
    <row r="2575" spans="1:20" ht="18" customHeight="1">
      <c r="A2575" s="190"/>
      <c r="B2575" s="191"/>
      <c r="C2575" s="99"/>
      <c r="D2575" s="108" t="s">
        <v>875</v>
      </c>
      <c r="E2575" s="94" t="s">
        <v>957</v>
      </c>
      <c r="F2575" s="94"/>
      <c r="G2575" s="94"/>
      <c r="H2575" s="94"/>
      <c r="I2575" s="94"/>
      <c r="J2575" s="94"/>
      <c r="K2575" s="94"/>
      <c r="L2575" s="105"/>
      <c r="M2575" s="78" t="s">
        <v>945</v>
      </c>
      <c r="N2575" s="96" t="s">
        <v>945</v>
      </c>
      <c r="O2575" s="119"/>
      <c r="P2575" s="107"/>
      <c r="Q2575" s="107"/>
      <c r="R2575" s="107"/>
      <c r="S2575" s="107"/>
      <c r="T2575" s="74"/>
    </row>
    <row r="2576" spans="1:20" ht="18" customHeight="1">
      <c r="A2576" s="190"/>
      <c r="B2576" s="191"/>
      <c r="C2576" s="99"/>
      <c r="D2576" s="108" t="s">
        <v>876</v>
      </c>
      <c r="E2576" s="94" t="s">
        <v>1068</v>
      </c>
      <c r="F2576" s="94"/>
      <c r="G2576" s="94"/>
      <c r="H2576" s="94"/>
      <c r="I2576" s="94"/>
      <c r="J2576" s="94"/>
      <c r="K2576" s="94"/>
      <c r="L2576" s="105"/>
      <c r="M2576" s="78" t="s">
        <v>945</v>
      </c>
      <c r="N2576" s="96" t="s">
        <v>945</v>
      </c>
      <c r="O2576" s="119"/>
      <c r="P2576" s="107"/>
      <c r="Q2576" s="107"/>
      <c r="R2576" s="107"/>
      <c r="S2576" s="107"/>
      <c r="T2576" s="74"/>
    </row>
    <row r="2577" spans="1:20" ht="18" customHeight="1" thickBot="1">
      <c r="A2577" s="233"/>
      <c r="B2577" s="234"/>
      <c r="C2577" s="120"/>
      <c r="D2577" s="121"/>
      <c r="E2577" s="122"/>
      <c r="F2577" s="122"/>
      <c r="G2577" s="122"/>
      <c r="H2577" s="122"/>
      <c r="I2577" s="122"/>
      <c r="J2577" s="122"/>
      <c r="K2577" s="122"/>
      <c r="L2577" s="123"/>
      <c r="M2577" s="124"/>
      <c r="N2577" s="125"/>
      <c r="O2577" s="126"/>
      <c r="P2577" s="127"/>
      <c r="Q2577" s="127"/>
      <c r="R2577" s="127"/>
      <c r="S2577" s="127"/>
      <c r="T2577" s="128"/>
    </row>
    <row r="2578" spans="1:20" ht="17.25" customHeight="1" thickBot="1">
      <c r="A2578" s="935" t="s">
        <v>101</v>
      </c>
      <c r="B2578" s="936"/>
      <c r="C2578" s="936"/>
      <c r="D2578" s="936"/>
      <c r="E2578" s="936"/>
      <c r="F2578" s="936"/>
      <c r="G2578" s="50" t="s">
        <v>102</v>
      </c>
      <c r="H2578" s="937"/>
      <c r="I2578" s="937"/>
      <c r="J2578" s="938"/>
      <c r="K2578" s="50" t="s">
        <v>103</v>
      </c>
      <c r="L2578" s="51"/>
      <c r="M2578" s="52"/>
      <c r="N2578" s="939" t="s">
        <v>104</v>
      </c>
      <c r="O2578" s="940"/>
      <c r="P2578" s="940"/>
      <c r="Q2578" s="941"/>
      <c r="R2578" s="53" t="s">
        <v>105</v>
      </c>
      <c r="S2578" s="54"/>
      <c r="T2578" s="55"/>
    </row>
    <row r="2579" spans="1:20" ht="18" customHeight="1">
      <c r="A2579" s="942" t="s">
        <v>106</v>
      </c>
      <c r="B2579" s="943"/>
      <c r="C2579" s="946" t="s">
        <v>107</v>
      </c>
      <c r="D2579" s="922" t="s">
        <v>108</v>
      </c>
      <c r="E2579" s="923"/>
      <c r="F2579" s="923"/>
      <c r="G2579" s="923"/>
      <c r="H2579" s="923"/>
      <c r="I2579" s="923"/>
      <c r="J2579" s="923"/>
      <c r="K2579" s="923"/>
      <c r="L2579" s="948"/>
      <c r="M2579" s="950" t="s">
        <v>109</v>
      </c>
      <c r="N2579" s="922" t="s">
        <v>110</v>
      </c>
      <c r="O2579" s="922" t="s">
        <v>111</v>
      </c>
      <c r="P2579" s="923"/>
      <c r="Q2579" s="923"/>
      <c r="R2579" s="923"/>
      <c r="S2579" s="923"/>
      <c r="T2579" s="924"/>
    </row>
    <row r="2580" spans="1:20" ht="18" customHeight="1" thickBot="1">
      <c r="A2580" s="944"/>
      <c r="B2580" s="945"/>
      <c r="C2580" s="947"/>
      <c r="D2580" s="925"/>
      <c r="E2580" s="926"/>
      <c r="F2580" s="926"/>
      <c r="G2580" s="926"/>
      <c r="H2580" s="926"/>
      <c r="I2580" s="926"/>
      <c r="J2580" s="926"/>
      <c r="K2580" s="926"/>
      <c r="L2580" s="949"/>
      <c r="M2580" s="951"/>
      <c r="N2580" s="925"/>
      <c r="O2580" s="925"/>
      <c r="P2580" s="926"/>
      <c r="Q2580" s="926"/>
      <c r="R2580" s="926"/>
      <c r="S2580" s="926"/>
      <c r="T2580" s="927"/>
    </row>
    <row r="2581" spans="1:20" ht="18" customHeight="1">
      <c r="A2581" s="989" t="s">
        <v>1423</v>
      </c>
      <c r="B2581" s="990"/>
      <c r="C2581" s="57"/>
      <c r="D2581" s="58" t="s">
        <v>877</v>
      </c>
      <c r="E2581" s="59" t="s">
        <v>959</v>
      </c>
      <c r="F2581" s="60"/>
      <c r="G2581" s="60"/>
      <c r="H2581" s="293"/>
      <c r="I2581" s="293"/>
      <c r="J2581" s="293"/>
      <c r="K2581" s="293"/>
      <c r="L2581" s="61"/>
      <c r="M2581" s="62" t="s">
        <v>945</v>
      </c>
      <c r="N2581" s="63" t="s">
        <v>945</v>
      </c>
      <c r="O2581" s="64"/>
      <c r="P2581" s="65"/>
      <c r="Q2581" s="65"/>
      <c r="R2581" s="65"/>
      <c r="S2581" s="65"/>
      <c r="T2581" s="66"/>
    </row>
    <row r="2582" spans="1:20" ht="18" customHeight="1">
      <c r="A2582" s="985" t="s">
        <v>510</v>
      </c>
      <c r="B2582" s="986"/>
      <c r="C2582" s="67"/>
      <c r="D2582" s="68" t="s">
        <v>878</v>
      </c>
      <c r="E2582" s="69" t="s">
        <v>960</v>
      </c>
      <c r="F2582" s="69"/>
      <c r="G2582" s="69"/>
      <c r="H2582" s="69"/>
      <c r="I2582" s="69"/>
      <c r="J2582" s="69"/>
      <c r="K2582" s="69"/>
      <c r="L2582" s="70"/>
      <c r="M2582" s="71" t="s">
        <v>945</v>
      </c>
      <c r="N2582" s="71" t="s">
        <v>945</v>
      </c>
      <c r="O2582" s="72"/>
      <c r="P2582" s="73"/>
      <c r="Q2582" s="73"/>
      <c r="R2582" s="73"/>
      <c r="S2582" s="73"/>
      <c r="T2582" s="74"/>
    </row>
    <row r="2583" spans="1:20" ht="18" customHeight="1">
      <c r="A2583" s="190"/>
      <c r="B2583" s="191"/>
      <c r="C2583" s="75"/>
      <c r="D2583" s="68" t="s">
        <v>879</v>
      </c>
      <c r="E2583" s="69" t="s">
        <v>961</v>
      </c>
      <c r="F2583" s="76"/>
      <c r="G2583" s="76"/>
      <c r="H2583" s="76"/>
      <c r="I2583" s="76"/>
      <c r="J2583" s="76"/>
      <c r="K2583" s="76"/>
      <c r="L2583" s="77"/>
      <c r="M2583" s="78">
        <v>83</v>
      </c>
      <c r="N2583" s="71" t="s">
        <v>945</v>
      </c>
      <c r="O2583" s="72"/>
      <c r="P2583" s="73"/>
      <c r="Q2583" s="73"/>
      <c r="R2583" s="73"/>
      <c r="S2583" s="73"/>
      <c r="T2583" s="74"/>
    </row>
    <row r="2584" spans="1:20" ht="18" customHeight="1">
      <c r="A2584" s="190"/>
      <c r="B2584" s="191"/>
      <c r="C2584" s="75"/>
      <c r="D2584" s="68" t="s">
        <v>896</v>
      </c>
      <c r="E2584" s="69" t="s">
        <v>1069</v>
      </c>
      <c r="F2584" s="76"/>
      <c r="G2584" s="76"/>
      <c r="H2584" s="76"/>
      <c r="I2584" s="76"/>
      <c r="J2584" s="76"/>
      <c r="K2584" s="76"/>
      <c r="L2584" s="77"/>
      <c r="M2584" s="78" t="s">
        <v>945</v>
      </c>
      <c r="N2584" s="71" t="s">
        <v>945</v>
      </c>
      <c r="O2584" s="72"/>
      <c r="P2584" s="73"/>
      <c r="Q2584" s="73"/>
      <c r="R2584" s="73"/>
      <c r="S2584" s="73"/>
      <c r="T2584" s="74"/>
    </row>
    <row r="2585" spans="1:20" ht="18" customHeight="1">
      <c r="A2585" s="190"/>
      <c r="B2585" s="191"/>
      <c r="C2585" s="79"/>
      <c r="D2585" s="68" t="s">
        <v>899</v>
      </c>
      <c r="E2585" s="69" t="s">
        <v>1070</v>
      </c>
      <c r="F2585" s="76"/>
      <c r="G2585" s="76"/>
      <c r="H2585" s="76"/>
      <c r="I2585" s="76"/>
      <c r="J2585" s="76"/>
      <c r="K2585" s="76"/>
      <c r="L2585" s="77"/>
      <c r="M2585" s="78">
        <v>83</v>
      </c>
      <c r="N2585" s="71" t="s">
        <v>945</v>
      </c>
      <c r="O2585" s="72"/>
      <c r="P2585" s="73"/>
      <c r="Q2585" s="73"/>
      <c r="R2585" s="73"/>
      <c r="S2585" s="73"/>
      <c r="T2585" s="74"/>
    </row>
    <row r="2586" spans="1:20" ht="18" customHeight="1">
      <c r="A2586" s="190"/>
      <c r="B2586" s="191"/>
      <c r="C2586" s="467" t="s">
        <v>1064</v>
      </c>
      <c r="D2586" s="81" t="s">
        <v>933</v>
      </c>
      <c r="E2586" s="82" t="s">
        <v>1071</v>
      </c>
      <c r="F2586" s="82"/>
      <c r="G2586" s="82"/>
      <c r="H2586" s="82"/>
      <c r="I2586" s="82"/>
      <c r="J2586" s="82"/>
      <c r="K2586" s="82"/>
      <c r="L2586" s="83"/>
      <c r="M2586" s="84" t="s">
        <v>945</v>
      </c>
      <c r="N2586" s="85" t="s">
        <v>945</v>
      </c>
      <c r="O2586" s="288"/>
      <c r="P2586" s="388"/>
      <c r="Q2586" s="388"/>
      <c r="R2586" s="388"/>
      <c r="S2586" s="388"/>
      <c r="T2586" s="88"/>
    </row>
    <row r="2587" spans="1:20" ht="18" customHeight="1">
      <c r="A2587" s="190"/>
      <c r="B2587" s="191"/>
      <c r="C2587" s="75"/>
      <c r="D2587" s="68" t="s">
        <v>901</v>
      </c>
      <c r="E2587" s="89" t="s">
        <v>1072</v>
      </c>
      <c r="F2587" s="89"/>
      <c r="G2587" s="89"/>
      <c r="H2587" s="89"/>
      <c r="I2587" s="89"/>
      <c r="J2587" s="89"/>
      <c r="K2587" s="89"/>
      <c r="L2587" s="90"/>
      <c r="M2587" s="91" t="s">
        <v>945</v>
      </c>
      <c r="N2587" s="92" t="s">
        <v>945</v>
      </c>
      <c r="O2587" s="109"/>
      <c r="P2587" s="107"/>
      <c r="Q2587" s="107"/>
      <c r="R2587" s="107"/>
      <c r="S2587" s="107"/>
      <c r="T2587" s="74"/>
    </row>
    <row r="2588" spans="1:20" ht="18" customHeight="1">
      <c r="A2588" s="190"/>
      <c r="B2588" s="191"/>
      <c r="C2588" s="75"/>
      <c r="D2588" s="68" t="s">
        <v>903</v>
      </c>
      <c r="E2588" s="94" t="s">
        <v>1073</v>
      </c>
      <c r="F2588" s="94"/>
      <c r="G2588" s="94"/>
      <c r="H2588" s="94"/>
      <c r="I2588" s="94"/>
      <c r="J2588" s="94"/>
      <c r="K2588" s="94"/>
      <c r="L2588" s="95"/>
      <c r="M2588" s="78">
        <v>84</v>
      </c>
      <c r="N2588" s="96" t="s">
        <v>945</v>
      </c>
      <c r="O2588" s="119"/>
      <c r="P2588" s="107"/>
      <c r="Q2588" s="107"/>
      <c r="R2588" s="107"/>
      <c r="S2588" s="107"/>
      <c r="T2588" s="74"/>
    </row>
    <row r="2589" spans="1:20" ht="18" customHeight="1">
      <c r="A2589" s="190"/>
      <c r="B2589" s="191"/>
      <c r="C2589" s="75"/>
      <c r="D2589" s="68" t="s">
        <v>904</v>
      </c>
      <c r="E2589" s="89" t="s">
        <v>1074</v>
      </c>
      <c r="F2589" s="89"/>
      <c r="G2589" s="89"/>
      <c r="H2589" s="89"/>
      <c r="I2589" s="89"/>
      <c r="J2589" s="89"/>
      <c r="K2589" s="89"/>
      <c r="L2589" s="95"/>
      <c r="M2589" s="78">
        <v>84</v>
      </c>
      <c r="N2589" s="96" t="s">
        <v>945</v>
      </c>
      <c r="O2589" s="97"/>
      <c r="P2589" s="73"/>
      <c r="Q2589" s="107"/>
      <c r="R2589" s="107"/>
      <c r="S2589" s="107"/>
      <c r="T2589" s="74"/>
    </row>
    <row r="2590" spans="1:20" ht="18" customHeight="1">
      <c r="A2590" s="190"/>
      <c r="B2590" s="191"/>
      <c r="C2590" s="99"/>
      <c r="D2590" s="68" t="s">
        <v>905</v>
      </c>
      <c r="E2590" s="94" t="s">
        <v>969</v>
      </c>
      <c r="F2590" s="94"/>
      <c r="G2590" s="94"/>
      <c r="H2590" s="94"/>
      <c r="I2590" s="94"/>
      <c r="J2590" s="94"/>
      <c r="K2590" s="94"/>
      <c r="L2590" s="95"/>
      <c r="M2590" s="100" t="s">
        <v>945</v>
      </c>
      <c r="N2590" s="100" t="s">
        <v>945</v>
      </c>
      <c r="O2590" s="395"/>
      <c r="P2590" s="73"/>
      <c r="Q2590" s="107"/>
      <c r="R2590" s="107"/>
      <c r="S2590" s="107"/>
      <c r="T2590" s="74"/>
    </row>
    <row r="2591" spans="1:20" ht="18" customHeight="1">
      <c r="A2591" s="190"/>
      <c r="B2591" s="191"/>
      <c r="C2591" s="102"/>
      <c r="D2591" s="68" t="s">
        <v>906</v>
      </c>
      <c r="E2591" s="94" t="s">
        <v>1075</v>
      </c>
      <c r="F2591" s="94"/>
      <c r="G2591" s="94"/>
      <c r="H2591" s="94"/>
      <c r="I2591" s="94"/>
      <c r="J2591" s="94"/>
      <c r="K2591" s="94"/>
      <c r="L2591" s="95"/>
      <c r="M2591" s="78">
        <v>84</v>
      </c>
      <c r="N2591" s="96" t="s">
        <v>945</v>
      </c>
      <c r="O2591" s="98"/>
      <c r="P2591" s="73"/>
      <c r="Q2591" s="107"/>
      <c r="R2591" s="107"/>
      <c r="S2591" s="107"/>
      <c r="T2591" s="74"/>
    </row>
    <row r="2592" spans="1:20" ht="18" customHeight="1">
      <c r="A2592" s="190"/>
      <c r="B2592" s="191"/>
      <c r="C2592" s="75"/>
      <c r="D2592" s="68" t="s">
        <v>909</v>
      </c>
      <c r="E2592" s="94" t="s">
        <v>1076</v>
      </c>
      <c r="F2592" s="94"/>
      <c r="G2592" s="94"/>
      <c r="H2592" s="94"/>
      <c r="I2592" s="94"/>
      <c r="J2592" s="94"/>
      <c r="K2592" s="94"/>
      <c r="L2592" s="95"/>
      <c r="M2592" s="100">
        <v>84</v>
      </c>
      <c r="N2592" s="71" t="s">
        <v>945</v>
      </c>
      <c r="O2592" s="72"/>
      <c r="P2592" s="73"/>
      <c r="Q2592" s="107"/>
      <c r="R2592" s="107"/>
      <c r="S2592" s="107"/>
      <c r="T2592" s="74"/>
    </row>
    <row r="2593" spans="1:20" ht="18" customHeight="1">
      <c r="A2593" s="190"/>
      <c r="B2593" s="191"/>
      <c r="C2593" s="102"/>
      <c r="D2593" s="68" t="s">
        <v>911</v>
      </c>
      <c r="E2593" s="94" t="s">
        <v>969</v>
      </c>
      <c r="F2593" s="94"/>
      <c r="G2593" s="94"/>
      <c r="H2593" s="94"/>
      <c r="I2593" s="94"/>
      <c r="J2593" s="94"/>
      <c r="K2593" s="94"/>
      <c r="L2593" s="95"/>
      <c r="M2593" s="100" t="s">
        <v>945</v>
      </c>
      <c r="N2593" s="71" t="s">
        <v>945</v>
      </c>
      <c r="O2593" s="72"/>
      <c r="P2593" s="73"/>
      <c r="Q2593" s="107"/>
      <c r="R2593" s="107"/>
      <c r="S2593" s="107"/>
      <c r="T2593" s="74"/>
    </row>
    <row r="2594" spans="1:20" ht="18" customHeight="1">
      <c r="A2594" s="190"/>
      <c r="B2594" s="191"/>
      <c r="C2594" s="99"/>
      <c r="D2594" s="68" t="s">
        <v>913</v>
      </c>
      <c r="E2594" s="94" t="s">
        <v>950</v>
      </c>
      <c r="F2594" s="94"/>
      <c r="G2594" s="94"/>
      <c r="H2594" s="94"/>
      <c r="I2594" s="94"/>
      <c r="J2594" s="94"/>
      <c r="K2594" s="94"/>
      <c r="L2594" s="105"/>
      <c r="M2594" s="100" t="s">
        <v>945</v>
      </c>
      <c r="N2594" s="71" t="s">
        <v>945</v>
      </c>
      <c r="O2594" s="106"/>
      <c r="P2594" s="107"/>
      <c r="Q2594" s="107"/>
      <c r="R2594" s="107"/>
      <c r="S2594" s="107"/>
      <c r="T2594" s="74"/>
    </row>
    <row r="2595" spans="1:20" ht="18" customHeight="1">
      <c r="A2595" s="190"/>
      <c r="B2595" s="191"/>
      <c r="C2595" s="75"/>
      <c r="D2595" s="108" t="s">
        <v>915</v>
      </c>
      <c r="E2595" s="94" t="s">
        <v>1077</v>
      </c>
      <c r="F2595" s="94"/>
      <c r="G2595" s="94"/>
      <c r="H2595" s="94"/>
      <c r="I2595" s="94"/>
      <c r="J2595" s="94"/>
      <c r="K2595" s="94"/>
      <c r="L2595" s="95"/>
      <c r="M2595" s="100" t="s">
        <v>945</v>
      </c>
      <c r="N2595" s="71" t="s">
        <v>945</v>
      </c>
      <c r="O2595" s="106"/>
      <c r="P2595" s="107"/>
      <c r="Q2595" s="107"/>
      <c r="R2595" s="107"/>
      <c r="S2595" s="107"/>
      <c r="T2595" s="74"/>
    </row>
    <row r="2596" spans="1:20" ht="18" customHeight="1">
      <c r="A2596" s="190"/>
      <c r="B2596" s="191"/>
      <c r="C2596" s="75"/>
      <c r="D2596" s="108" t="s">
        <v>916</v>
      </c>
      <c r="E2596" s="94" t="s">
        <v>1078</v>
      </c>
      <c r="F2596" s="94"/>
      <c r="G2596" s="94"/>
      <c r="H2596" s="94"/>
      <c r="I2596" s="94"/>
      <c r="J2596" s="94"/>
      <c r="K2596" s="94"/>
      <c r="L2596" s="95"/>
      <c r="M2596" s="100" t="s">
        <v>945</v>
      </c>
      <c r="N2596" s="71" t="s">
        <v>945</v>
      </c>
      <c r="O2596" s="106"/>
      <c r="P2596" s="107"/>
      <c r="Q2596" s="107"/>
      <c r="R2596" s="107"/>
      <c r="S2596" s="107"/>
      <c r="T2596" s="74"/>
    </row>
    <row r="2597" spans="1:20" ht="18" customHeight="1">
      <c r="A2597" s="190"/>
      <c r="B2597" s="191"/>
      <c r="C2597" s="102"/>
      <c r="D2597" s="68"/>
      <c r="E2597" s="94"/>
      <c r="F2597" s="94"/>
      <c r="G2597" s="94"/>
      <c r="H2597" s="94"/>
      <c r="I2597" s="94"/>
      <c r="J2597" s="94"/>
      <c r="K2597" s="94"/>
      <c r="L2597" s="95"/>
      <c r="M2597" s="100"/>
      <c r="N2597" s="92"/>
      <c r="O2597" s="109"/>
      <c r="P2597" s="107"/>
      <c r="Q2597" s="107"/>
      <c r="R2597" s="107"/>
      <c r="S2597" s="107"/>
      <c r="T2597" s="74"/>
    </row>
    <row r="2598" spans="1:20" ht="18" customHeight="1">
      <c r="A2598" s="190"/>
      <c r="B2598" s="191"/>
      <c r="C2598" s="99"/>
      <c r="D2598" s="108"/>
      <c r="E2598" s="94"/>
      <c r="F2598" s="94"/>
      <c r="G2598" s="94"/>
      <c r="H2598" s="94"/>
      <c r="I2598" s="94"/>
      <c r="J2598" s="94"/>
      <c r="K2598" s="94"/>
      <c r="L2598" s="95"/>
      <c r="M2598" s="100"/>
      <c r="N2598" s="100"/>
      <c r="O2598" s="110"/>
      <c r="P2598" s="107"/>
      <c r="Q2598" s="107"/>
      <c r="R2598" s="107"/>
      <c r="S2598" s="107"/>
      <c r="T2598" s="74"/>
    </row>
    <row r="2599" spans="1:20" ht="18" customHeight="1">
      <c r="A2599" s="190"/>
      <c r="B2599" s="191"/>
      <c r="C2599" s="102"/>
      <c r="D2599" s="108"/>
      <c r="E2599" s="94"/>
      <c r="F2599" s="94"/>
      <c r="G2599" s="94"/>
      <c r="H2599" s="94"/>
      <c r="I2599" s="94"/>
      <c r="J2599" s="94"/>
      <c r="K2599" s="94"/>
      <c r="L2599" s="95"/>
      <c r="M2599" s="78"/>
      <c r="N2599" s="100"/>
      <c r="O2599" s="110"/>
      <c r="P2599" s="107"/>
      <c r="Q2599" s="107"/>
      <c r="R2599" s="107"/>
      <c r="S2599" s="107"/>
      <c r="T2599" s="74"/>
    </row>
    <row r="2600" spans="1:20" ht="18" customHeight="1">
      <c r="A2600" s="190"/>
      <c r="B2600" s="191"/>
      <c r="C2600" s="99"/>
      <c r="D2600" s="108"/>
      <c r="E2600" s="94"/>
      <c r="F2600" s="94"/>
      <c r="G2600" s="94"/>
      <c r="H2600" s="94"/>
      <c r="I2600" s="94"/>
      <c r="J2600" s="94"/>
      <c r="K2600" s="94"/>
      <c r="L2600" s="95"/>
      <c r="M2600" s="100"/>
      <c r="N2600" s="100"/>
      <c r="O2600" s="110"/>
      <c r="P2600" s="107"/>
      <c r="Q2600" s="107"/>
      <c r="R2600" s="107"/>
      <c r="S2600" s="107"/>
      <c r="T2600" s="74"/>
    </row>
    <row r="2601" spans="1:20" ht="18" customHeight="1">
      <c r="A2601" s="190"/>
      <c r="B2601" s="191"/>
      <c r="C2601" s="111"/>
      <c r="D2601" s="108"/>
      <c r="E2601" s="94"/>
      <c r="F2601" s="94"/>
      <c r="G2601" s="94"/>
      <c r="H2601" s="94"/>
      <c r="I2601" s="94"/>
      <c r="J2601" s="94"/>
      <c r="K2601" s="94"/>
      <c r="L2601" s="95"/>
      <c r="M2601" s="113"/>
      <c r="N2601" s="113"/>
      <c r="O2601" s="114"/>
      <c r="P2601" s="107"/>
      <c r="Q2601" s="107"/>
      <c r="R2601" s="107"/>
      <c r="S2601" s="107"/>
      <c r="T2601" s="74"/>
    </row>
    <row r="2602" spans="1:20" ht="18" customHeight="1">
      <c r="A2602" s="190"/>
      <c r="B2602" s="191"/>
      <c r="C2602" s="75"/>
      <c r="D2602" s="108"/>
      <c r="E2602" s="116"/>
      <c r="F2602" s="116"/>
      <c r="G2602" s="116"/>
      <c r="H2602" s="116"/>
      <c r="I2602" s="116"/>
      <c r="J2602" s="116"/>
      <c r="K2602" s="116"/>
      <c r="L2602" s="117"/>
      <c r="M2602" s="100"/>
      <c r="N2602" s="71"/>
      <c r="O2602" s="106"/>
      <c r="P2602" s="107"/>
      <c r="Q2602" s="107"/>
      <c r="R2602" s="107"/>
      <c r="S2602" s="107"/>
      <c r="T2602" s="74"/>
    </row>
    <row r="2603" spans="1:20" ht="18" customHeight="1">
      <c r="A2603" s="190"/>
      <c r="B2603" s="191"/>
      <c r="C2603" s="118"/>
      <c r="D2603" s="108"/>
      <c r="E2603" s="94"/>
      <c r="F2603" s="94"/>
      <c r="G2603" s="94"/>
      <c r="H2603" s="94"/>
      <c r="I2603" s="94"/>
      <c r="J2603" s="94"/>
      <c r="K2603" s="94"/>
      <c r="L2603" s="95"/>
      <c r="M2603" s="100"/>
      <c r="N2603" s="100"/>
      <c r="O2603" s="110"/>
      <c r="P2603" s="107"/>
      <c r="Q2603" s="107"/>
      <c r="R2603" s="107"/>
      <c r="S2603" s="107"/>
      <c r="T2603" s="74"/>
    </row>
    <row r="2604" spans="1:20" ht="18" customHeight="1">
      <c r="A2604" s="190"/>
      <c r="B2604" s="191"/>
      <c r="C2604" s="118"/>
      <c r="D2604" s="108"/>
      <c r="E2604" s="94"/>
      <c r="F2604" s="94"/>
      <c r="G2604" s="94"/>
      <c r="H2604" s="94"/>
      <c r="I2604" s="94"/>
      <c r="J2604" s="94"/>
      <c r="K2604" s="94"/>
      <c r="L2604" s="95"/>
      <c r="M2604" s="100"/>
      <c r="N2604" s="100"/>
      <c r="O2604" s="110"/>
      <c r="P2604" s="107"/>
      <c r="Q2604" s="107"/>
      <c r="R2604" s="107"/>
      <c r="S2604" s="107"/>
      <c r="T2604" s="74"/>
    </row>
    <row r="2605" spans="1:20" ht="18" customHeight="1">
      <c r="A2605" s="190"/>
      <c r="B2605" s="191"/>
      <c r="C2605" s="99"/>
      <c r="D2605" s="108"/>
      <c r="E2605" s="94"/>
      <c r="F2605" s="94"/>
      <c r="G2605" s="94"/>
      <c r="H2605" s="94"/>
      <c r="I2605" s="94"/>
      <c r="J2605" s="94"/>
      <c r="K2605" s="94"/>
      <c r="L2605" s="105"/>
      <c r="M2605" s="100"/>
      <c r="N2605" s="100"/>
      <c r="O2605" s="110"/>
      <c r="P2605" s="107"/>
      <c r="Q2605" s="107"/>
      <c r="R2605" s="107"/>
      <c r="S2605" s="107"/>
      <c r="T2605" s="74"/>
    </row>
    <row r="2606" spans="1:20" ht="18" customHeight="1">
      <c r="A2606" s="190"/>
      <c r="B2606" s="191"/>
      <c r="C2606" s="111"/>
      <c r="D2606" s="68"/>
      <c r="E2606" s="94"/>
      <c r="F2606" s="94"/>
      <c r="G2606" s="94"/>
      <c r="H2606" s="94"/>
      <c r="I2606" s="94"/>
      <c r="J2606" s="94"/>
      <c r="K2606" s="94"/>
      <c r="L2606" s="105"/>
      <c r="M2606" s="100"/>
      <c r="N2606" s="100"/>
      <c r="O2606" s="110"/>
      <c r="P2606" s="107"/>
      <c r="Q2606" s="107"/>
      <c r="R2606" s="107"/>
      <c r="S2606" s="107"/>
      <c r="T2606" s="74"/>
    </row>
    <row r="2607" spans="1:20" ht="18" customHeight="1">
      <c r="A2607" s="190"/>
      <c r="B2607" s="191"/>
      <c r="C2607" s="75"/>
      <c r="D2607" s="108"/>
      <c r="E2607" s="94"/>
      <c r="F2607" s="94"/>
      <c r="G2607" s="94"/>
      <c r="H2607" s="94"/>
      <c r="I2607" s="94"/>
      <c r="J2607" s="94"/>
      <c r="K2607" s="94"/>
      <c r="L2607" s="105"/>
      <c r="M2607" s="100"/>
      <c r="N2607" s="100"/>
      <c r="O2607" s="110"/>
      <c r="P2607" s="107"/>
      <c r="Q2607" s="107"/>
      <c r="R2607" s="107"/>
      <c r="S2607" s="107"/>
      <c r="T2607" s="74"/>
    </row>
    <row r="2608" spans="1:20" ht="18" customHeight="1">
      <c r="A2608" s="190"/>
      <c r="B2608" s="191"/>
      <c r="C2608" s="118"/>
      <c r="D2608" s="108"/>
      <c r="E2608" s="94"/>
      <c r="F2608" s="94"/>
      <c r="G2608" s="94"/>
      <c r="H2608" s="94"/>
      <c r="I2608" s="94"/>
      <c r="J2608" s="94"/>
      <c r="K2608" s="94"/>
      <c r="L2608" s="105"/>
      <c r="M2608" s="100"/>
      <c r="N2608" s="100"/>
      <c r="O2608" s="110"/>
      <c r="P2608" s="107"/>
      <c r="Q2608" s="107"/>
      <c r="R2608" s="107"/>
      <c r="S2608" s="107"/>
      <c r="T2608" s="74"/>
    </row>
    <row r="2609" spans="1:20" ht="18" customHeight="1">
      <c r="A2609" s="190"/>
      <c r="B2609" s="191"/>
      <c r="C2609" s="99"/>
      <c r="D2609" s="108"/>
      <c r="E2609" s="94"/>
      <c r="F2609" s="94"/>
      <c r="G2609" s="94"/>
      <c r="H2609" s="94"/>
      <c r="I2609" s="94"/>
      <c r="J2609" s="94"/>
      <c r="K2609" s="94"/>
      <c r="L2609" s="105"/>
      <c r="M2609" s="100"/>
      <c r="N2609" s="100"/>
      <c r="O2609" s="110"/>
      <c r="P2609" s="107"/>
      <c r="Q2609" s="107"/>
      <c r="R2609" s="107"/>
      <c r="S2609" s="107"/>
      <c r="T2609" s="74"/>
    </row>
    <row r="2610" spans="1:20" ht="18" customHeight="1">
      <c r="A2610" s="190"/>
      <c r="B2610" s="191"/>
      <c r="C2610" s="99"/>
      <c r="D2610" s="108"/>
      <c r="E2610" s="94"/>
      <c r="F2610" s="94"/>
      <c r="G2610" s="94"/>
      <c r="H2610" s="94"/>
      <c r="I2610" s="94"/>
      <c r="J2610" s="94"/>
      <c r="K2610" s="94"/>
      <c r="L2610" s="105"/>
      <c r="M2610" s="100"/>
      <c r="N2610" s="100"/>
      <c r="O2610" s="110"/>
      <c r="P2610" s="107"/>
      <c r="Q2610" s="107"/>
      <c r="R2610" s="107"/>
      <c r="S2610" s="107"/>
      <c r="T2610" s="74"/>
    </row>
    <row r="2611" spans="1:20" ht="18" customHeight="1">
      <c r="A2611" s="190"/>
      <c r="B2611" s="191"/>
      <c r="C2611" s="99"/>
      <c r="D2611" s="108"/>
      <c r="E2611" s="94"/>
      <c r="F2611" s="94"/>
      <c r="G2611" s="94"/>
      <c r="H2611" s="94"/>
      <c r="I2611" s="94"/>
      <c r="J2611" s="94"/>
      <c r="K2611" s="94"/>
      <c r="L2611" s="105"/>
      <c r="M2611" s="78"/>
      <c r="N2611" s="96"/>
      <c r="O2611" s="119"/>
      <c r="P2611" s="107"/>
      <c r="Q2611" s="107"/>
      <c r="R2611" s="107"/>
      <c r="S2611" s="107"/>
      <c r="T2611" s="74"/>
    </row>
    <row r="2612" spans="1:20" ht="18" customHeight="1">
      <c r="A2612" s="190"/>
      <c r="B2612" s="191"/>
      <c r="C2612" s="99"/>
      <c r="D2612" s="108"/>
      <c r="E2612" s="94"/>
      <c r="F2612" s="94"/>
      <c r="G2612" s="94"/>
      <c r="H2612" s="94"/>
      <c r="I2612" s="94"/>
      <c r="J2612" s="94"/>
      <c r="K2612" s="94"/>
      <c r="L2612" s="105"/>
      <c r="M2612" s="78"/>
      <c r="N2612" s="96"/>
      <c r="O2612" s="119"/>
      <c r="P2612" s="107"/>
      <c r="Q2612" s="107"/>
      <c r="R2612" s="107"/>
      <c r="S2612" s="107"/>
      <c r="T2612" s="74"/>
    </row>
    <row r="2613" spans="1:20" ht="18" customHeight="1">
      <c r="A2613" s="190"/>
      <c r="B2613" s="191"/>
      <c r="C2613" s="99"/>
      <c r="D2613" s="108"/>
      <c r="E2613" s="94"/>
      <c r="F2613" s="94"/>
      <c r="G2613" s="94"/>
      <c r="H2613" s="94"/>
      <c r="I2613" s="94"/>
      <c r="J2613" s="94"/>
      <c r="K2613" s="94"/>
      <c r="L2613" s="105"/>
      <c r="M2613" s="78"/>
      <c r="N2613" s="96"/>
      <c r="O2613" s="119"/>
      <c r="P2613" s="107"/>
      <c r="Q2613" s="107"/>
      <c r="R2613" s="107"/>
      <c r="S2613" s="107"/>
      <c r="T2613" s="74"/>
    </row>
    <row r="2614" spans="1:20" ht="18" customHeight="1" thickBot="1">
      <c r="A2614" s="233"/>
      <c r="B2614" s="234"/>
      <c r="C2614" s="120"/>
      <c r="D2614" s="121"/>
      <c r="E2614" s="122"/>
      <c r="F2614" s="122"/>
      <c r="G2614" s="122"/>
      <c r="H2614" s="122"/>
      <c r="I2614" s="122"/>
      <c r="J2614" s="122"/>
      <c r="K2614" s="122"/>
      <c r="L2614" s="123"/>
      <c r="M2614" s="124"/>
      <c r="N2614" s="125"/>
      <c r="O2614" s="126"/>
      <c r="P2614" s="127"/>
      <c r="Q2614" s="127"/>
      <c r="R2614" s="127"/>
      <c r="S2614" s="127"/>
      <c r="T2614" s="128"/>
    </row>
    <row r="2615" spans="1:20" ht="17.25" customHeight="1" thickBot="1">
      <c r="A2615" s="935" t="s">
        <v>101</v>
      </c>
      <c r="B2615" s="936"/>
      <c r="C2615" s="936"/>
      <c r="D2615" s="936"/>
      <c r="E2615" s="936"/>
      <c r="F2615" s="936"/>
      <c r="G2615" s="50" t="s">
        <v>102</v>
      </c>
      <c r="H2615" s="937"/>
      <c r="I2615" s="937"/>
      <c r="J2615" s="938"/>
      <c r="K2615" s="50" t="s">
        <v>103</v>
      </c>
      <c r="L2615" s="51"/>
      <c r="M2615" s="52"/>
      <c r="N2615" s="939" t="s">
        <v>104</v>
      </c>
      <c r="O2615" s="940"/>
      <c r="P2615" s="940"/>
      <c r="Q2615" s="941"/>
      <c r="R2615" s="53" t="s">
        <v>105</v>
      </c>
      <c r="S2615" s="54"/>
      <c r="T2615" s="55"/>
    </row>
    <row r="2616" spans="1:20" ht="18" customHeight="1">
      <c r="A2616" s="942" t="s">
        <v>106</v>
      </c>
      <c r="B2616" s="943"/>
      <c r="C2616" s="946" t="s">
        <v>107</v>
      </c>
      <c r="D2616" s="922" t="s">
        <v>108</v>
      </c>
      <c r="E2616" s="923"/>
      <c r="F2616" s="923"/>
      <c r="G2616" s="923"/>
      <c r="H2616" s="923"/>
      <c r="I2616" s="923"/>
      <c r="J2616" s="923"/>
      <c r="K2616" s="923"/>
      <c r="L2616" s="948"/>
      <c r="M2616" s="950" t="s">
        <v>109</v>
      </c>
      <c r="N2616" s="922" t="s">
        <v>110</v>
      </c>
      <c r="O2616" s="922" t="s">
        <v>111</v>
      </c>
      <c r="P2616" s="923"/>
      <c r="Q2616" s="923"/>
      <c r="R2616" s="923"/>
      <c r="S2616" s="923"/>
      <c r="T2616" s="924"/>
    </row>
    <row r="2617" spans="1:20" ht="18" customHeight="1" thickBot="1">
      <c r="A2617" s="944"/>
      <c r="B2617" s="945"/>
      <c r="C2617" s="947"/>
      <c r="D2617" s="925"/>
      <c r="E2617" s="926"/>
      <c r="F2617" s="926"/>
      <c r="G2617" s="926"/>
      <c r="H2617" s="926"/>
      <c r="I2617" s="926"/>
      <c r="J2617" s="926"/>
      <c r="K2617" s="926"/>
      <c r="L2617" s="949"/>
      <c r="M2617" s="951"/>
      <c r="N2617" s="925"/>
      <c r="O2617" s="925"/>
      <c r="P2617" s="926"/>
      <c r="Q2617" s="926"/>
      <c r="R2617" s="926"/>
      <c r="S2617" s="926"/>
      <c r="T2617" s="927"/>
    </row>
    <row r="2618" spans="1:20" ht="18" customHeight="1">
      <c r="A2618" s="237"/>
      <c r="B2618" s="238"/>
      <c r="C2618" s="1002" t="s">
        <v>1454</v>
      </c>
      <c r="D2618" s="1003"/>
      <c r="E2618" s="1003"/>
      <c r="F2618" s="1003"/>
      <c r="G2618" s="1003"/>
      <c r="H2618" s="1003"/>
      <c r="I2618" s="1003"/>
      <c r="J2618" s="1003"/>
      <c r="K2618" s="1003"/>
      <c r="L2618" s="1004"/>
      <c r="M2618" s="62"/>
      <c r="N2618" s="63"/>
      <c r="O2618" s="64"/>
      <c r="P2618" s="65"/>
      <c r="Q2618" s="65"/>
      <c r="R2618" s="65"/>
      <c r="S2618" s="65"/>
      <c r="T2618" s="66"/>
    </row>
    <row r="2619" spans="1:20" ht="18" customHeight="1">
      <c r="A2619" s="985" t="s">
        <v>1423</v>
      </c>
      <c r="B2619" s="986"/>
      <c r="C2619" s="494"/>
      <c r="D2619" s="495" t="s">
        <v>45</v>
      </c>
      <c r="E2619" s="69" t="s">
        <v>456</v>
      </c>
      <c r="F2619" s="69"/>
      <c r="G2619" s="69"/>
      <c r="H2619" s="69"/>
      <c r="I2619" s="69"/>
      <c r="J2619" s="69"/>
      <c r="K2619" s="69"/>
      <c r="L2619" s="70"/>
      <c r="M2619" s="496" t="s">
        <v>192</v>
      </c>
      <c r="N2619" s="496" t="s">
        <v>192</v>
      </c>
      <c r="O2619" s="398"/>
      <c r="P2619" s="73"/>
      <c r="Q2619" s="73"/>
      <c r="R2619" s="73"/>
      <c r="S2619" s="73"/>
      <c r="T2619" s="497"/>
    </row>
    <row r="2620" spans="1:20" ht="18" customHeight="1">
      <c r="A2620" s="985" t="s">
        <v>469</v>
      </c>
      <c r="B2620" s="986"/>
      <c r="C2620" s="168" t="s">
        <v>164</v>
      </c>
      <c r="D2620" s="495" t="s">
        <v>47</v>
      </c>
      <c r="E2620" s="69" t="s">
        <v>457</v>
      </c>
      <c r="F2620" s="69"/>
      <c r="G2620" s="69"/>
      <c r="H2620" s="69"/>
      <c r="I2620" s="69"/>
      <c r="J2620" s="69"/>
      <c r="K2620" s="69"/>
      <c r="L2620" s="70"/>
      <c r="M2620" s="498">
        <v>50</v>
      </c>
      <c r="N2620" s="496" t="s">
        <v>192</v>
      </c>
      <c r="O2620" s="72" t="s">
        <v>511</v>
      </c>
      <c r="P2620" s="1005" t="s">
        <v>699</v>
      </c>
      <c r="Q2620" s="1005"/>
      <c r="R2620" s="1005"/>
      <c r="S2620" s="1005"/>
      <c r="T2620" s="1006"/>
    </row>
    <row r="2621" spans="1:20" ht="18" customHeight="1">
      <c r="A2621" s="985" t="s">
        <v>157</v>
      </c>
      <c r="B2621" s="986"/>
      <c r="C2621" s="499"/>
      <c r="D2621" s="495" t="s">
        <v>48</v>
      </c>
      <c r="E2621" s="69" t="s">
        <v>458</v>
      </c>
      <c r="F2621" s="69"/>
      <c r="G2621" s="69"/>
      <c r="H2621" s="500"/>
      <c r="I2621" s="69"/>
      <c r="J2621" s="69"/>
      <c r="K2621" s="69"/>
      <c r="L2621" s="70"/>
      <c r="M2621" s="501" t="s">
        <v>192</v>
      </c>
      <c r="N2621" s="496" t="s">
        <v>192</v>
      </c>
      <c r="O2621" s="398"/>
      <c r="P2621" s="73"/>
      <c r="Q2621" s="73"/>
      <c r="R2621" s="73"/>
      <c r="S2621" s="73"/>
      <c r="T2621" s="497"/>
    </row>
    <row r="2622" spans="1:20" ht="18" customHeight="1">
      <c r="A2622" s="190"/>
      <c r="B2622" s="191"/>
      <c r="C2622" s="502"/>
      <c r="D2622" s="495" t="s">
        <v>49</v>
      </c>
      <c r="E2622" s="69" t="s">
        <v>459</v>
      </c>
      <c r="F2622" s="69"/>
      <c r="G2622" s="69"/>
      <c r="H2622" s="69"/>
      <c r="I2622" s="69"/>
      <c r="J2622" s="69"/>
      <c r="K2622" s="69"/>
      <c r="L2622" s="70"/>
      <c r="M2622" s="501" t="s">
        <v>170</v>
      </c>
      <c r="N2622" s="496" t="s">
        <v>192</v>
      </c>
      <c r="O2622" s="398"/>
      <c r="P2622" s="73"/>
      <c r="Q2622" s="73"/>
      <c r="R2622" s="73"/>
      <c r="S2622" s="73"/>
      <c r="T2622" s="497"/>
    </row>
    <row r="2623" spans="1:20" ht="18" customHeight="1">
      <c r="A2623" s="190"/>
      <c r="B2623" s="191"/>
      <c r="C2623" s="503"/>
      <c r="D2623" s="504" t="s">
        <v>50</v>
      </c>
      <c r="E2623" s="82" t="s">
        <v>460</v>
      </c>
      <c r="F2623" s="82"/>
      <c r="G2623" s="82"/>
      <c r="H2623" s="82"/>
      <c r="I2623" s="82"/>
      <c r="J2623" s="82"/>
      <c r="K2623" s="82"/>
      <c r="L2623" s="282"/>
      <c r="M2623" s="505" t="s">
        <v>192</v>
      </c>
      <c r="N2623" s="506" t="s">
        <v>192</v>
      </c>
      <c r="O2623" s="425"/>
      <c r="P2623" s="87"/>
      <c r="Q2623" s="87"/>
      <c r="R2623" s="87"/>
      <c r="S2623" s="87"/>
      <c r="T2623" s="507"/>
    </row>
    <row r="2624" spans="1:20" ht="18" customHeight="1">
      <c r="A2624" s="190"/>
      <c r="B2624" s="191"/>
      <c r="C2624" s="499"/>
      <c r="D2624" s="495" t="s">
        <v>54</v>
      </c>
      <c r="E2624" s="94" t="s">
        <v>461</v>
      </c>
      <c r="F2624" s="94"/>
      <c r="G2624" s="94"/>
      <c r="H2624" s="94"/>
      <c r="I2624" s="94"/>
      <c r="J2624" s="94"/>
      <c r="K2624" s="94"/>
      <c r="L2624" s="286"/>
      <c r="M2624" s="508" t="s">
        <v>192</v>
      </c>
      <c r="N2624" s="509" t="s">
        <v>192</v>
      </c>
      <c r="O2624" s="429"/>
      <c r="P2624" s="73"/>
      <c r="Q2624" s="73"/>
      <c r="R2624" s="73"/>
      <c r="S2624" s="73"/>
      <c r="T2624" s="497"/>
    </row>
    <row r="2625" spans="1:20" ht="18" customHeight="1">
      <c r="A2625" s="190"/>
      <c r="B2625" s="191"/>
      <c r="C2625" s="499"/>
      <c r="D2625" s="495" t="s">
        <v>59</v>
      </c>
      <c r="E2625" s="94" t="s">
        <v>1424</v>
      </c>
      <c r="F2625" s="94"/>
      <c r="G2625" s="94"/>
      <c r="H2625" s="94"/>
      <c r="I2625" s="94"/>
      <c r="J2625" s="94"/>
      <c r="K2625" s="94"/>
      <c r="L2625" s="105"/>
      <c r="M2625" s="501" t="s">
        <v>192</v>
      </c>
      <c r="N2625" s="510" t="s">
        <v>192</v>
      </c>
      <c r="O2625" s="98"/>
      <c r="P2625" s="73"/>
      <c r="Q2625" s="73"/>
      <c r="R2625" s="73"/>
      <c r="S2625" s="73"/>
      <c r="T2625" s="497"/>
    </row>
    <row r="2626" spans="1:20" ht="18" customHeight="1">
      <c r="A2626" s="190"/>
      <c r="B2626" s="191"/>
      <c r="C2626" s="499"/>
      <c r="D2626" s="495" t="s">
        <v>64</v>
      </c>
      <c r="E2626" s="94" t="s">
        <v>1425</v>
      </c>
      <c r="F2626" s="94"/>
      <c r="G2626" s="94"/>
      <c r="H2626" s="94"/>
      <c r="I2626" s="94"/>
      <c r="J2626" s="94"/>
      <c r="K2626" s="94"/>
      <c r="L2626" s="105"/>
      <c r="M2626" s="501" t="s">
        <v>192</v>
      </c>
      <c r="N2626" s="510" t="s">
        <v>192</v>
      </c>
      <c r="O2626" s="98"/>
      <c r="P2626" s="73"/>
      <c r="Q2626" s="73"/>
      <c r="R2626" s="73"/>
      <c r="S2626" s="73"/>
      <c r="T2626" s="497"/>
    </row>
    <row r="2627" spans="1:20" ht="18" customHeight="1">
      <c r="A2627" s="190"/>
      <c r="B2627" s="191"/>
      <c r="C2627" s="511" t="s">
        <v>172</v>
      </c>
      <c r="D2627" s="495" t="s">
        <v>67</v>
      </c>
      <c r="E2627" s="94" t="s">
        <v>173</v>
      </c>
      <c r="F2627" s="94"/>
      <c r="G2627" s="94"/>
      <c r="H2627" s="94"/>
      <c r="I2627" s="94"/>
      <c r="J2627" s="94"/>
      <c r="K2627" s="94"/>
      <c r="L2627" s="105"/>
      <c r="M2627" s="498" t="s">
        <v>192</v>
      </c>
      <c r="N2627" s="498" t="s">
        <v>192</v>
      </c>
      <c r="O2627" s="101"/>
      <c r="P2627" s="73"/>
      <c r="Q2627" s="73"/>
      <c r="R2627" s="73"/>
      <c r="S2627" s="73"/>
      <c r="T2627" s="497"/>
    </row>
    <row r="2628" spans="1:20" ht="18" customHeight="1">
      <c r="A2628" s="190"/>
      <c r="B2628" s="191"/>
      <c r="C2628" s="512"/>
      <c r="D2628" s="495" t="s">
        <v>69</v>
      </c>
      <c r="E2628" s="94" t="s">
        <v>1426</v>
      </c>
      <c r="F2628" s="94"/>
      <c r="G2628" s="94"/>
      <c r="H2628" s="94"/>
      <c r="I2628" s="94"/>
      <c r="J2628" s="94"/>
      <c r="K2628" s="94"/>
      <c r="L2628" s="105"/>
      <c r="M2628" s="501" t="s">
        <v>192</v>
      </c>
      <c r="N2628" s="510" t="s">
        <v>192</v>
      </c>
      <c r="O2628" s="98"/>
      <c r="P2628" s="73"/>
      <c r="Q2628" s="73"/>
      <c r="R2628" s="73"/>
      <c r="S2628" s="73"/>
      <c r="T2628" s="497"/>
    </row>
    <row r="2629" spans="1:20" ht="18" customHeight="1">
      <c r="A2629" s="190"/>
      <c r="B2629" s="191"/>
      <c r="C2629" s="499"/>
      <c r="D2629" s="495" t="s">
        <v>859</v>
      </c>
      <c r="E2629" s="94" t="s">
        <v>1376</v>
      </c>
      <c r="F2629" s="94"/>
      <c r="G2629" s="94"/>
      <c r="H2629" s="94"/>
      <c r="I2629" s="94"/>
      <c r="J2629" s="94"/>
      <c r="K2629" s="94"/>
      <c r="L2629" s="105"/>
      <c r="M2629" s="498">
        <v>83</v>
      </c>
      <c r="N2629" s="496" t="s">
        <v>1427</v>
      </c>
      <c r="O2629" s="398"/>
      <c r="P2629" s="73"/>
      <c r="Q2629" s="73"/>
      <c r="R2629" s="73"/>
      <c r="S2629" s="73"/>
      <c r="T2629" s="497"/>
    </row>
    <row r="2630" spans="1:20" ht="18" customHeight="1">
      <c r="A2630" s="190"/>
      <c r="B2630" s="191"/>
      <c r="C2630" s="512"/>
      <c r="D2630" s="495" t="s">
        <v>866</v>
      </c>
      <c r="E2630" s="94" t="s">
        <v>178</v>
      </c>
      <c r="F2630" s="94"/>
      <c r="G2630" s="94"/>
      <c r="H2630" s="94"/>
      <c r="I2630" s="94"/>
      <c r="J2630" s="94"/>
      <c r="K2630" s="94"/>
      <c r="L2630" s="105"/>
      <c r="M2630" s="498" t="s">
        <v>192</v>
      </c>
      <c r="N2630" s="496" t="s">
        <v>192</v>
      </c>
      <c r="O2630" s="398"/>
      <c r="P2630" s="73"/>
      <c r="Q2630" s="73"/>
      <c r="R2630" s="73"/>
      <c r="S2630" s="73"/>
      <c r="T2630" s="497"/>
    </row>
    <row r="2631" spans="1:20" ht="18" customHeight="1">
      <c r="A2631" s="190"/>
      <c r="B2631" s="191"/>
      <c r="C2631" s="513"/>
      <c r="D2631" s="495" t="s">
        <v>868</v>
      </c>
      <c r="E2631" s="94" t="s">
        <v>1377</v>
      </c>
      <c r="F2631" s="94"/>
      <c r="G2631" s="94"/>
      <c r="H2631" s="94"/>
      <c r="I2631" s="94"/>
      <c r="J2631" s="94"/>
      <c r="K2631" s="94"/>
      <c r="L2631" s="105"/>
      <c r="M2631" s="498" t="s">
        <v>192</v>
      </c>
      <c r="N2631" s="496" t="s">
        <v>192</v>
      </c>
      <c r="O2631" s="398"/>
      <c r="P2631" s="73"/>
      <c r="Q2631" s="73"/>
      <c r="R2631" s="73"/>
      <c r="S2631" s="73"/>
      <c r="T2631" s="497"/>
    </row>
    <row r="2632" spans="1:20" ht="18" customHeight="1">
      <c r="A2632" s="190"/>
      <c r="B2632" s="191"/>
      <c r="C2632" s="176" t="s">
        <v>185</v>
      </c>
      <c r="D2632" s="514" t="s">
        <v>872</v>
      </c>
      <c r="E2632" s="94" t="s">
        <v>1428</v>
      </c>
      <c r="F2632" s="94"/>
      <c r="G2632" s="94"/>
      <c r="H2632" s="94"/>
      <c r="I2632" s="94"/>
      <c r="J2632" s="94"/>
      <c r="K2632" s="94"/>
      <c r="L2632" s="105"/>
      <c r="M2632" s="498">
        <v>84</v>
      </c>
      <c r="N2632" s="496" t="s">
        <v>177</v>
      </c>
      <c r="O2632" s="72"/>
      <c r="P2632" s="73"/>
      <c r="Q2632" s="73"/>
      <c r="R2632" s="73"/>
      <c r="S2632" s="73"/>
      <c r="T2632" s="497"/>
    </row>
    <row r="2633" spans="1:20" ht="18" customHeight="1">
      <c r="A2633" s="190"/>
      <c r="B2633" s="191"/>
      <c r="C2633" s="499"/>
      <c r="D2633" s="514" t="s">
        <v>873</v>
      </c>
      <c r="E2633" s="94" t="s">
        <v>874</v>
      </c>
      <c r="F2633" s="94"/>
      <c r="G2633" s="94"/>
      <c r="H2633" s="94"/>
      <c r="I2633" s="94"/>
      <c r="J2633" s="94"/>
      <c r="K2633" s="94"/>
      <c r="L2633" s="105"/>
      <c r="M2633" s="498" t="s">
        <v>192</v>
      </c>
      <c r="N2633" s="496" t="s">
        <v>192</v>
      </c>
      <c r="O2633" s="72"/>
      <c r="P2633" s="73"/>
      <c r="Q2633" s="73"/>
      <c r="R2633" s="73"/>
      <c r="S2633" s="73"/>
      <c r="T2633" s="497"/>
    </row>
    <row r="2634" spans="1:20" ht="18" customHeight="1">
      <c r="A2634" s="190"/>
      <c r="B2634" s="191"/>
      <c r="C2634" s="512"/>
      <c r="D2634" s="495" t="s">
        <v>875</v>
      </c>
      <c r="E2634" s="94" t="s">
        <v>467</v>
      </c>
      <c r="F2634" s="94"/>
      <c r="G2634" s="94"/>
      <c r="H2634" s="94"/>
      <c r="I2634" s="94"/>
      <c r="J2634" s="94"/>
      <c r="K2634" s="94"/>
      <c r="L2634" s="105"/>
      <c r="M2634" s="498" t="s">
        <v>192</v>
      </c>
      <c r="N2634" s="509" t="s">
        <v>192</v>
      </c>
      <c r="O2634" s="429"/>
      <c r="P2634" s="73"/>
      <c r="Q2634" s="73"/>
      <c r="R2634" s="73"/>
      <c r="S2634" s="73"/>
      <c r="T2634" s="497"/>
    </row>
    <row r="2635" spans="1:20" ht="18" customHeight="1">
      <c r="A2635" s="190"/>
      <c r="B2635" s="191"/>
      <c r="C2635" s="513"/>
      <c r="D2635" s="514" t="s">
        <v>876</v>
      </c>
      <c r="E2635" s="94" t="s">
        <v>181</v>
      </c>
      <c r="F2635" s="94"/>
      <c r="G2635" s="94"/>
      <c r="H2635" s="94"/>
      <c r="I2635" s="94"/>
      <c r="J2635" s="94"/>
      <c r="K2635" s="94"/>
      <c r="L2635" s="105"/>
      <c r="M2635" s="498" t="s">
        <v>192</v>
      </c>
      <c r="N2635" s="498" t="s">
        <v>192</v>
      </c>
      <c r="O2635" s="101"/>
      <c r="P2635" s="73"/>
      <c r="Q2635" s="73"/>
      <c r="R2635" s="73"/>
      <c r="S2635" s="73"/>
      <c r="T2635" s="497"/>
    </row>
    <row r="2636" spans="1:20" ht="18" customHeight="1">
      <c r="A2636" s="190"/>
      <c r="B2636" s="191"/>
      <c r="C2636" s="512"/>
      <c r="D2636" s="514" t="s">
        <v>877</v>
      </c>
      <c r="E2636" s="94" t="s">
        <v>182</v>
      </c>
      <c r="F2636" s="94"/>
      <c r="G2636" s="94"/>
      <c r="H2636" s="94"/>
      <c r="I2636" s="94"/>
      <c r="J2636" s="94"/>
      <c r="K2636" s="94"/>
      <c r="L2636" s="105"/>
      <c r="M2636" s="501" t="s">
        <v>176</v>
      </c>
      <c r="N2636" s="498" t="s">
        <v>192</v>
      </c>
      <c r="O2636" s="101"/>
      <c r="P2636" s="73"/>
      <c r="Q2636" s="73"/>
      <c r="R2636" s="73"/>
      <c r="S2636" s="73"/>
      <c r="T2636" s="497"/>
    </row>
    <row r="2637" spans="1:20" ht="18" customHeight="1">
      <c r="A2637" s="190"/>
      <c r="B2637" s="191"/>
      <c r="C2637" s="513"/>
      <c r="D2637" s="514" t="s">
        <v>878</v>
      </c>
      <c r="E2637" s="94" t="s">
        <v>183</v>
      </c>
      <c r="F2637" s="94"/>
      <c r="G2637" s="94"/>
      <c r="H2637" s="94"/>
      <c r="I2637" s="94"/>
      <c r="J2637" s="94"/>
      <c r="K2637" s="94"/>
      <c r="L2637" s="105"/>
      <c r="M2637" s="498" t="s">
        <v>192</v>
      </c>
      <c r="N2637" s="498" t="s">
        <v>192</v>
      </c>
      <c r="O2637" s="101"/>
      <c r="P2637" s="73"/>
      <c r="Q2637" s="73"/>
      <c r="R2637" s="73"/>
      <c r="S2637" s="73"/>
      <c r="T2637" s="497"/>
    </row>
    <row r="2638" spans="1:20" ht="18" customHeight="1">
      <c r="A2638" s="190"/>
      <c r="B2638" s="191"/>
      <c r="C2638" s="322"/>
      <c r="D2638" s="514" t="s">
        <v>879</v>
      </c>
      <c r="E2638" s="94" t="s">
        <v>184</v>
      </c>
      <c r="F2638" s="94"/>
      <c r="G2638" s="94"/>
      <c r="H2638" s="94"/>
      <c r="I2638" s="94"/>
      <c r="J2638" s="94"/>
      <c r="K2638" s="94"/>
      <c r="L2638" s="105"/>
      <c r="M2638" s="498" t="s">
        <v>192</v>
      </c>
      <c r="N2638" s="498" t="s">
        <v>192</v>
      </c>
      <c r="O2638" s="428"/>
      <c r="P2638" s="73"/>
      <c r="Q2638" s="73"/>
      <c r="R2638" s="73"/>
      <c r="S2638" s="73"/>
      <c r="T2638" s="497"/>
    </row>
    <row r="2639" spans="1:20" ht="18" customHeight="1">
      <c r="A2639" s="190"/>
      <c r="B2639" s="191"/>
      <c r="C2639" s="503"/>
      <c r="D2639" s="515"/>
      <c r="E2639" s="458"/>
      <c r="F2639" s="458"/>
      <c r="G2639" s="458"/>
      <c r="H2639" s="458"/>
      <c r="I2639" s="458"/>
      <c r="J2639" s="458"/>
      <c r="K2639" s="458"/>
      <c r="L2639" s="516"/>
      <c r="M2639" s="517"/>
      <c r="N2639" s="518"/>
      <c r="O2639" s="425"/>
      <c r="P2639" s="87"/>
      <c r="Q2639" s="87"/>
      <c r="R2639" s="87"/>
      <c r="S2639" s="87"/>
      <c r="T2639" s="507"/>
    </row>
    <row r="2640" spans="1:20" ht="18" customHeight="1">
      <c r="A2640" s="983" t="s">
        <v>1423</v>
      </c>
      <c r="B2640" s="984"/>
      <c r="C2640" s="519"/>
      <c r="D2640" s="520" t="s">
        <v>45</v>
      </c>
      <c r="E2640" s="310" t="s">
        <v>468</v>
      </c>
      <c r="F2640" s="310"/>
      <c r="G2640" s="310"/>
      <c r="H2640" s="310"/>
      <c r="I2640" s="310"/>
      <c r="J2640" s="310"/>
      <c r="K2640" s="310"/>
      <c r="L2640" s="311"/>
      <c r="M2640" s="521" t="s">
        <v>192</v>
      </c>
      <c r="N2640" s="521" t="s">
        <v>192</v>
      </c>
      <c r="O2640" s="448"/>
      <c r="P2640" s="427"/>
      <c r="Q2640" s="427"/>
      <c r="R2640" s="427"/>
      <c r="S2640" s="427"/>
      <c r="T2640" s="522"/>
    </row>
    <row r="2641" spans="1:20" ht="18" customHeight="1">
      <c r="A2641" s="985" t="s">
        <v>469</v>
      </c>
      <c r="B2641" s="986"/>
      <c r="C2641" s="523"/>
      <c r="D2641" s="514" t="s">
        <v>47</v>
      </c>
      <c r="E2641" s="94" t="s">
        <v>937</v>
      </c>
      <c r="F2641" s="94"/>
      <c r="G2641" s="94"/>
      <c r="H2641" s="94"/>
      <c r="I2641" s="94"/>
      <c r="J2641" s="94"/>
      <c r="K2641" s="94"/>
      <c r="L2641" s="105"/>
      <c r="M2641" s="498" t="s">
        <v>192</v>
      </c>
      <c r="N2641" s="498" t="s">
        <v>192</v>
      </c>
      <c r="O2641" s="101"/>
      <c r="P2641" s="73"/>
      <c r="Q2641" s="73"/>
      <c r="R2641" s="73"/>
      <c r="S2641" s="73"/>
      <c r="T2641" s="497"/>
    </row>
    <row r="2642" spans="1:20" ht="18" customHeight="1">
      <c r="A2642" s="190"/>
      <c r="B2642" s="191"/>
      <c r="C2642" s="513"/>
      <c r="D2642" s="514" t="s">
        <v>48</v>
      </c>
      <c r="E2642" s="94" t="s">
        <v>471</v>
      </c>
      <c r="F2642" s="94"/>
      <c r="G2642" s="94"/>
      <c r="H2642" s="94"/>
      <c r="I2642" s="94"/>
      <c r="J2642" s="94"/>
      <c r="K2642" s="94"/>
      <c r="L2642" s="105"/>
      <c r="M2642" s="498" t="s">
        <v>321</v>
      </c>
      <c r="N2642" s="498" t="s">
        <v>192</v>
      </c>
      <c r="O2642" s="395" t="s">
        <v>511</v>
      </c>
      <c r="P2642" s="73" t="s">
        <v>535</v>
      </c>
      <c r="Q2642" s="73"/>
      <c r="R2642" s="73"/>
      <c r="S2642" s="73"/>
      <c r="T2642" s="497"/>
    </row>
    <row r="2643" spans="1:20" ht="18" customHeight="1">
      <c r="A2643" s="190"/>
      <c r="B2643" s="191"/>
      <c r="C2643" s="524"/>
      <c r="D2643" s="495" t="s">
        <v>49</v>
      </c>
      <c r="E2643" s="94" t="s">
        <v>472</v>
      </c>
      <c r="F2643" s="94"/>
      <c r="G2643" s="94"/>
      <c r="H2643" s="94"/>
      <c r="I2643" s="94"/>
      <c r="J2643" s="94"/>
      <c r="K2643" s="94"/>
      <c r="L2643" s="105"/>
      <c r="M2643" s="498" t="s">
        <v>192</v>
      </c>
      <c r="N2643" s="498" t="s">
        <v>192</v>
      </c>
      <c r="O2643" s="395" t="s">
        <v>511</v>
      </c>
      <c r="P2643" s="73" t="s">
        <v>536</v>
      </c>
      <c r="Q2643" s="73"/>
      <c r="R2643" s="73"/>
      <c r="S2643" s="73"/>
      <c r="T2643" s="497"/>
    </row>
    <row r="2644" spans="1:20" ht="18" customHeight="1">
      <c r="A2644" s="190"/>
      <c r="B2644" s="191"/>
      <c r="C2644" s="499"/>
      <c r="D2644" s="514" t="s">
        <v>50</v>
      </c>
      <c r="E2644" s="94" t="s">
        <v>473</v>
      </c>
      <c r="F2644" s="94"/>
      <c r="G2644" s="94"/>
      <c r="H2644" s="94"/>
      <c r="I2644" s="94"/>
      <c r="J2644" s="94"/>
      <c r="K2644" s="94"/>
      <c r="L2644" s="105"/>
      <c r="M2644" s="498" t="s">
        <v>235</v>
      </c>
      <c r="N2644" s="498" t="s">
        <v>1429</v>
      </c>
      <c r="O2644" s="395" t="s">
        <v>511</v>
      </c>
      <c r="P2644" s="73" t="s">
        <v>251</v>
      </c>
      <c r="Q2644" s="73"/>
      <c r="R2644" s="73"/>
      <c r="S2644" s="73"/>
      <c r="T2644" s="497"/>
    </row>
    <row r="2645" spans="1:20" ht="18" customHeight="1">
      <c r="A2645" s="190"/>
      <c r="B2645" s="191"/>
      <c r="C2645" s="303"/>
      <c r="D2645" s="514" t="s">
        <v>54</v>
      </c>
      <c r="E2645" s="94" t="s">
        <v>238</v>
      </c>
      <c r="F2645" s="94"/>
      <c r="G2645" s="94"/>
      <c r="H2645" s="94"/>
      <c r="I2645" s="94"/>
      <c r="J2645" s="94"/>
      <c r="K2645" s="94"/>
      <c r="L2645" s="105"/>
      <c r="M2645" s="498" t="s">
        <v>239</v>
      </c>
      <c r="N2645" s="498" t="s">
        <v>1429</v>
      </c>
      <c r="O2645" s="101"/>
      <c r="P2645" s="73"/>
      <c r="Q2645" s="73"/>
      <c r="R2645" s="73"/>
      <c r="S2645" s="73"/>
      <c r="T2645" s="497"/>
    </row>
    <row r="2646" spans="1:20" ht="18" customHeight="1">
      <c r="A2646" s="190"/>
      <c r="B2646" s="191"/>
      <c r="C2646" s="513"/>
      <c r="D2646" s="514" t="s">
        <v>59</v>
      </c>
      <c r="E2646" s="94" t="s">
        <v>325</v>
      </c>
      <c r="F2646" s="94"/>
      <c r="G2646" s="94"/>
      <c r="H2646" s="94"/>
      <c r="I2646" s="94"/>
      <c r="J2646" s="94"/>
      <c r="K2646" s="94"/>
      <c r="L2646" s="105"/>
      <c r="M2646" s="498">
        <v>32</v>
      </c>
      <c r="N2646" s="498" t="s">
        <v>1429</v>
      </c>
      <c r="O2646" s="101"/>
      <c r="P2646" s="73"/>
      <c r="Q2646" s="73"/>
      <c r="R2646" s="73"/>
      <c r="S2646" s="73"/>
      <c r="T2646" s="497"/>
    </row>
    <row r="2647" spans="1:20" ht="18" customHeight="1">
      <c r="A2647" s="190"/>
      <c r="B2647" s="191"/>
      <c r="C2647" s="513"/>
      <c r="D2647" s="514"/>
      <c r="E2647" s="94" t="s">
        <v>326</v>
      </c>
      <c r="F2647" s="94"/>
      <c r="G2647" s="94"/>
      <c r="H2647" s="94"/>
      <c r="I2647" s="94"/>
      <c r="J2647" s="94"/>
      <c r="K2647" s="94"/>
      <c r="L2647" s="105"/>
      <c r="M2647" s="498"/>
      <c r="N2647" s="498"/>
      <c r="O2647" s="101"/>
      <c r="P2647" s="73"/>
      <c r="Q2647" s="73"/>
      <c r="R2647" s="73"/>
      <c r="S2647" s="73"/>
      <c r="T2647" s="497"/>
    </row>
    <row r="2648" spans="1:20" ht="18" customHeight="1">
      <c r="A2648" s="190"/>
      <c r="B2648" s="191"/>
      <c r="C2648" s="513"/>
      <c r="D2648" s="514" t="s">
        <v>64</v>
      </c>
      <c r="E2648" s="94" t="s">
        <v>1430</v>
      </c>
      <c r="F2648" s="94"/>
      <c r="G2648" s="94"/>
      <c r="H2648" s="94"/>
      <c r="I2648" s="94"/>
      <c r="J2648" s="94"/>
      <c r="K2648" s="94"/>
      <c r="L2648" s="105"/>
      <c r="M2648" s="501" t="s">
        <v>192</v>
      </c>
      <c r="N2648" s="510" t="s">
        <v>192</v>
      </c>
      <c r="O2648" s="98"/>
      <c r="P2648" s="73"/>
      <c r="Q2648" s="73"/>
      <c r="R2648" s="73"/>
      <c r="S2648" s="73"/>
      <c r="T2648" s="497"/>
    </row>
    <row r="2649" spans="1:20" ht="18" customHeight="1">
      <c r="A2649" s="190"/>
      <c r="B2649" s="191"/>
      <c r="C2649" s="513"/>
      <c r="D2649" s="514" t="s">
        <v>67</v>
      </c>
      <c r="E2649" s="94" t="s">
        <v>475</v>
      </c>
      <c r="F2649" s="94"/>
      <c r="G2649" s="94"/>
      <c r="H2649" s="94"/>
      <c r="I2649" s="94"/>
      <c r="J2649" s="94"/>
      <c r="K2649" s="94"/>
      <c r="L2649" s="105"/>
      <c r="M2649" s="501" t="s">
        <v>192</v>
      </c>
      <c r="N2649" s="510" t="s">
        <v>192</v>
      </c>
      <c r="O2649" s="98"/>
      <c r="P2649" s="73"/>
      <c r="Q2649" s="73"/>
      <c r="R2649" s="73"/>
      <c r="S2649" s="73"/>
      <c r="T2649" s="497"/>
    </row>
    <row r="2650" spans="1:20" ht="18" customHeight="1">
      <c r="A2650" s="190"/>
      <c r="B2650" s="191"/>
      <c r="C2650" s="513"/>
      <c r="D2650" s="514" t="s">
        <v>69</v>
      </c>
      <c r="E2650" s="94" t="s">
        <v>244</v>
      </c>
      <c r="F2650" s="94"/>
      <c r="G2650" s="94"/>
      <c r="H2650" s="94"/>
      <c r="I2650" s="94"/>
      <c r="J2650" s="94"/>
      <c r="K2650" s="94"/>
      <c r="L2650" s="105"/>
      <c r="M2650" s="501" t="s">
        <v>192</v>
      </c>
      <c r="N2650" s="510" t="s">
        <v>192</v>
      </c>
      <c r="O2650" s="98"/>
      <c r="P2650" s="73"/>
      <c r="Q2650" s="73"/>
      <c r="R2650" s="73"/>
      <c r="S2650" s="73"/>
      <c r="T2650" s="497"/>
    </row>
    <row r="2651" spans="1:20" ht="18" customHeight="1" thickBot="1">
      <c r="A2651" s="233"/>
      <c r="B2651" s="234"/>
      <c r="C2651" s="120"/>
      <c r="D2651" s="121"/>
      <c r="E2651" s="122"/>
      <c r="F2651" s="122"/>
      <c r="G2651" s="122"/>
      <c r="H2651" s="122"/>
      <c r="I2651" s="122"/>
      <c r="J2651" s="122"/>
      <c r="K2651" s="122"/>
      <c r="L2651" s="123"/>
      <c r="M2651" s="124"/>
      <c r="N2651" s="125"/>
      <c r="O2651" s="126"/>
      <c r="P2651" s="127"/>
      <c r="Q2651" s="127"/>
      <c r="R2651" s="127"/>
      <c r="S2651" s="127"/>
      <c r="T2651" s="128"/>
    </row>
    <row r="2652" spans="1:20" ht="17.25" customHeight="1" thickBot="1">
      <c r="A2652" s="935" t="s">
        <v>101</v>
      </c>
      <c r="B2652" s="936"/>
      <c r="C2652" s="936"/>
      <c r="D2652" s="936"/>
      <c r="E2652" s="936"/>
      <c r="F2652" s="936"/>
      <c r="G2652" s="50" t="s">
        <v>102</v>
      </c>
      <c r="H2652" s="937"/>
      <c r="I2652" s="937"/>
      <c r="J2652" s="938"/>
      <c r="K2652" s="50" t="s">
        <v>103</v>
      </c>
      <c r="L2652" s="51"/>
      <c r="M2652" s="52"/>
      <c r="N2652" s="939" t="s">
        <v>104</v>
      </c>
      <c r="O2652" s="940"/>
      <c r="P2652" s="940"/>
      <c r="Q2652" s="941"/>
      <c r="R2652" s="53" t="s">
        <v>105</v>
      </c>
      <c r="S2652" s="54"/>
      <c r="T2652" s="55"/>
    </row>
    <row r="2653" spans="1:20" ht="18" customHeight="1">
      <c r="A2653" s="942" t="s">
        <v>106</v>
      </c>
      <c r="B2653" s="943"/>
      <c r="C2653" s="946" t="s">
        <v>107</v>
      </c>
      <c r="D2653" s="922" t="s">
        <v>108</v>
      </c>
      <c r="E2653" s="923"/>
      <c r="F2653" s="923"/>
      <c r="G2653" s="923"/>
      <c r="H2653" s="923"/>
      <c r="I2653" s="923"/>
      <c r="J2653" s="923"/>
      <c r="K2653" s="923"/>
      <c r="L2653" s="948"/>
      <c r="M2653" s="950" t="s">
        <v>109</v>
      </c>
      <c r="N2653" s="922" t="s">
        <v>110</v>
      </c>
      <c r="O2653" s="922" t="s">
        <v>111</v>
      </c>
      <c r="P2653" s="923"/>
      <c r="Q2653" s="923"/>
      <c r="R2653" s="923"/>
      <c r="S2653" s="923"/>
      <c r="T2653" s="924"/>
    </row>
    <row r="2654" spans="1:20" ht="18" customHeight="1" thickBot="1">
      <c r="A2654" s="944"/>
      <c r="B2654" s="945"/>
      <c r="C2654" s="947"/>
      <c r="D2654" s="925"/>
      <c r="E2654" s="926"/>
      <c r="F2654" s="926"/>
      <c r="G2654" s="926"/>
      <c r="H2654" s="926"/>
      <c r="I2654" s="926"/>
      <c r="J2654" s="926"/>
      <c r="K2654" s="926"/>
      <c r="L2654" s="949"/>
      <c r="M2654" s="951"/>
      <c r="N2654" s="925"/>
      <c r="O2654" s="925"/>
      <c r="P2654" s="926"/>
      <c r="Q2654" s="926"/>
      <c r="R2654" s="926"/>
      <c r="S2654" s="926"/>
      <c r="T2654" s="927"/>
    </row>
    <row r="2655" spans="1:20" ht="18" customHeight="1">
      <c r="A2655" s="989" t="s">
        <v>1423</v>
      </c>
      <c r="B2655" s="990"/>
      <c r="C2655" s="57"/>
      <c r="D2655" s="58" t="s">
        <v>859</v>
      </c>
      <c r="E2655" s="59" t="s">
        <v>476</v>
      </c>
      <c r="F2655" s="60"/>
      <c r="G2655" s="60"/>
      <c r="H2655" s="293"/>
      <c r="I2655" s="293"/>
      <c r="J2655" s="293"/>
      <c r="K2655" s="293"/>
      <c r="L2655" s="61"/>
      <c r="M2655" s="62" t="s">
        <v>477</v>
      </c>
      <c r="N2655" s="63" t="s">
        <v>1431</v>
      </c>
      <c r="O2655" s="64" t="s">
        <v>511</v>
      </c>
      <c r="P2655" s="65" t="s">
        <v>889</v>
      </c>
      <c r="Q2655" s="65"/>
      <c r="R2655" s="65"/>
      <c r="S2655" s="65"/>
      <c r="T2655" s="66"/>
    </row>
    <row r="2656" spans="1:20" ht="18" customHeight="1">
      <c r="A2656" s="985" t="s">
        <v>469</v>
      </c>
      <c r="B2656" s="986"/>
      <c r="C2656" s="67"/>
      <c r="D2656" s="68" t="s">
        <v>866</v>
      </c>
      <c r="E2656" s="69" t="s">
        <v>247</v>
      </c>
      <c r="F2656" s="69"/>
      <c r="G2656" s="69"/>
      <c r="H2656" s="69"/>
      <c r="I2656" s="69"/>
      <c r="J2656" s="69"/>
      <c r="K2656" s="69"/>
      <c r="L2656" s="70"/>
      <c r="M2656" s="71" t="s">
        <v>192</v>
      </c>
      <c r="N2656" s="71" t="s">
        <v>192</v>
      </c>
      <c r="O2656" s="72" t="s">
        <v>511</v>
      </c>
      <c r="P2656" s="73" t="s">
        <v>890</v>
      </c>
      <c r="Q2656" s="73" t="s">
        <v>891</v>
      </c>
      <c r="R2656" s="73"/>
      <c r="S2656" s="73"/>
      <c r="T2656" s="74"/>
    </row>
    <row r="2657" spans="1:20" ht="18" customHeight="1">
      <c r="A2657" s="190"/>
      <c r="B2657" s="191"/>
      <c r="C2657" s="75"/>
      <c r="D2657" s="68" t="s">
        <v>868</v>
      </c>
      <c r="E2657" s="69" t="s">
        <v>1432</v>
      </c>
      <c r="F2657" s="76"/>
      <c r="G2657" s="76"/>
      <c r="H2657" s="76"/>
      <c r="I2657" s="76"/>
      <c r="J2657" s="76"/>
      <c r="K2657" s="76"/>
      <c r="L2657" s="77"/>
      <c r="M2657" s="71" t="s">
        <v>192</v>
      </c>
      <c r="N2657" s="71" t="s">
        <v>192</v>
      </c>
      <c r="O2657" s="72" t="s">
        <v>511</v>
      </c>
      <c r="P2657" s="73" t="s">
        <v>479</v>
      </c>
      <c r="Q2657" s="73"/>
      <c r="R2657" s="73"/>
      <c r="S2657" s="73"/>
      <c r="T2657" s="74"/>
    </row>
    <row r="2658" spans="1:20" ht="18" customHeight="1">
      <c r="A2658" s="190"/>
      <c r="B2658" s="191"/>
      <c r="C2658" s="75"/>
      <c r="D2658" s="68" t="s">
        <v>872</v>
      </c>
      <c r="E2658" s="69" t="s">
        <v>481</v>
      </c>
      <c r="F2658" s="76"/>
      <c r="G2658" s="76"/>
      <c r="H2658" s="76"/>
      <c r="I2658" s="76"/>
      <c r="J2658" s="76"/>
      <c r="K2658" s="76"/>
      <c r="L2658" s="77"/>
      <c r="M2658" s="78" t="s">
        <v>192</v>
      </c>
      <c r="N2658" s="71" t="s">
        <v>192</v>
      </c>
      <c r="O2658" s="398"/>
      <c r="P2658" s="73"/>
      <c r="Q2658" s="73"/>
      <c r="R2658" s="73"/>
      <c r="S2658" s="73"/>
      <c r="T2658" s="74"/>
    </row>
    <row r="2659" spans="1:20" ht="18" customHeight="1">
      <c r="A2659" s="190"/>
      <c r="B2659" s="191"/>
      <c r="C2659" s="79"/>
      <c r="D2659" s="68" t="s">
        <v>873</v>
      </c>
      <c r="E2659" s="69" t="s">
        <v>482</v>
      </c>
      <c r="F2659" s="76"/>
      <c r="G2659" s="76"/>
      <c r="H2659" s="76"/>
      <c r="I2659" s="76"/>
      <c r="J2659" s="76"/>
      <c r="K2659" s="76"/>
      <c r="L2659" s="77"/>
      <c r="M2659" s="78" t="s">
        <v>192</v>
      </c>
      <c r="N2659" s="71" t="s">
        <v>192</v>
      </c>
      <c r="O2659" s="398"/>
      <c r="P2659" s="73"/>
      <c r="Q2659" s="73"/>
      <c r="R2659" s="73"/>
      <c r="S2659" s="73"/>
      <c r="T2659" s="74"/>
    </row>
    <row r="2660" spans="1:20" ht="18" customHeight="1">
      <c r="A2660" s="190"/>
      <c r="B2660" s="191"/>
      <c r="C2660" s="80"/>
      <c r="D2660" s="81" t="s">
        <v>875</v>
      </c>
      <c r="E2660" s="82" t="s">
        <v>483</v>
      </c>
      <c r="F2660" s="82"/>
      <c r="G2660" s="82"/>
      <c r="H2660" s="82"/>
      <c r="I2660" s="82"/>
      <c r="J2660" s="82"/>
      <c r="K2660" s="82"/>
      <c r="L2660" s="83"/>
      <c r="M2660" s="84">
        <v>34</v>
      </c>
      <c r="N2660" s="85" t="s">
        <v>192</v>
      </c>
      <c r="O2660" s="86" t="s">
        <v>511</v>
      </c>
      <c r="P2660" s="87" t="s">
        <v>822</v>
      </c>
      <c r="Q2660" s="87"/>
      <c r="R2660" s="87"/>
      <c r="S2660" s="87"/>
      <c r="T2660" s="88"/>
    </row>
    <row r="2661" spans="1:20" ht="18" customHeight="1">
      <c r="A2661" s="190"/>
      <c r="B2661" s="191"/>
      <c r="C2661" s="75"/>
      <c r="D2661" s="68" t="s">
        <v>876</v>
      </c>
      <c r="E2661" s="89" t="s">
        <v>484</v>
      </c>
      <c r="F2661" s="89"/>
      <c r="G2661" s="89"/>
      <c r="H2661" s="89"/>
      <c r="I2661" s="89"/>
      <c r="J2661" s="89"/>
      <c r="K2661" s="89"/>
      <c r="L2661" s="90"/>
      <c r="M2661" s="91">
        <v>34</v>
      </c>
      <c r="N2661" s="92" t="s">
        <v>192</v>
      </c>
      <c r="O2661" s="429"/>
      <c r="P2661" s="73"/>
      <c r="Q2661" s="73"/>
      <c r="R2661" s="73"/>
      <c r="S2661" s="73"/>
      <c r="T2661" s="74"/>
    </row>
    <row r="2662" spans="1:20" ht="18" customHeight="1">
      <c r="A2662" s="190"/>
      <c r="B2662" s="191"/>
      <c r="C2662" s="75"/>
      <c r="D2662" s="68" t="s">
        <v>877</v>
      </c>
      <c r="E2662" s="94" t="s">
        <v>372</v>
      </c>
      <c r="F2662" s="94"/>
      <c r="G2662" s="94"/>
      <c r="H2662" s="94"/>
      <c r="I2662" s="94"/>
      <c r="J2662" s="94"/>
      <c r="K2662" s="94"/>
      <c r="L2662" s="95"/>
      <c r="M2662" s="78" t="s">
        <v>192</v>
      </c>
      <c r="N2662" s="96" t="s">
        <v>192</v>
      </c>
      <c r="O2662" s="98"/>
      <c r="P2662" s="73"/>
      <c r="Q2662" s="73"/>
      <c r="R2662" s="73"/>
      <c r="S2662" s="73"/>
      <c r="T2662" s="74"/>
    </row>
    <row r="2663" spans="1:20" ht="18" customHeight="1">
      <c r="A2663" s="190"/>
      <c r="B2663" s="191"/>
      <c r="C2663" s="75"/>
      <c r="D2663" s="68" t="s">
        <v>878</v>
      </c>
      <c r="E2663" s="89" t="s">
        <v>485</v>
      </c>
      <c r="F2663" s="89"/>
      <c r="G2663" s="89"/>
      <c r="H2663" s="89"/>
      <c r="I2663" s="89"/>
      <c r="J2663" s="89"/>
      <c r="K2663" s="89"/>
      <c r="L2663" s="95"/>
      <c r="M2663" s="78" t="s">
        <v>192</v>
      </c>
      <c r="N2663" s="96" t="s">
        <v>192</v>
      </c>
      <c r="O2663" s="98"/>
      <c r="P2663" s="73"/>
      <c r="Q2663" s="73"/>
      <c r="R2663" s="73"/>
      <c r="S2663" s="73"/>
      <c r="T2663" s="74"/>
    </row>
    <row r="2664" spans="1:20" ht="18" customHeight="1">
      <c r="A2664" s="190"/>
      <c r="B2664" s="191"/>
      <c r="C2664" s="99"/>
      <c r="D2664" s="68" t="s">
        <v>879</v>
      </c>
      <c r="E2664" s="94" t="s">
        <v>486</v>
      </c>
      <c r="F2664" s="94"/>
      <c r="G2664" s="94"/>
      <c r="H2664" s="94"/>
      <c r="I2664" s="94"/>
      <c r="J2664" s="94"/>
      <c r="K2664" s="94"/>
      <c r="L2664" s="95"/>
      <c r="M2664" s="100" t="s">
        <v>192</v>
      </c>
      <c r="N2664" s="100" t="s">
        <v>192</v>
      </c>
      <c r="O2664" s="101"/>
      <c r="P2664" s="73"/>
      <c r="Q2664" s="73"/>
      <c r="R2664" s="73"/>
      <c r="S2664" s="73"/>
      <c r="T2664" s="74"/>
    </row>
    <row r="2665" spans="1:20" ht="18" customHeight="1">
      <c r="A2665" s="190"/>
      <c r="B2665" s="191"/>
      <c r="C2665" s="102"/>
      <c r="D2665" s="68" t="s">
        <v>896</v>
      </c>
      <c r="E2665" s="94" t="s">
        <v>487</v>
      </c>
      <c r="F2665" s="94"/>
      <c r="G2665" s="94"/>
      <c r="H2665" s="94"/>
      <c r="I2665" s="94"/>
      <c r="J2665" s="94"/>
      <c r="K2665" s="94"/>
      <c r="L2665" s="95"/>
      <c r="M2665" s="78" t="s">
        <v>192</v>
      </c>
      <c r="N2665" s="96" t="s">
        <v>192</v>
      </c>
      <c r="O2665" s="98"/>
      <c r="P2665" s="73"/>
      <c r="Q2665" s="73"/>
      <c r="R2665" s="73"/>
      <c r="S2665" s="73"/>
      <c r="T2665" s="74"/>
    </row>
    <row r="2666" spans="1:20" ht="18" customHeight="1">
      <c r="A2666" s="190"/>
      <c r="B2666" s="191"/>
      <c r="C2666" s="176" t="s">
        <v>256</v>
      </c>
      <c r="D2666" s="68" t="s">
        <v>899</v>
      </c>
      <c r="E2666" s="94" t="s">
        <v>488</v>
      </c>
      <c r="F2666" s="94"/>
      <c r="G2666" s="94"/>
      <c r="H2666" s="94"/>
      <c r="I2666" s="94"/>
      <c r="J2666" s="94"/>
      <c r="K2666" s="94"/>
      <c r="L2666" s="95"/>
      <c r="M2666" s="100" t="s">
        <v>192</v>
      </c>
      <c r="N2666" s="71" t="s">
        <v>192</v>
      </c>
      <c r="O2666" s="72" t="s">
        <v>511</v>
      </c>
      <c r="P2666" s="73" t="s">
        <v>688</v>
      </c>
      <c r="Q2666" s="73"/>
      <c r="R2666" s="73"/>
      <c r="S2666" s="73"/>
      <c r="T2666" s="74"/>
    </row>
    <row r="2667" spans="1:20" ht="18" customHeight="1">
      <c r="A2667" s="190"/>
      <c r="B2667" s="191"/>
      <c r="C2667" s="102"/>
      <c r="D2667" s="68" t="s">
        <v>933</v>
      </c>
      <c r="E2667" s="94" t="s">
        <v>258</v>
      </c>
      <c r="F2667" s="94"/>
      <c r="G2667" s="94"/>
      <c r="H2667" s="94"/>
      <c r="I2667" s="94"/>
      <c r="J2667" s="94"/>
      <c r="K2667" s="94"/>
      <c r="L2667" s="95"/>
      <c r="M2667" s="100" t="s">
        <v>192</v>
      </c>
      <c r="N2667" s="71" t="s">
        <v>192</v>
      </c>
      <c r="O2667" s="398"/>
      <c r="P2667" s="73"/>
      <c r="Q2667" s="73"/>
      <c r="R2667" s="73"/>
      <c r="S2667" s="73"/>
      <c r="T2667" s="74"/>
    </row>
    <row r="2668" spans="1:20" ht="18" customHeight="1">
      <c r="A2668" s="190"/>
      <c r="B2668" s="191"/>
      <c r="C2668" s="99"/>
      <c r="D2668" s="68" t="s">
        <v>901</v>
      </c>
      <c r="E2668" s="94" t="s">
        <v>489</v>
      </c>
      <c r="F2668" s="94"/>
      <c r="G2668" s="94"/>
      <c r="H2668" s="94"/>
      <c r="I2668" s="94"/>
      <c r="J2668" s="94"/>
      <c r="K2668" s="94"/>
      <c r="L2668" s="105"/>
      <c r="M2668" s="100" t="s">
        <v>192</v>
      </c>
      <c r="N2668" s="71" t="s">
        <v>1433</v>
      </c>
      <c r="O2668" s="398"/>
      <c r="P2668" s="73"/>
      <c r="Q2668" s="73"/>
      <c r="R2668" s="73"/>
      <c r="S2668" s="73"/>
      <c r="T2668" s="74"/>
    </row>
    <row r="2669" spans="1:20" ht="18" customHeight="1">
      <c r="A2669" s="190"/>
      <c r="B2669" s="191"/>
      <c r="C2669" s="168" t="s">
        <v>256</v>
      </c>
      <c r="D2669" s="108" t="s">
        <v>903</v>
      </c>
      <c r="E2669" s="94" t="s">
        <v>491</v>
      </c>
      <c r="F2669" s="94"/>
      <c r="G2669" s="94"/>
      <c r="H2669" s="94"/>
      <c r="I2669" s="94"/>
      <c r="J2669" s="94"/>
      <c r="K2669" s="94"/>
      <c r="L2669" s="95"/>
      <c r="M2669" s="100" t="s">
        <v>192</v>
      </c>
      <c r="N2669" s="71" t="s">
        <v>1433</v>
      </c>
      <c r="O2669" s="72" t="s">
        <v>511</v>
      </c>
      <c r="P2669" s="73" t="s">
        <v>688</v>
      </c>
      <c r="Q2669" s="73"/>
      <c r="R2669" s="73"/>
      <c r="S2669" s="73"/>
      <c r="T2669" s="74"/>
    </row>
    <row r="2670" spans="1:20" ht="18" customHeight="1">
      <c r="A2670" s="190"/>
      <c r="B2670" s="191"/>
      <c r="C2670" s="176" t="s">
        <v>299</v>
      </c>
      <c r="D2670" s="108" t="s">
        <v>904</v>
      </c>
      <c r="E2670" s="94" t="s">
        <v>499</v>
      </c>
      <c r="F2670" s="94"/>
      <c r="G2670" s="94"/>
      <c r="H2670" s="94"/>
      <c r="I2670" s="94"/>
      <c r="J2670" s="94"/>
      <c r="K2670" s="94"/>
      <c r="L2670" s="95"/>
      <c r="M2670" s="100" t="s">
        <v>192</v>
      </c>
      <c r="N2670" s="71" t="s">
        <v>192</v>
      </c>
      <c r="O2670" s="398"/>
      <c r="P2670" s="73"/>
      <c r="Q2670" s="73"/>
      <c r="R2670" s="73"/>
      <c r="S2670" s="73"/>
      <c r="T2670" s="74"/>
    </row>
    <row r="2671" spans="1:20" ht="18" customHeight="1">
      <c r="A2671" s="190"/>
      <c r="B2671" s="191"/>
      <c r="C2671" s="102"/>
      <c r="D2671" s="68" t="s">
        <v>905</v>
      </c>
      <c r="E2671" s="94" t="s">
        <v>542</v>
      </c>
      <c r="F2671" s="94"/>
      <c r="G2671" s="94"/>
      <c r="H2671" s="94"/>
      <c r="I2671" s="94"/>
      <c r="J2671" s="94"/>
      <c r="K2671" s="94"/>
      <c r="L2671" s="95"/>
      <c r="M2671" s="100" t="s">
        <v>192</v>
      </c>
      <c r="N2671" s="92" t="s">
        <v>192</v>
      </c>
      <c r="O2671" s="429"/>
      <c r="P2671" s="73"/>
      <c r="Q2671" s="73"/>
      <c r="R2671" s="73"/>
      <c r="S2671" s="73"/>
      <c r="T2671" s="74"/>
    </row>
    <row r="2672" spans="1:20" ht="18" customHeight="1">
      <c r="A2672" s="190"/>
      <c r="B2672" s="191"/>
      <c r="C2672" s="99"/>
      <c r="D2672" s="108" t="s">
        <v>906</v>
      </c>
      <c r="E2672" s="94" t="s">
        <v>337</v>
      </c>
      <c r="F2672" s="94"/>
      <c r="G2672" s="94"/>
      <c r="H2672" s="94"/>
      <c r="I2672" s="94"/>
      <c r="J2672" s="94"/>
      <c r="K2672" s="94"/>
      <c r="L2672" s="95"/>
      <c r="M2672" s="100" t="s">
        <v>192</v>
      </c>
      <c r="N2672" s="100" t="s">
        <v>192</v>
      </c>
      <c r="O2672" s="101"/>
      <c r="P2672" s="73"/>
      <c r="Q2672" s="73"/>
      <c r="R2672" s="73"/>
      <c r="S2672" s="73"/>
      <c r="T2672" s="74"/>
    </row>
    <row r="2673" spans="1:20" ht="18" customHeight="1">
      <c r="A2673" s="190"/>
      <c r="B2673" s="191"/>
      <c r="C2673" s="102"/>
      <c r="D2673" s="108" t="s">
        <v>909</v>
      </c>
      <c r="E2673" s="94" t="s">
        <v>492</v>
      </c>
      <c r="F2673" s="94"/>
      <c r="G2673" s="94"/>
      <c r="H2673" s="94"/>
      <c r="I2673" s="94"/>
      <c r="J2673" s="94"/>
      <c r="K2673" s="94"/>
      <c r="L2673" s="95"/>
      <c r="M2673" s="78" t="s">
        <v>192</v>
      </c>
      <c r="N2673" s="100" t="s">
        <v>192</v>
      </c>
      <c r="O2673" s="395" t="s">
        <v>511</v>
      </c>
      <c r="P2673" s="73" t="s">
        <v>365</v>
      </c>
      <c r="Q2673" s="73"/>
      <c r="R2673" s="73"/>
      <c r="S2673" s="73"/>
      <c r="T2673" s="74"/>
    </row>
    <row r="2674" spans="1:20" ht="18" customHeight="1">
      <c r="A2674" s="190"/>
      <c r="B2674" s="191"/>
      <c r="C2674" s="99"/>
      <c r="D2674" s="108" t="s">
        <v>911</v>
      </c>
      <c r="E2674" s="94" t="s">
        <v>493</v>
      </c>
      <c r="F2674" s="94"/>
      <c r="G2674" s="94"/>
      <c r="H2674" s="94"/>
      <c r="I2674" s="94"/>
      <c r="J2674" s="94"/>
      <c r="K2674" s="94"/>
      <c r="L2674" s="95"/>
      <c r="M2674" s="100">
        <v>65</v>
      </c>
      <c r="N2674" s="100" t="s">
        <v>192</v>
      </c>
      <c r="O2674" s="101"/>
      <c r="P2674" s="73" t="s">
        <v>540</v>
      </c>
      <c r="Q2674" s="73"/>
      <c r="R2674" s="73"/>
      <c r="S2674" s="73"/>
      <c r="T2674" s="74"/>
    </row>
    <row r="2675" spans="1:20" ht="18" customHeight="1">
      <c r="A2675" s="190"/>
      <c r="B2675" s="191"/>
      <c r="C2675" s="111"/>
      <c r="D2675" s="108" t="s">
        <v>913</v>
      </c>
      <c r="E2675" s="94" t="s">
        <v>494</v>
      </c>
      <c r="F2675" s="94"/>
      <c r="G2675" s="94"/>
      <c r="H2675" s="94"/>
      <c r="I2675" s="94"/>
      <c r="J2675" s="94"/>
      <c r="K2675" s="94"/>
      <c r="L2675" s="95"/>
      <c r="M2675" s="100">
        <v>34</v>
      </c>
      <c r="N2675" s="100" t="s">
        <v>495</v>
      </c>
      <c r="O2675" s="395" t="s">
        <v>511</v>
      </c>
      <c r="P2675" s="73" t="s">
        <v>541</v>
      </c>
      <c r="Q2675" s="73"/>
      <c r="R2675" s="73"/>
      <c r="S2675" s="73"/>
      <c r="T2675" s="74"/>
    </row>
    <row r="2676" spans="1:20" ht="18" customHeight="1">
      <c r="A2676" s="190"/>
      <c r="B2676" s="191"/>
      <c r="C2676" s="75"/>
      <c r="D2676" s="108" t="s">
        <v>915</v>
      </c>
      <c r="E2676" s="116" t="s">
        <v>496</v>
      </c>
      <c r="F2676" s="116"/>
      <c r="G2676" s="116"/>
      <c r="H2676" s="116"/>
      <c r="I2676" s="116"/>
      <c r="J2676" s="116"/>
      <c r="K2676" s="116"/>
      <c r="L2676" s="117"/>
      <c r="M2676" s="100">
        <v>34</v>
      </c>
      <c r="N2676" s="71" t="s">
        <v>497</v>
      </c>
      <c r="O2676" s="398"/>
      <c r="P2676" s="73"/>
      <c r="Q2676" s="73"/>
      <c r="R2676" s="73"/>
      <c r="S2676" s="73"/>
      <c r="T2676" s="74"/>
    </row>
    <row r="2677" spans="1:20" ht="18" customHeight="1">
      <c r="A2677" s="190"/>
      <c r="B2677" s="191"/>
      <c r="C2677" s="118"/>
      <c r="D2677" s="108" t="s">
        <v>916</v>
      </c>
      <c r="E2677" s="94" t="s">
        <v>498</v>
      </c>
      <c r="F2677" s="94"/>
      <c r="G2677" s="94"/>
      <c r="H2677" s="94"/>
      <c r="I2677" s="94"/>
      <c r="J2677" s="94"/>
      <c r="K2677" s="94"/>
      <c r="L2677" s="95"/>
      <c r="M2677" s="100">
        <v>34</v>
      </c>
      <c r="N2677" s="100" t="s">
        <v>192</v>
      </c>
      <c r="O2677" s="101"/>
      <c r="P2677" s="73"/>
      <c r="Q2677" s="73"/>
      <c r="R2677" s="73"/>
      <c r="S2677" s="73"/>
      <c r="T2677" s="74"/>
    </row>
    <row r="2678" spans="1:20" ht="18" customHeight="1">
      <c r="A2678" s="190"/>
      <c r="B2678" s="191"/>
      <c r="C2678" s="111"/>
      <c r="D2678" s="108" t="s">
        <v>917</v>
      </c>
      <c r="E2678" s="94" t="s">
        <v>500</v>
      </c>
      <c r="F2678" s="94"/>
      <c r="G2678" s="94"/>
      <c r="H2678" s="94"/>
      <c r="I2678" s="94"/>
      <c r="J2678" s="94"/>
      <c r="K2678" s="94"/>
      <c r="L2678" s="105"/>
      <c r="M2678" s="100" t="s">
        <v>192</v>
      </c>
      <c r="N2678" s="100" t="s">
        <v>192</v>
      </c>
      <c r="O2678" s="395" t="s">
        <v>511</v>
      </c>
      <c r="P2678" s="73" t="s">
        <v>941</v>
      </c>
      <c r="Q2678" s="73"/>
      <c r="R2678" s="73"/>
      <c r="S2678" s="73"/>
      <c r="T2678" s="74"/>
    </row>
    <row r="2679" spans="1:20" ht="18" customHeight="1">
      <c r="A2679" s="190"/>
      <c r="B2679" s="191"/>
      <c r="C2679" s="75"/>
      <c r="D2679" s="108" t="s">
        <v>918</v>
      </c>
      <c r="E2679" s="94" t="s">
        <v>501</v>
      </c>
      <c r="F2679" s="94"/>
      <c r="G2679" s="94"/>
      <c r="H2679" s="94"/>
      <c r="I2679" s="94"/>
      <c r="J2679" s="94"/>
      <c r="K2679" s="94"/>
      <c r="L2679" s="105"/>
      <c r="M2679" s="100" t="s">
        <v>192</v>
      </c>
      <c r="N2679" s="100" t="s">
        <v>192</v>
      </c>
      <c r="O2679" s="395" t="s">
        <v>511</v>
      </c>
      <c r="P2679" s="73" t="s">
        <v>251</v>
      </c>
      <c r="Q2679" s="73"/>
      <c r="R2679" s="73"/>
      <c r="S2679" s="73"/>
      <c r="T2679" s="74"/>
    </row>
    <row r="2680" spans="1:20" ht="18" customHeight="1">
      <c r="A2680" s="190"/>
      <c r="B2680" s="191"/>
      <c r="C2680" s="118"/>
      <c r="D2680" s="108" t="s">
        <v>919</v>
      </c>
      <c r="E2680" s="94" t="s">
        <v>502</v>
      </c>
      <c r="F2680" s="94"/>
      <c r="G2680" s="94"/>
      <c r="H2680" s="94"/>
      <c r="I2680" s="94"/>
      <c r="J2680" s="94"/>
      <c r="K2680" s="94"/>
      <c r="L2680" s="105"/>
      <c r="M2680" s="100" t="s">
        <v>433</v>
      </c>
      <c r="N2680" s="100" t="s">
        <v>503</v>
      </c>
      <c r="O2680" s="395" t="s">
        <v>511</v>
      </c>
      <c r="P2680" s="73" t="s">
        <v>504</v>
      </c>
      <c r="Q2680" s="73"/>
      <c r="R2680" s="73"/>
      <c r="S2680" s="73"/>
      <c r="T2680" s="74"/>
    </row>
    <row r="2681" spans="1:20" ht="18" customHeight="1">
      <c r="A2681" s="190"/>
      <c r="B2681" s="191"/>
      <c r="C2681" s="99"/>
      <c r="D2681" s="108" t="s">
        <v>920</v>
      </c>
      <c r="E2681" s="94" t="s">
        <v>505</v>
      </c>
      <c r="F2681" s="94"/>
      <c r="G2681" s="94"/>
      <c r="H2681" s="94"/>
      <c r="I2681" s="94"/>
      <c r="J2681" s="94"/>
      <c r="K2681" s="94"/>
      <c r="L2681" s="105"/>
      <c r="M2681" s="100" t="s">
        <v>192</v>
      </c>
      <c r="N2681" s="100" t="s">
        <v>192</v>
      </c>
      <c r="O2681" s="395" t="s">
        <v>511</v>
      </c>
      <c r="P2681" s="73" t="s">
        <v>447</v>
      </c>
      <c r="Q2681" s="73"/>
      <c r="R2681" s="73"/>
      <c r="S2681" s="73"/>
      <c r="T2681" s="74"/>
    </row>
    <row r="2682" spans="1:20" ht="18" customHeight="1">
      <c r="A2682" s="190"/>
      <c r="B2682" s="191"/>
      <c r="C2682" s="99"/>
      <c r="D2682" s="108" t="s">
        <v>921</v>
      </c>
      <c r="E2682" s="94" t="s">
        <v>506</v>
      </c>
      <c r="F2682" s="94"/>
      <c r="G2682" s="94"/>
      <c r="H2682" s="94"/>
      <c r="I2682" s="94"/>
      <c r="J2682" s="94"/>
      <c r="K2682" s="94"/>
      <c r="L2682" s="105"/>
      <c r="M2682" s="100" t="s">
        <v>192</v>
      </c>
      <c r="N2682" s="100" t="s">
        <v>192</v>
      </c>
      <c r="O2682" s="101"/>
      <c r="P2682" s="73" t="s">
        <v>507</v>
      </c>
      <c r="Q2682" s="73"/>
      <c r="R2682" s="73"/>
      <c r="S2682" s="73"/>
      <c r="T2682" s="74"/>
    </row>
    <row r="2683" spans="1:20" ht="18" customHeight="1">
      <c r="A2683" s="190"/>
      <c r="B2683" s="191"/>
      <c r="C2683" s="99"/>
      <c r="D2683" s="108" t="s">
        <v>942</v>
      </c>
      <c r="E2683" s="94" t="s">
        <v>484</v>
      </c>
      <c r="F2683" s="94"/>
      <c r="G2683" s="94"/>
      <c r="H2683" s="94"/>
      <c r="I2683" s="94"/>
      <c r="J2683" s="94"/>
      <c r="K2683" s="94"/>
      <c r="L2683" s="105"/>
      <c r="M2683" s="78">
        <v>34</v>
      </c>
      <c r="N2683" s="96" t="s">
        <v>192</v>
      </c>
      <c r="O2683" s="98"/>
      <c r="P2683" s="73" t="s">
        <v>508</v>
      </c>
      <c r="Q2683" s="73"/>
      <c r="R2683" s="73"/>
      <c r="S2683" s="73"/>
      <c r="T2683" s="74"/>
    </row>
    <row r="2684" spans="1:20" ht="18" customHeight="1">
      <c r="A2684" s="190"/>
      <c r="B2684" s="191"/>
      <c r="C2684" s="99"/>
      <c r="D2684" s="108"/>
      <c r="E2684" s="94"/>
      <c r="F2684" s="94"/>
      <c r="G2684" s="94"/>
      <c r="H2684" s="94"/>
      <c r="I2684" s="94"/>
      <c r="J2684" s="94"/>
      <c r="K2684" s="94"/>
      <c r="L2684" s="105"/>
      <c r="M2684" s="78"/>
      <c r="N2684" s="96"/>
      <c r="O2684" s="98"/>
      <c r="P2684" s="73" t="s">
        <v>509</v>
      </c>
      <c r="Q2684" s="73"/>
      <c r="R2684" s="73"/>
      <c r="S2684" s="73"/>
      <c r="T2684" s="74"/>
    </row>
    <row r="2685" spans="1:20" ht="18" customHeight="1">
      <c r="A2685" s="190"/>
      <c r="B2685" s="191"/>
      <c r="C2685" s="99"/>
      <c r="D2685" s="108"/>
      <c r="E2685" s="94"/>
      <c r="F2685" s="94"/>
      <c r="G2685" s="94"/>
      <c r="H2685" s="94"/>
      <c r="I2685" s="94"/>
      <c r="J2685" s="94"/>
      <c r="K2685" s="94"/>
      <c r="L2685" s="105"/>
      <c r="M2685" s="78"/>
      <c r="N2685" s="96"/>
      <c r="O2685" s="98"/>
      <c r="P2685" s="73"/>
      <c r="Q2685" s="73"/>
      <c r="R2685" s="73"/>
      <c r="S2685" s="73"/>
      <c r="T2685" s="74"/>
    </row>
    <row r="2686" spans="1:20" ht="18" customHeight="1">
      <c r="A2686" s="190"/>
      <c r="B2686" s="191"/>
      <c r="C2686" s="99"/>
      <c r="D2686" s="108"/>
      <c r="E2686" s="94"/>
      <c r="F2686" s="94"/>
      <c r="G2686" s="94"/>
      <c r="H2686" s="94"/>
      <c r="I2686" s="94"/>
      <c r="J2686" s="94"/>
      <c r="K2686" s="94"/>
      <c r="L2686" s="105"/>
      <c r="M2686" s="78"/>
      <c r="N2686" s="96"/>
      <c r="O2686" s="98"/>
      <c r="P2686" s="73"/>
      <c r="Q2686" s="73"/>
      <c r="R2686" s="73"/>
      <c r="S2686" s="73"/>
      <c r="T2686" s="74"/>
    </row>
    <row r="2687" spans="1:20" ht="18" customHeight="1">
      <c r="A2687" s="190"/>
      <c r="B2687" s="191"/>
      <c r="C2687" s="99"/>
      <c r="D2687" s="108"/>
      <c r="E2687" s="94"/>
      <c r="F2687" s="94"/>
      <c r="G2687" s="94"/>
      <c r="H2687" s="94"/>
      <c r="I2687" s="94"/>
      <c r="J2687" s="94"/>
      <c r="K2687" s="94"/>
      <c r="L2687" s="105"/>
      <c r="M2687" s="78"/>
      <c r="N2687" s="96"/>
      <c r="O2687" s="119"/>
      <c r="P2687" s="107"/>
      <c r="Q2687" s="107"/>
      <c r="R2687" s="107"/>
      <c r="S2687" s="107"/>
      <c r="T2687" s="74"/>
    </row>
    <row r="2688" spans="1:20" ht="18" customHeight="1" thickBot="1">
      <c r="A2688" s="233"/>
      <c r="B2688" s="234"/>
      <c r="C2688" s="120"/>
      <c r="D2688" s="121"/>
      <c r="E2688" s="122"/>
      <c r="F2688" s="122"/>
      <c r="G2688" s="122"/>
      <c r="H2688" s="122"/>
      <c r="I2688" s="122"/>
      <c r="J2688" s="122"/>
      <c r="K2688" s="122"/>
      <c r="L2688" s="123"/>
      <c r="M2688" s="124"/>
      <c r="N2688" s="125"/>
      <c r="O2688" s="126"/>
      <c r="P2688" s="127"/>
      <c r="Q2688" s="127"/>
      <c r="R2688" s="127"/>
      <c r="S2688" s="127"/>
      <c r="T2688" s="128"/>
    </row>
    <row r="2689" spans="1:20" ht="17.25" customHeight="1" thickBot="1">
      <c r="A2689" s="935" t="s">
        <v>101</v>
      </c>
      <c r="B2689" s="936"/>
      <c r="C2689" s="936"/>
      <c r="D2689" s="936"/>
      <c r="E2689" s="936"/>
      <c r="F2689" s="936"/>
      <c r="G2689" s="50" t="s">
        <v>102</v>
      </c>
      <c r="H2689" s="937"/>
      <c r="I2689" s="937"/>
      <c r="J2689" s="938"/>
      <c r="K2689" s="50" t="s">
        <v>103</v>
      </c>
      <c r="L2689" s="51"/>
      <c r="M2689" s="52"/>
      <c r="N2689" s="939" t="s">
        <v>104</v>
      </c>
      <c r="O2689" s="940"/>
      <c r="P2689" s="940"/>
      <c r="Q2689" s="941"/>
      <c r="R2689" s="53" t="s">
        <v>105</v>
      </c>
      <c r="S2689" s="54"/>
      <c r="T2689" s="55"/>
    </row>
    <row r="2690" spans="1:20" ht="18" customHeight="1">
      <c r="A2690" s="942" t="s">
        <v>106</v>
      </c>
      <c r="B2690" s="943"/>
      <c r="C2690" s="946" t="s">
        <v>107</v>
      </c>
      <c r="D2690" s="922" t="s">
        <v>108</v>
      </c>
      <c r="E2690" s="923"/>
      <c r="F2690" s="923"/>
      <c r="G2690" s="923"/>
      <c r="H2690" s="923"/>
      <c r="I2690" s="923"/>
      <c r="J2690" s="923"/>
      <c r="K2690" s="923"/>
      <c r="L2690" s="948"/>
      <c r="M2690" s="950" t="s">
        <v>109</v>
      </c>
      <c r="N2690" s="922" t="s">
        <v>110</v>
      </c>
      <c r="O2690" s="922" t="s">
        <v>111</v>
      </c>
      <c r="P2690" s="923"/>
      <c r="Q2690" s="923"/>
      <c r="R2690" s="923"/>
      <c r="S2690" s="923"/>
      <c r="T2690" s="924"/>
    </row>
    <row r="2691" spans="1:20" ht="18" customHeight="1" thickBot="1">
      <c r="A2691" s="944"/>
      <c r="B2691" s="945"/>
      <c r="C2691" s="947"/>
      <c r="D2691" s="925"/>
      <c r="E2691" s="926"/>
      <c r="F2691" s="926"/>
      <c r="G2691" s="926"/>
      <c r="H2691" s="926"/>
      <c r="I2691" s="926"/>
      <c r="J2691" s="926"/>
      <c r="K2691" s="926"/>
      <c r="L2691" s="949"/>
      <c r="M2691" s="951"/>
      <c r="N2691" s="925"/>
      <c r="O2691" s="925"/>
      <c r="P2691" s="926"/>
      <c r="Q2691" s="926"/>
      <c r="R2691" s="926"/>
      <c r="S2691" s="926"/>
      <c r="T2691" s="927"/>
    </row>
    <row r="2692" spans="1:20" ht="18" customHeight="1">
      <c r="A2692" s="989" t="s">
        <v>1423</v>
      </c>
      <c r="B2692" s="990"/>
      <c r="C2692" s="57"/>
      <c r="D2692" s="58">
        <v>1</v>
      </c>
      <c r="E2692" s="59" t="s">
        <v>460</v>
      </c>
      <c r="F2692" s="60"/>
      <c r="G2692" s="60"/>
      <c r="H2692" s="293"/>
      <c r="I2692" s="293"/>
      <c r="J2692" s="293"/>
      <c r="K2692" s="293"/>
      <c r="L2692" s="61"/>
      <c r="M2692" s="62" t="s">
        <v>192</v>
      </c>
      <c r="N2692" s="63" t="s">
        <v>192</v>
      </c>
      <c r="O2692" s="64"/>
      <c r="P2692" s="65"/>
      <c r="Q2692" s="65"/>
      <c r="R2692" s="65"/>
      <c r="S2692" s="65"/>
      <c r="T2692" s="66"/>
    </row>
    <row r="2693" spans="1:20" ht="18" customHeight="1">
      <c r="A2693" s="985" t="s">
        <v>510</v>
      </c>
      <c r="B2693" s="986"/>
      <c r="C2693" s="67"/>
      <c r="D2693" s="68">
        <v>2</v>
      </c>
      <c r="E2693" s="69" t="s">
        <v>456</v>
      </c>
      <c r="F2693" s="69"/>
      <c r="G2693" s="69"/>
      <c r="H2693" s="69"/>
      <c r="I2693" s="69"/>
      <c r="J2693" s="69"/>
      <c r="K2693" s="69"/>
      <c r="L2693" s="70"/>
      <c r="M2693" s="71" t="s">
        <v>192</v>
      </c>
      <c r="N2693" s="71" t="s">
        <v>192</v>
      </c>
      <c r="O2693" s="72"/>
      <c r="P2693" s="73"/>
      <c r="Q2693" s="73"/>
      <c r="R2693" s="73"/>
      <c r="S2693" s="73"/>
      <c r="T2693" s="74"/>
    </row>
    <row r="2694" spans="1:20" ht="18" customHeight="1">
      <c r="A2694" s="190"/>
      <c r="B2694" s="191"/>
      <c r="C2694" s="168" t="s">
        <v>164</v>
      </c>
      <c r="D2694" s="68">
        <v>3</v>
      </c>
      <c r="E2694" s="69" t="s">
        <v>457</v>
      </c>
      <c r="F2694" s="76"/>
      <c r="G2694" s="76"/>
      <c r="H2694" s="76"/>
      <c r="I2694" s="76"/>
      <c r="J2694" s="76"/>
      <c r="K2694" s="76"/>
      <c r="L2694" s="77"/>
      <c r="M2694" s="100">
        <v>50</v>
      </c>
      <c r="N2694" s="71" t="s">
        <v>192</v>
      </c>
      <c r="O2694" s="72" t="s">
        <v>115</v>
      </c>
      <c r="P2694" s="1005" t="s">
        <v>699</v>
      </c>
      <c r="Q2694" s="1005"/>
      <c r="R2694" s="1005"/>
      <c r="S2694" s="1005"/>
      <c r="T2694" s="1006"/>
    </row>
    <row r="2695" spans="1:20" ht="18" customHeight="1">
      <c r="A2695" s="190"/>
      <c r="B2695" s="191"/>
      <c r="C2695" s="75"/>
      <c r="D2695" s="68">
        <v>4</v>
      </c>
      <c r="E2695" s="69" t="s">
        <v>458</v>
      </c>
      <c r="F2695" s="76"/>
      <c r="G2695" s="76"/>
      <c r="H2695" s="76"/>
      <c r="I2695" s="76"/>
      <c r="J2695" s="76"/>
      <c r="K2695" s="76"/>
      <c r="L2695" s="77"/>
      <c r="M2695" s="78" t="s">
        <v>192</v>
      </c>
      <c r="N2695" s="71" t="s">
        <v>192</v>
      </c>
      <c r="O2695" s="72"/>
      <c r="P2695" s="73"/>
      <c r="Q2695" s="73"/>
      <c r="R2695" s="73"/>
      <c r="S2695" s="73"/>
      <c r="T2695" s="74"/>
    </row>
    <row r="2696" spans="1:20" ht="18" customHeight="1">
      <c r="A2696" s="190"/>
      <c r="B2696" s="191"/>
      <c r="C2696" s="79"/>
      <c r="D2696" s="68">
        <v>5</v>
      </c>
      <c r="E2696" s="69" t="s">
        <v>459</v>
      </c>
      <c r="F2696" s="76"/>
      <c r="G2696" s="76"/>
      <c r="H2696" s="76"/>
      <c r="I2696" s="76"/>
      <c r="J2696" s="76"/>
      <c r="K2696" s="76"/>
      <c r="L2696" s="77"/>
      <c r="M2696" s="78" t="s">
        <v>170</v>
      </c>
      <c r="N2696" s="71" t="s">
        <v>192</v>
      </c>
      <c r="O2696" s="72"/>
      <c r="P2696" s="73"/>
      <c r="Q2696" s="73"/>
      <c r="R2696" s="73"/>
      <c r="S2696" s="73"/>
      <c r="T2696" s="74"/>
    </row>
    <row r="2697" spans="1:20" ht="18" customHeight="1">
      <c r="A2697" s="190"/>
      <c r="B2697" s="191"/>
      <c r="C2697" s="80"/>
      <c r="D2697" s="81">
        <v>6</v>
      </c>
      <c r="E2697" s="82" t="s">
        <v>461</v>
      </c>
      <c r="F2697" s="82"/>
      <c r="G2697" s="82"/>
      <c r="H2697" s="82"/>
      <c r="I2697" s="82"/>
      <c r="J2697" s="82"/>
      <c r="K2697" s="82"/>
      <c r="L2697" s="83"/>
      <c r="M2697" s="84" t="s">
        <v>192</v>
      </c>
      <c r="N2697" s="85" t="s">
        <v>192</v>
      </c>
      <c r="O2697" s="288"/>
      <c r="P2697" s="388"/>
      <c r="Q2697" s="388"/>
      <c r="R2697" s="388"/>
      <c r="S2697" s="388"/>
      <c r="T2697" s="88"/>
    </row>
    <row r="2698" spans="1:20" ht="18" customHeight="1">
      <c r="A2698" s="190"/>
      <c r="B2698" s="191"/>
      <c r="C2698" s="75"/>
      <c r="D2698" s="68">
        <v>7</v>
      </c>
      <c r="E2698" s="89" t="s">
        <v>512</v>
      </c>
      <c r="F2698" s="89"/>
      <c r="G2698" s="89"/>
      <c r="H2698" s="89"/>
      <c r="I2698" s="89"/>
      <c r="J2698" s="89"/>
      <c r="K2698" s="89"/>
      <c r="L2698" s="90"/>
      <c r="M2698" s="91" t="s">
        <v>192</v>
      </c>
      <c r="N2698" s="92" t="s">
        <v>192</v>
      </c>
      <c r="O2698" s="109"/>
      <c r="P2698" s="107"/>
      <c r="Q2698" s="107"/>
      <c r="R2698" s="107"/>
      <c r="S2698" s="107"/>
      <c r="T2698" s="74"/>
    </row>
    <row r="2699" spans="1:20" ht="18" customHeight="1">
      <c r="A2699" s="190"/>
      <c r="B2699" s="191"/>
      <c r="C2699" s="75"/>
      <c r="D2699" s="68">
        <v>8</v>
      </c>
      <c r="E2699" s="94" t="s">
        <v>513</v>
      </c>
      <c r="F2699" s="94"/>
      <c r="G2699" s="94"/>
      <c r="H2699" s="94"/>
      <c r="I2699" s="94"/>
      <c r="J2699" s="94"/>
      <c r="K2699" s="94"/>
      <c r="L2699" s="95"/>
      <c r="M2699" s="78" t="s">
        <v>192</v>
      </c>
      <c r="N2699" s="96" t="s">
        <v>192</v>
      </c>
      <c r="O2699" s="119"/>
      <c r="P2699" s="107"/>
      <c r="Q2699" s="107"/>
      <c r="R2699" s="107"/>
      <c r="S2699" s="107"/>
      <c r="T2699" s="74"/>
    </row>
    <row r="2700" spans="1:20" ht="18" customHeight="1">
      <c r="A2700" s="190"/>
      <c r="B2700" s="191"/>
      <c r="C2700" s="176" t="s">
        <v>172</v>
      </c>
      <c r="D2700" s="68">
        <v>9</v>
      </c>
      <c r="E2700" s="89" t="s">
        <v>514</v>
      </c>
      <c r="F2700" s="89"/>
      <c r="G2700" s="89"/>
      <c r="H2700" s="89"/>
      <c r="I2700" s="89"/>
      <c r="J2700" s="89"/>
      <c r="K2700" s="89"/>
      <c r="L2700" s="95"/>
      <c r="M2700" s="78" t="s">
        <v>192</v>
      </c>
      <c r="N2700" s="96" t="s">
        <v>192</v>
      </c>
      <c r="O2700" s="119"/>
      <c r="P2700" s="107"/>
      <c r="Q2700" s="107"/>
      <c r="R2700" s="107"/>
      <c r="S2700" s="107"/>
      <c r="T2700" s="74"/>
    </row>
    <row r="2701" spans="1:20" ht="18" customHeight="1">
      <c r="A2701" s="190"/>
      <c r="B2701" s="191"/>
      <c r="C2701" s="99"/>
      <c r="D2701" s="68">
        <v>10</v>
      </c>
      <c r="E2701" s="94" t="s">
        <v>515</v>
      </c>
      <c r="F2701" s="94"/>
      <c r="G2701" s="94"/>
      <c r="H2701" s="94"/>
      <c r="I2701" s="94"/>
      <c r="J2701" s="94"/>
      <c r="K2701" s="94"/>
      <c r="L2701" s="95"/>
      <c r="M2701" s="100" t="s">
        <v>192</v>
      </c>
      <c r="N2701" s="100" t="s">
        <v>192</v>
      </c>
      <c r="O2701" s="110"/>
      <c r="P2701" s="107"/>
      <c r="Q2701" s="107"/>
      <c r="R2701" s="107"/>
      <c r="S2701" s="107"/>
      <c r="T2701" s="74"/>
    </row>
    <row r="2702" spans="1:20" ht="18" customHeight="1">
      <c r="A2702" s="190"/>
      <c r="B2702" s="191"/>
      <c r="C2702" s="102"/>
      <c r="D2702" s="68">
        <v>11</v>
      </c>
      <c r="E2702" s="94" t="s">
        <v>464</v>
      </c>
      <c r="F2702" s="94"/>
      <c r="G2702" s="94"/>
      <c r="H2702" s="94"/>
      <c r="I2702" s="94"/>
      <c r="J2702" s="94"/>
      <c r="K2702" s="94"/>
      <c r="L2702" s="95"/>
      <c r="M2702" s="78" t="s">
        <v>192</v>
      </c>
      <c r="N2702" s="96" t="s">
        <v>192</v>
      </c>
      <c r="O2702" s="119"/>
      <c r="P2702" s="107"/>
      <c r="Q2702" s="107"/>
      <c r="R2702" s="107"/>
      <c r="S2702" s="107"/>
      <c r="T2702" s="74"/>
    </row>
    <row r="2703" spans="1:20" ht="18" customHeight="1">
      <c r="A2703" s="190"/>
      <c r="B2703" s="191"/>
      <c r="C2703" s="75"/>
      <c r="D2703" s="68">
        <v>12</v>
      </c>
      <c r="E2703" s="94" t="s">
        <v>398</v>
      </c>
      <c r="F2703" s="94"/>
      <c r="G2703" s="94"/>
      <c r="H2703" s="94"/>
      <c r="I2703" s="94"/>
      <c r="J2703" s="94"/>
      <c r="K2703" s="94"/>
      <c r="L2703" s="95"/>
      <c r="M2703" s="100">
        <v>83</v>
      </c>
      <c r="N2703" s="71" t="s">
        <v>465</v>
      </c>
      <c r="O2703" s="106"/>
      <c r="P2703" s="107"/>
      <c r="Q2703" s="107"/>
      <c r="R2703" s="107"/>
      <c r="S2703" s="107"/>
      <c r="T2703" s="74"/>
    </row>
    <row r="2704" spans="1:20" ht="18" customHeight="1">
      <c r="A2704" s="190"/>
      <c r="B2704" s="191"/>
      <c r="C2704" s="176" t="s">
        <v>172</v>
      </c>
      <c r="D2704" s="68">
        <v>13</v>
      </c>
      <c r="E2704" s="94" t="s">
        <v>178</v>
      </c>
      <c r="F2704" s="94"/>
      <c r="G2704" s="94"/>
      <c r="H2704" s="94"/>
      <c r="I2704" s="94"/>
      <c r="J2704" s="94"/>
      <c r="K2704" s="94"/>
      <c r="L2704" s="95"/>
      <c r="M2704" s="100" t="s">
        <v>192</v>
      </c>
      <c r="N2704" s="71" t="s">
        <v>192</v>
      </c>
      <c r="O2704" s="106"/>
      <c r="P2704" s="107"/>
      <c r="Q2704" s="107"/>
      <c r="R2704" s="107"/>
      <c r="S2704" s="107"/>
      <c r="T2704" s="74"/>
    </row>
    <row r="2705" spans="1:20" ht="18" customHeight="1">
      <c r="A2705" s="190"/>
      <c r="B2705" s="191"/>
      <c r="C2705" s="99"/>
      <c r="D2705" s="68">
        <v>14</v>
      </c>
      <c r="E2705" s="94" t="s">
        <v>179</v>
      </c>
      <c r="F2705" s="94"/>
      <c r="G2705" s="94"/>
      <c r="H2705" s="94"/>
      <c r="I2705" s="94"/>
      <c r="J2705" s="94"/>
      <c r="K2705" s="94"/>
      <c r="L2705" s="105"/>
      <c r="M2705" s="100" t="s">
        <v>192</v>
      </c>
      <c r="N2705" s="71" t="s">
        <v>192</v>
      </c>
      <c r="O2705" s="106"/>
      <c r="P2705" s="107"/>
      <c r="Q2705" s="107"/>
      <c r="R2705" s="107"/>
      <c r="S2705" s="107"/>
      <c r="T2705" s="74"/>
    </row>
    <row r="2706" spans="1:20" ht="18" customHeight="1">
      <c r="A2706" s="190"/>
      <c r="B2706" s="191"/>
      <c r="C2706" s="75"/>
      <c r="D2706" s="108">
        <v>15</v>
      </c>
      <c r="E2706" s="94" t="s">
        <v>180</v>
      </c>
      <c r="F2706" s="94"/>
      <c r="G2706" s="94"/>
      <c r="H2706" s="94"/>
      <c r="I2706" s="94"/>
      <c r="J2706" s="94"/>
      <c r="K2706" s="94"/>
      <c r="L2706" s="95"/>
      <c r="M2706" s="100" t="s">
        <v>192</v>
      </c>
      <c r="N2706" s="71" t="s">
        <v>192</v>
      </c>
      <c r="O2706" s="106"/>
      <c r="P2706" s="107"/>
      <c r="Q2706" s="107"/>
      <c r="R2706" s="107"/>
      <c r="S2706" s="107"/>
      <c r="T2706" s="74"/>
    </row>
    <row r="2707" spans="1:20" ht="18" customHeight="1">
      <c r="A2707" s="190"/>
      <c r="B2707" s="191"/>
      <c r="C2707" s="75"/>
      <c r="D2707" s="108">
        <v>16</v>
      </c>
      <c r="E2707" s="94" t="s">
        <v>181</v>
      </c>
      <c r="F2707" s="94"/>
      <c r="G2707" s="94"/>
      <c r="H2707" s="94"/>
      <c r="I2707" s="94"/>
      <c r="J2707" s="94"/>
      <c r="K2707" s="94"/>
      <c r="L2707" s="95"/>
      <c r="M2707" s="100" t="s">
        <v>192</v>
      </c>
      <c r="N2707" s="71" t="s">
        <v>192</v>
      </c>
      <c r="O2707" s="106"/>
      <c r="P2707" s="107"/>
      <c r="Q2707" s="107"/>
      <c r="R2707" s="107"/>
      <c r="S2707" s="107"/>
      <c r="T2707" s="74"/>
    </row>
    <row r="2708" spans="1:20" ht="18" customHeight="1">
      <c r="A2708" s="190"/>
      <c r="B2708" s="191"/>
      <c r="C2708" s="102"/>
      <c r="D2708" s="68">
        <v>17</v>
      </c>
      <c r="E2708" s="94" t="s">
        <v>182</v>
      </c>
      <c r="F2708" s="94"/>
      <c r="G2708" s="94"/>
      <c r="H2708" s="94"/>
      <c r="I2708" s="94"/>
      <c r="J2708" s="94"/>
      <c r="K2708" s="94"/>
      <c r="L2708" s="95"/>
      <c r="M2708" s="100" t="s">
        <v>176</v>
      </c>
      <c r="N2708" s="92" t="s">
        <v>192</v>
      </c>
      <c r="O2708" s="109"/>
      <c r="P2708" s="107"/>
      <c r="Q2708" s="107"/>
      <c r="R2708" s="107"/>
      <c r="S2708" s="107"/>
      <c r="T2708" s="74"/>
    </row>
    <row r="2709" spans="1:20" ht="18" customHeight="1">
      <c r="A2709" s="190"/>
      <c r="B2709" s="191"/>
      <c r="C2709" s="99"/>
      <c r="D2709" s="108">
        <v>18</v>
      </c>
      <c r="E2709" s="94" t="s">
        <v>183</v>
      </c>
      <c r="F2709" s="94"/>
      <c r="G2709" s="94"/>
      <c r="H2709" s="94"/>
      <c r="I2709" s="94"/>
      <c r="J2709" s="94"/>
      <c r="K2709" s="94"/>
      <c r="L2709" s="95"/>
      <c r="M2709" s="100" t="s">
        <v>192</v>
      </c>
      <c r="N2709" s="100" t="s">
        <v>192</v>
      </c>
      <c r="O2709" s="110"/>
      <c r="P2709" s="107"/>
      <c r="Q2709" s="107"/>
      <c r="R2709" s="107"/>
      <c r="S2709" s="107"/>
      <c r="T2709" s="74"/>
    </row>
    <row r="2710" spans="1:20" ht="18" customHeight="1">
      <c r="A2710" s="190"/>
      <c r="B2710" s="191"/>
      <c r="C2710" s="281"/>
      <c r="D2710" s="270">
        <v>19</v>
      </c>
      <c r="E2710" s="82" t="s">
        <v>184</v>
      </c>
      <c r="F2710" s="82"/>
      <c r="G2710" s="82"/>
      <c r="H2710" s="82"/>
      <c r="I2710" s="82"/>
      <c r="J2710" s="82"/>
      <c r="K2710" s="82"/>
      <c r="L2710" s="83"/>
      <c r="M2710" s="84" t="s">
        <v>192</v>
      </c>
      <c r="N2710" s="318" t="s">
        <v>192</v>
      </c>
      <c r="O2710" s="387"/>
      <c r="P2710" s="388"/>
      <c r="Q2710" s="388"/>
      <c r="R2710" s="388"/>
      <c r="S2710" s="388"/>
      <c r="T2710" s="88"/>
    </row>
    <row r="2711" spans="1:20" ht="18" customHeight="1">
      <c r="A2711" s="190"/>
      <c r="B2711" s="191"/>
      <c r="C2711" s="272"/>
      <c r="D2711" s="250"/>
      <c r="E2711" s="273"/>
      <c r="F2711" s="273"/>
      <c r="G2711" s="273"/>
      <c r="H2711" s="273"/>
      <c r="I2711" s="273"/>
      <c r="J2711" s="273"/>
      <c r="K2711" s="273"/>
      <c r="L2711" s="525"/>
      <c r="M2711" s="275"/>
      <c r="N2711" s="275"/>
      <c r="O2711" s="526"/>
      <c r="P2711" s="332"/>
      <c r="Q2711" s="332"/>
      <c r="R2711" s="332"/>
      <c r="S2711" s="332"/>
      <c r="T2711" s="333"/>
    </row>
    <row r="2712" spans="1:20" ht="18" customHeight="1">
      <c r="A2712" s="983" t="s">
        <v>1423</v>
      </c>
      <c r="B2712" s="984"/>
      <c r="C2712" s="527"/>
      <c r="D2712" s="108">
        <v>1</v>
      </c>
      <c r="E2712" s="215" t="s">
        <v>516</v>
      </c>
      <c r="F2712" s="215"/>
      <c r="G2712" s="215"/>
      <c r="H2712" s="215"/>
      <c r="I2712" s="215"/>
      <c r="J2712" s="215"/>
      <c r="K2712" s="215"/>
      <c r="L2712" s="95"/>
      <c r="M2712" s="100" t="s">
        <v>321</v>
      </c>
      <c r="N2712" s="100" t="s">
        <v>192</v>
      </c>
      <c r="O2712" s="114"/>
      <c r="P2712" s="436"/>
      <c r="Q2712" s="436"/>
      <c r="R2712" s="436"/>
      <c r="S2712" s="436"/>
      <c r="T2712" s="437"/>
    </row>
    <row r="2713" spans="1:20" ht="18" customHeight="1">
      <c r="A2713" s="985" t="s">
        <v>517</v>
      </c>
      <c r="B2713" s="986"/>
      <c r="C2713" s="75"/>
      <c r="D2713" s="108">
        <v>2</v>
      </c>
      <c r="E2713" s="116" t="s">
        <v>518</v>
      </c>
      <c r="F2713" s="116"/>
      <c r="G2713" s="116"/>
      <c r="H2713" s="116"/>
      <c r="I2713" s="116"/>
      <c r="J2713" s="116"/>
      <c r="K2713" s="116"/>
      <c r="L2713" s="117"/>
      <c r="M2713" s="100" t="s">
        <v>192</v>
      </c>
      <c r="N2713" s="71" t="s">
        <v>192</v>
      </c>
      <c r="O2713" s="106"/>
      <c r="P2713" s="107"/>
      <c r="Q2713" s="107"/>
      <c r="R2713" s="107"/>
      <c r="S2713" s="107"/>
      <c r="T2713" s="74"/>
    </row>
    <row r="2714" spans="1:20" ht="18" customHeight="1">
      <c r="A2714" s="190"/>
      <c r="B2714" s="191"/>
      <c r="C2714" s="118"/>
      <c r="D2714" s="108">
        <v>3</v>
      </c>
      <c r="E2714" s="94" t="s">
        <v>468</v>
      </c>
      <c r="F2714" s="94"/>
      <c r="G2714" s="94"/>
      <c r="H2714" s="94"/>
      <c r="I2714" s="94"/>
      <c r="J2714" s="94"/>
      <c r="K2714" s="94"/>
      <c r="L2714" s="95"/>
      <c r="M2714" s="100" t="s">
        <v>192</v>
      </c>
      <c r="N2714" s="100" t="s">
        <v>192</v>
      </c>
      <c r="O2714" s="110"/>
      <c r="P2714" s="107"/>
      <c r="Q2714" s="107"/>
      <c r="R2714" s="107"/>
      <c r="S2714" s="107"/>
      <c r="T2714" s="74"/>
    </row>
    <row r="2715" spans="1:20" ht="18" customHeight="1">
      <c r="A2715" s="190"/>
      <c r="B2715" s="191"/>
      <c r="C2715" s="118"/>
      <c r="D2715" s="108">
        <v>4</v>
      </c>
      <c r="E2715" s="94" t="s">
        <v>519</v>
      </c>
      <c r="F2715" s="94"/>
      <c r="G2715" s="94"/>
      <c r="H2715" s="94"/>
      <c r="I2715" s="94"/>
      <c r="J2715" s="94"/>
      <c r="K2715" s="94"/>
      <c r="L2715" s="95"/>
      <c r="M2715" s="100" t="s">
        <v>192</v>
      </c>
      <c r="N2715" s="100" t="s">
        <v>192</v>
      </c>
      <c r="O2715" s="110"/>
      <c r="P2715" s="107"/>
      <c r="Q2715" s="107"/>
      <c r="R2715" s="107"/>
      <c r="S2715" s="107"/>
      <c r="T2715" s="74"/>
    </row>
    <row r="2716" spans="1:20" ht="18" customHeight="1">
      <c r="A2716" s="190"/>
      <c r="B2716" s="191"/>
      <c r="C2716" s="99"/>
      <c r="D2716" s="108">
        <v>5</v>
      </c>
      <c r="E2716" s="94" t="s">
        <v>520</v>
      </c>
      <c r="F2716" s="94"/>
      <c r="G2716" s="94"/>
      <c r="H2716" s="94"/>
      <c r="I2716" s="94"/>
      <c r="J2716" s="94"/>
      <c r="K2716" s="94"/>
      <c r="L2716" s="105"/>
      <c r="M2716" s="100" t="s">
        <v>477</v>
      </c>
      <c r="N2716" s="100" t="s">
        <v>192</v>
      </c>
      <c r="O2716" s="110"/>
      <c r="P2716" s="107"/>
      <c r="Q2716" s="107"/>
      <c r="R2716" s="107"/>
      <c r="S2716" s="107"/>
      <c r="T2716" s="74"/>
    </row>
    <row r="2717" spans="1:20" ht="18" customHeight="1">
      <c r="A2717" s="190"/>
      <c r="B2717" s="191"/>
      <c r="C2717" s="111"/>
      <c r="D2717" s="68">
        <v>6</v>
      </c>
      <c r="E2717" s="94" t="s">
        <v>247</v>
      </c>
      <c r="F2717" s="94"/>
      <c r="G2717" s="94"/>
      <c r="H2717" s="94"/>
      <c r="I2717" s="94"/>
      <c r="J2717" s="94"/>
      <c r="K2717" s="94"/>
      <c r="L2717" s="105"/>
      <c r="M2717" s="100" t="s">
        <v>192</v>
      </c>
      <c r="N2717" s="100" t="s">
        <v>192</v>
      </c>
      <c r="O2717" s="110"/>
      <c r="P2717" s="107"/>
      <c r="Q2717" s="107"/>
      <c r="R2717" s="107"/>
      <c r="S2717" s="107"/>
      <c r="T2717" s="74"/>
    </row>
    <row r="2718" spans="1:20" ht="18" customHeight="1">
      <c r="A2718" s="190"/>
      <c r="B2718" s="191"/>
      <c r="C2718" s="75"/>
      <c r="D2718" s="108">
        <v>7</v>
      </c>
      <c r="E2718" s="94" t="s">
        <v>521</v>
      </c>
      <c r="F2718" s="94"/>
      <c r="G2718" s="94"/>
      <c r="H2718" s="94"/>
      <c r="I2718" s="94"/>
      <c r="J2718" s="94"/>
      <c r="K2718" s="94"/>
      <c r="L2718" s="105"/>
      <c r="M2718" s="100" t="s">
        <v>192</v>
      </c>
      <c r="N2718" s="100" t="s">
        <v>192</v>
      </c>
      <c r="O2718" s="110"/>
      <c r="P2718" s="107"/>
      <c r="Q2718" s="107"/>
      <c r="R2718" s="107"/>
      <c r="S2718" s="107"/>
      <c r="T2718" s="74"/>
    </row>
    <row r="2719" spans="1:20" ht="18" customHeight="1">
      <c r="A2719" s="190"/>
      <c r="B2719" s="191"/>
      <c r="C2719" s="118"/>
      <c r="D2719" s="108">
        <v>8</v>
      </c>
      <c r="E2719" s="94" t="s">
        <v>372</v>
      </c>
      <c r="F2719" s="94"/>
      <c r="G2719" s="94"/>
      <c r="H2719" s="94"/>
      <c r="I2719" s="94"/>
      <c r="J2719" s="94"/>
      <c r="K2719" s="94"/>
      <c r="L2719" s="105"/>
      <c r="M2719" s="100" t="s">
        <v>192</v>
      </c>
      <c r="N2719" s="100" t="s">
        <v>192</v>
      </c>
      <c r="O2719" s="110"/>
      <c r="P2719" s="107"/>
      <c r="Q2719" s="107"/>
      <c r="R2719" s="107"/>
      <c r="S2719" s="107"/>
      <c r="T2719" s="74"/>
    </row>
    <row r="2720" spans="1:20" ht="18" customHeight="1">
      <c r="A2720" s="190"/>
      <c r="B2720" s="191"/>
      <c r="C2720" s="99"/>
      <c r="D2720" s="108">
        <v>9</v>
      </c>
      <c r="E2720" s="94" t="s">
        <v>522</v>
      </c>
      <c r="F2720" s="94"/>
      <c r="G2720" s="94"/>
      <c r="H2720" s="94"/>
      <c r="I2720" s="94"/>
      <c r="J2720" s="94"/>
      <c r="K2720" s="94"/>
      <c r="L2720" s="105"/>
      <c r="M2720" s="100" t="s">
        <v>192</v>
      </c>
      <c r="N2720" s="100" t="s">
        <v>192</v>
      </c>
      <c r="O2720" s="110"/>
      <c r="P2720" s="107"/>
      <c r="Q2720" s="107"/>
      <c r="R2720" s="107"/>
      <c r="S2720" s="107"/>
      <c r="T2720" s="74"/>
    </row>
    <row r="2721" spans="1:20" ht="18" customHeight="1">
      <c r="A2721" s="190"/>
      <c r="B2721" s="191"/>
      <c r="C2721" s="279" t="s">
        <v>256</v>
      </c>
      <c r="D2721" s="108">
        <v>10</v>
      </c>
      <c r="E2721" s="94" t="s">
        <v>523</v>
      </c>
      <c r="F2721" s="94"/>
      <c r="G2721" s="94"/>
      <c r="H2721" s="94"/>
      <c r="I2721" s="94"/>
      <c r="J2721" s="94"/>
      <c r="K2721" s="94"/>
      <c r="L2721" s="105"/>
      <c r="M2721" s="100" t="s">
        <v>192</v>
      </c>
      <c r="N2721" s="100" t="s">
        <v>192</v>
      </c>
      <c r="O2721" s="110"/>
      <c r="P2721" s="107"/>
      <c r="Q2721" s="107"/>
      <c r="R2721" s="107"/>
      <c r="S2721" s="107"/>
      <c r="T2721" s="74"/>
    </row>
    <row r="2722" spans="1:20" ht="18" customHeight="1">
      <c r="A2722" s="190"/>
      <c r="B2722" s="191"/>
      <c r="C2722" s="99"/>
      <c r="D2722" s="108">
        <v>11</v>
      </c>
      <c r="E2722" s="94" t="s">
        <v>524</v>
      </c>
      <c r="F2722" s="94"/>
      <c r="G2722" s="94"/>
      <c r="H2722" s="94"/>
      <c r="I2722" s="94"/>
      <c r="J2722" s="94"/>
      <c r="K2722" s="94"/>
      <c r="L2722" s="105"/>
      <c r="M2722" s="78" t="s">
        <v>192</v>
      </c>
      <c r="N2722" s="96" t="s">
        <v>192</v>
      </c>
      <c r="O2722" s="119"/>
      <c r="P2722" s="107"/>
      <c r="Q2722" s="107"/>
      <c r="R2722" s="107"/>
      <c r="S2722" s="107"/>
      <c r="T2722" s="74"/>
    </row>
    <row r="2723" spans="1:20" ht="18" customHeight="1">
      <c r="A2723" s="190"/>
      <c r="B2723" s="191"/>
      <c r="C2723" s="99"/>
      <c r="D2723" s="108">
        <v>12</v>
      </c>
      <c r="E2723" s="94" t="s">
        <v>456</v>
      </c>
      <c r="F2723" s="94"/>
      <c r="G2723" s="94"/>
      <c r="H2723" s="94"/>
      <c r="I2723" s="94"/>
      <c r="J2723" s="94"/>
      <c r="K2723" s="94"/>
      <c r="L2723" s="105"/>
      <c r="M2723" s="78" t="s">
        <v>192</v>
      </c>
      <c r="N2723" s="96" t="s">
        <v>192</v>
      </c>
      <c r="O2723" s="119"/>
      <c r="P2723" s="107"/>
      <c r="Q2723" s="107"/>
      <c r="R2723" s="107"/>
      <c r="S2723" s="107"/>
      <c r="T2723" s="74"/>
    </row>
    <row r="2724" spans="1:20" ht="18" customHeight="1">
      <c r="A2724" s="190"/>
      <c r="B2724" s="191"/>
      <c r="C2724" s="279" t="s">
        <v>299</v>
      </c>
      <c r="D2724" s="108">
        <v>13</v>
      </c>
      <c r="E2724" s="94" t="s">
        <v>525</v>
      </c>
      <c r="F2724" s="94"/>
      <c r="G2724" s="94"/>
      <c r="H2724" s="94"/>
      <c r="I2724" s="94"/>
      <c r="J2724" s="94"/>
      <c r="K2724" s="94"/>
      <c r="L2724" s="105"/>
      <c r="M2724" s="78" t="s">
        <v>192</v>
      </c>
      <c r="N2724" s="96" t="s">
        <v>192</v>
      </c>
      <c r="O2724" s="119"/>
      <c r="P2724" s="107"/>
      <c r="Q2724" s="107"/>
      <c r="R2724" s="107"/>
      <c r="S2724" s="107"/>
      <c r="T2724" s="74"/>
    </row>
    <row r="2725" spans="1:20" ht="18" customHeight="1" thickBot="1">
      <c r="A2725" s="233"/>
      <c r="B2725" s="234"/>
      <c r="C2725" s="120"/>
      <c r="D2725" s="121"/>
      <c r="E2725" s="122"/>
      <c r="F2725" s="122"/>
      <c r="G2725" s="122"/>
      <c r="H2725" s="122"/>
      <c r="I2725" s="122"/>
      <c r="J2725" s="122"/>
      <c r="K2725" s="122"/>
      <c r="L2725" s="123"/>
      <c r="M2725" s="124"/>
      <c r="N2725" s="125"/>
      <c r="O2725" s="126"/>
      <c r="P2725" s="127"/>
      <c r="Q2725" s="127"/>
      <c r="R2725" s="127"/>
      <c r="S2725" s="127"/>
      <c r="T2725" s="128"/>
    </row>
    <row r="2726" spans="1:20" ht="17.25" customHeight="1" thickBot="1">
      <c r="A2726" s="935" t="s">
        <v>101</v>
      </c>
      <c r="B2726" s="936"/>
      <c r="C2726" s="936"/>
      <c r="D2726" s="936"/>
      <c r="E2726" s="936"/>
      <c r="F2726" s="936"/>
      <c r="G2726" s="50" t="s">
        <v>102</v>
      </c>
      <c r="H2726" s="937"/>
      <c r="I2726" s="937"/>
      <c r="J2726" s="938"/>
      <c r="K2726" s="50" t="s">
        <v>103</v>
      </c>
      <c r="L2726" s="51"/>
      <c r="M2726" s="52"/>
      <c r="N2726" s="939" t="s">
        <v>104</v>
      </c>
      <c r="O2726" s="940"/>
      <c r="P2726" s="940"/>
      <c r="Q2726" s="941"/>
      <c r="R2726" s="53" t="s">
        <v>105</v>
      </c>
      <c r="S2726" s="54"/>
      <c r="T2726" s="55"/>
    </row>
    <row r="2727" spans="1:20" ht="18" customHeight="1">
      <c r="A2727" s="942" t="s">
        <v>106</v>
      </c>
      <c r="B2727" s="943"/>
      <c r="C2727" s="946" t="s">
        <v>107</v>
      </c>
      <c r="D2727" s="922" t="s">
        <v>108</v>
      </c>
      <c r="E2727" s="923"/>
      <c r="F2727" s="923"/>
      <c r="G2727" s="923"/>
      <c r="H2727" s="923"/>
      <c r="I2727" s="923"/>
      <c r="J2727" s="923"/>
      <c r="K2727" s="923"/>
      <c r="L2727" s="948"/>
      <c r="M2727" s="950" t="s">
        <v>109</v>
      </c>
      <c r="N2727" s="922" t="s">
        <v>110</v>
      </c>
      <c r="O2727" s="922" t="s">
        <v>111</v>
      </c>
      <c r="P2727" s="923"/>
      <c r="Q2727" s="923"/>
      <c r="R2727" s="923"/>
      <c r="S2727" s="923"/>
      <c r="T2727" s="924"/>
    </row>
    <row r="2728" spans="1:20" ht="18" customHeight="1" thickBot="1">
      <c r="A2728" s="944"/>
      <c r="B2728" s="945"/>
      <c r="C2728" s="947"/>
      <c r="D2728" s="925"/>
      <c r="E2728" s="926"/>
      <c r="F2728" s="926"/>
      <c r="G2728" s="926"/>
      <c r="H2728" s="926"/>
      <c r="I2728" s="926"/>
      <c r="J2728" s="926"/>
      <c r="K2728" s="926"/>
      <c r="L2728" s="949"/>
      <c r="M2728" s="951"/>
      <c r="N2728" s="925"/>
      <c r="O2728" s="925"/>
      <c r="P2728" s="926"/>
      <c r="Q2728" s="926"/>
      <c r="R2728" s="926"/>
      <c r="S2728" s="926"/>
      <c r="T2728" s="927"/>
    </row>
    <row r="2729" spans="1:20" ht="18" customHeight="1">
      <c r="A2729" s="989" t="s">
        <v>1423</v>
      </c>
      <c r="B2729" s="990"/>
      <c r="C2729" s="444" t="s">
        <v>164</v>
      </c>
      <c r="D2729" s="58">
        <v>14</v>
      </c>
      <c r="E2729" s="59" t="s">
        <v>457</v>
      </c>
      <c r="F2729" s="60"/>
      <c r="G2729" s="60"/>
      <c r="H2729" s="293"/>
      <c r="I2729" s="293"/>
      <c r="J2729" s="293"/>
      <c r="K2729" s="293"/>
      <c r="L2729" s="61"/>
      <c r="M2729" s="62">
        <v>50</v>
      </c>
      <c r="N2729" s="63" t="s">
        <v>192</v>
      </c>
      <c r="O2729" s="64" t="s">
        <v>115</v>
      </c>
      <c r="P2729" s="894" t="s">
        <v>699</v>
      </c>
      <c r="Q2729" s="894"/>
      <c r="R2729" s="894"/>
      <c r="S2729" s="894"/>
      <c r="T2729" s="895"/>
    </row>
    <row r="2730" spans="1:20" ht="18" customHeight="1">
      <c r="A2730" s="985" t="s">
        <v>517</v>
      </c>
      <c r="B2730" s="986"/>
      <c r="C2730" s="67"/>
      <c r="D2730" s="68">
        <v>15</v>
      </c>
      <c r="E2730" s="69" t="s">
        <v>169</v>
      </c>
      <c r="F2730" s="69"/>
      <c r="G2730" s="69"/>
      <c r="H2730" s="69"/>
      <c r="I2730" s="69"/>
      <c r="J2730" s="69"/>
      <c r="K2730" s="69"/>
      <c r="L2730" s="70"/>
      <c r="M2730" s="71" t="s">
        <v>170</v>
      </c>
      <c r="N2730" s="71" t="s">
        <v>192</v>
      </c>
      <c r="O2730" s="72"/>
      <c r="P2730" s="73"/>
      <c r="Q2730" s="73"/>
      <c r="R2730" s="73"/>
      <c r="S2730" s="73"/>
      <c r="T2730" s="74"/>
    </row>
    <row r="2731" spans="1:20" ht="18" customHeight="1">
      <c r="A2731" s="190"/>
      <c r="B2731" s="191"/>
      <c r="C2731" s="75"/>
      <c r="D2731" s="68">
        <v>16</v>
      </c>
      <c r="E2731" s="69" t="s">
        <v>513</v>
      </c>
      <c r="F2731" s="76"/>
      <c r="G2731" s="76"/>
      <c r="H2731" s="76"/>
      <c r="I2731" s="76"/>
      <c r="J2731" s="76"/>
      <c r="K2731" s="76"/>
      <c r="L2731" s="77"/>
      <c r="M2731" s="71" t="s">
        <v>192</v>
      </c>
      <c r="N2731" s="71" t="s">
        <v>192</v>
      </c>
      <c r="O2731" s="72"/>
      <c r="P2731" s="73"/>
      <c r="Q2731" s="73"/>
      <c r="R2731" s="73"/>
      <c r="S2731" s="73"/>
      <c r="T2731" s="74"/>
    </row>
    <row r="2732" spans="1:20" ht="18" customHeight="1">
      <c r="A2732" s="190"/>
      <c r="B2732" s="191"/>
      <c r="C2732" s="75"/>
      <c r="D2732" s="68">
        <v>17</v>
      </c>
      <c r="E2732" s="69" t="s">
        <v>489</v>
      </c>
      <c r="F2732" s="76"/>
      <c r="G2732" s="76"/>
      <c r="H2732" s="76"/>
      <c r="I2732" s="76"/>
      <c r="J2732" s="76"/>
      <c r="K2732" s="76"/>
      <c r="L2732" s="77"/>
      <c r="M2732" s="78" t="s">
        <v>192</v>
      </c>
      <c r="N2732" s="71" t="s">
        <v>192</v>
      </c>
      <c r="O2732" s="72"/>
      <c r="P2732" s="73"/>
      <c r="Q2732" s="73"/>
      <c r="R2732" s="73"/>
      <c r="S2732" s="73"/>
      <c r="T2732" s="74"/>
    </row>
    <row r="2733" spans="1:20" ht="18" customHeight="1">
      <c r="A2733" s="190"/>
      <c r="B2733" s="191"/>
      <c r="C2733" s="168" t="s">
        <v>256</v>
      </c>
      <c r="D2733" s="68">
        <v>18</v>
      </c>
      <c r="E2733" s="69" t="s">
        <v>491</v>
      </c>
      <c r="F2733" s="76"/>
      <c r="G2733" s="76"/>
      <c r="H2733" s="76"/>
      <c r="I2733" s="76"/>
      <c r="J2733" s="76"/>
      <c r="K2733" s="76"/>
      <c r="L2733" s="77"/>
      <c r="M2733" s="78" t="s">
        <v>192</v>
      </c>
      <c r="N2733" s="71" t="s">
        <v>192</v>
      </c>
      <c r="O2733" s="72"/>
      <c r="P2733" s="73"/>
      <c r="Q2733" s="73"/>
      <c r="R2733" s="73"/>
      <c r="S2733" s="73"/>
      <c r="T2733" s="74"/>
    </row>
    <row r="2734" spans="1:20" ht="18" customHeight="1">
      <c r="A2734" s="190"/>
      <c r="B2734" s="191"/>
      <c r="C2734" s="80"/>
      <c r="D2734" s="81">
        <v>19</v>
      </c>
      <c r="E2734" s="82" t="s">
        <v>527</v>
      </c>
      <c r="F2734" s="82"/>
      <c r="G2734" s="82"/>
      <c r="H2734" s="82"/>
      <c r="I2734" s="82"/>
      <c r="J2734" s="82"/>
      <c r="K2734" s="82"/>
      <c r="L2734" s="83"/>
      <c r="M2734" s="84" t="s">
        <v>192</v>
      </c>
      <c r="N2734" s="85" t="s">
        <v>192</v>
      </c>
      <c r="O2734" s="288"/>
      <c r="P2734" s="388"/>
      <c r="Q2734" s="388"/>
      <c r="R2734" s="388"/>
      <c r="S2734" s="388"/>
      <c r="T2734" s="88"/>
    </row>
    <row r="2735" spans="1:20" ht="18" customHeight="1">
      <c r="A2735" s="190"/>
      <c r="B2735" s="191"/>
      <c r="C2735" s="75"/>
      <c r="D2735" s="68">
        <v>20</v>
      </c>
      <c r="E2735" s="89" t="s">
        <v>528</v>
      </c>
      <c r="F2735" s="89"/>
      <c r="G2735" s="89"/>
      <c r="H2735" s="89"/>
      <c r="I2735" s="89"/>
      <c r="J2735" s="89"/>
      <c r="K2735" s="89"/>
      <c r="L2735" s="90"/>
      <c r="M2735" s="91" t="s">
        <v>192</v>
      </c>
      <c r="N2735" s="92" t="s">
        <v>192</v>
      </c>
      <c r="O2735" s="109"/>
      <c r="P2735" s="107"/>
      <c r="Q2735" s="107"/>
      <c r="R2735" s="107"/>
      <c r="S2735" s="107"/>
      <c r="T2735" s="74"/>
    </row>
    <row r="2736" spans="1:20" ht="18" customHeight="1">
      <c r="A2736" s="190"/>
      <c r="B2736" s="191"/>
      <c r="C2736" s="75"/>
      <c r="D2736" s="68">
        <v>21</v>
      </c>
      <c r="E2736" s="94" t="s">
        <v>181</v>
      </c>
      <c r="F2736" s="94"/>
      <c r="G2736" s="94"/>
      <c r="H2736" s="94"/>
      <c r="I2736" s="94"/>
      <c r="J2736" s="94"/>
      <c r="K2736" s="94"/>
      <c r="L2736" s="95"/>
      <c r="M2736" s="78" t="s">
        <v>192</v>
      </c>
      <c r="N2736" s="96" t="s">
        <v>192</v>
      </c>
      <c r="O2736" s="119"/>
      <c r="P2736" s="107"/>
      <c r="Q2736" s="107"/>
      <c r="R2736" s="107"/>
      <c r="S2736" s="107"/>
      <c r="T2736" s="74"/>
    </row>
    <row r="2737" spans="1:20" ht="18" customHeight="1">
      <c r="A2737" s="190"/>
      <c r="B2737" s="191"/>
      <c r="C2737" s="75"/>
      <c r="D2737" s="68">
        <v>22</v>
      </c>
      <c r="E2737" s="89" t="s">
        <v>184</v>
      </c>
      <c r="F2737" s="89"/>
      <c r="G2737" s="89"/>
      <c r="H2737" s="89"/>
      <c r="I2737" s="89"/>
      <c r="J2737" s="89"/>
      <c r="K2737" s="89"/>
      <c r="L2737" s="95"/>
      <c r="M2737" s="78" t="s">
        <v>192</v>
      </c>
      <c r="N2737" s="96" t="s">
        <v>192</v>
      </c>
      <c r="O2737" s="119"/>
      <c r="P2737" s="107"/>
      <c r="Q2737" s="107"/>
      <c r="R2737" s="107"/>
      <c r="S2737" s="107"/>
      <c r="T2737" s="74"/>
    </row>
    <row r="2738" spans="1:20" ht="18" customHeight="1">
      <c r="A2738" s="190"/>
      <c r="B2738" s="191"/>
      <c r="C2738" s="279"/>
      <c r="D2738" s="68">
        <v>23</v>
      </c>
      <c r="E2738" s="94" t="s">
        <v>398</v>
      </c>
      <c r="F2738" s="94"/>
      <c r="G2738" s="94"/>
      <c r="H2738" s="94"/>
      <c r="I2738" s="94"/>
      <c r="J2738" s="94"/>
      <c r="K2738" s="94"/>
      <c r="L2738" s="95"/>
      <c r="M2738" s="100">
        <v>84</v>
      </c>
      <c r="N2738" s="100" t="s">
        <v>192</v>
      </c>
      <c r="O2738" s="110"/>
      <c r="P2738" s="107"/>
      <c r="Q2738" s="107"/>
      <c r="R2738" s="107"/>
      <c r="S2738" s="107"/>
      <c r="T2738" s="74"/>
    </row>
    <row r="2739" spans="1:20" ht="18" customHeight="1">
      <c r="A2739" s="190"/>
      <c r="B2739" s="191"/>
      <c r="C2739" s="278" t="s">
        <v>172</v>
      </c>
      <c r="D2739" s="68">
        <v>24</v>
      </c>
      <c r="E2739" s="94" t="s">
        <v>529</v>
      </c>
      <c r="F2739" s="94"/>
      <c r="G2739" s="94"/>
      <c r="H2739" s="94"/>
      <c r="I2739" s="94"/>
      <c r="J2739" s="94"/>
      <c r="K2739" s="94"/>
      <c r="L2739" s="95"/>
      <c r="M2739" s="78" t="s">
        <v>192</v>
      </c>
      <c r="N2739" s="96" t="s">
        <v>192</v>
      </c>
      <c r="O2739" s="119"/>
      <c r="P2739" s="107"/>
      <c r="Q2739" s="107"/>
      <c r="R2739" s="107"/>
      <c r="S2739" s="107"/>
      <c r="T2739" s="74"/>
    </row>
    <row r="2740" spans="1:20" ht="18" customHeight="1">
      <c r="A2740" s="190"/>
      <c r="B2740" s="191"/>
      <c r="C2740" s="176" t="s">
        <v>299</v>
      </c>
      <c r="D2740" s="68">
        <v>25</v>
      </c>
      <c r="E2740" s="94" t="s">
        <v>499</v>
      </c>
      <c r="F2740" s="94"/>
      <c r="G2740" s="94"/>
      <c r="H2740" s="94"/>
      <c r="I2740" s="94"/>
      <c r="J2740" s="94"/>
      <c r="K2740" s="94"/>
      <c r="L2740" s="95"/>
      <c r="M2740" s="100" t="s">
        <v>192</v>
      </c>
      <c r="N2740" s="71" t="s">
        <v>192</v>
      </c>
      <c r="O2740" s="106"/>
      <c r="P2740" s="107"/>
      <c r="Q2740" s="107"/>
      <c r="R2740" s="107"/>
      <c r="S2740" s="107"/>
      <c r="T2740" s="74"/>
    </row>
    <row r="2741" spans="1:20" ht="18" customHeight="1">
      <c r="A2741" s="190"/>
      <c r="B2741" s="191"/>
      <c r="C2741" s="102"/>
      <c r="D2741" s="68">
        <v>26</v>
      </c>
      <c r="E2741" s="94" t="s">
        <v>530</v>
      </c>
      <c r="F2741" s="94"/>
      <c r="G2741" s="94"/>
      <c r="H2741" s="94"/>
      <c r="I2741" s="94"/>
      <c r="J2741" s="94"/>
      <c r="K2741" s="94"/>
      <c r="L2741" s="95"/>
      <c r="M2741" s="100" t="s">
        <v>192</v>
      </c>
      <c r="N2741" s="71" t="s">
        <v>192</v>
      </c>
      <c r="O2741" s="106"/>
      <c r="P2741" s="107"/>
      <c r="Q2741" s="107"/>
      <c r="R2741" s="107"/>
      <c r="S2741" s="107"/>
      <c r="T2741" s="74"/>
    </row>
    <row r="2742" spans="1:20" ht="18" customHeight="1">
      <c r="A2742" s="190"/>
      <c r="B2742" s="191"/>
      <c r="C2742" s="99"/>
      <c r="D2742" s="68">
        <v>27</v>
      </c>
      <c r="E2742" s="94" t="s">
        <v>531</v>
      </c>
      <c r="F2742" s="94"/>
      <c r="G2742" s="94"/>
      <c r="H2742" s="94"/>
      <c r="I2742" s="94"/>
      <c r="J2742" s="94"/>
      <c r="K2742" s="94"/>
      <c r="L2742" s="105"/>
      <c r="M2742" s="100" t="s">
        <v>192</v>
      </c>
      <c r="N2742" s="71" t="s">
        <v>192</v>
      </c>
      <c r="O2742" s="106"/>
      <c r="P2742" s="107"/>
      <c r="Q2742" s="107"/>
      <c r="R2742" s="107"/>
      <c r="S2742" s="107"/>
      <c r="T2742" s="74"/>
    </row>
    <row r="2743" spans="1:20" ht="18" customHeight="1">
      <c r="A2743" s="190"/>
      <c r="B2743" s="191"/>
      <c r="C2743" s="75"/>
      <c r="D2743" s="108">
        <v>28</v>
      </c>
      <c r="E2743" s="94" t="s">
        <v>532</v>
      </c>
      <c r="F2743" s="94"/>
      <c r="G2743" s="94"/>
      <c r="H2743" s="94"/>
      <c r="I2743" s="94"/>
      <c r="J2743" s="94"/>
      <c r="K2743" s="94"/>
      <c r="L2743" s="95"/>
      <c r="M2743" s="100" t="s">
        <v>1455</v>
      </c>
      <c r="N2743" s="71" t="s">
        <v>192</v>
      </c>
      <c r="O2743" s="106"/>
      <c r="P2743" s="107"/>
      <c r="Q2743" s="107"/>
      <c r="R2743" s="107"/>
      <c r="S2743" s="107"/>
      <c r="T2743" s="74"/>
    </row>
    <row r="2744" spans="1:20" ht="18" customHeight="1">
      <c r="A2744" s="190"/>
      <c r="B2744" s="191"/>
      <c r="C2744" s="80"/>
      <c r="D2744" s="270"/>
      <c r="E2744" s="82"/>
      <c r="F2744" s="82"/>
      <c r="G2744" s="82"/>
      <c r="H2744" s="82"/>
      <c r="I2744" s="82"/>
      <c r="J2744" s="82"/>
      <c r="K2744" s="82"/>
      <c r="L2744" s="83"/>
      <c r="M2744" s="318"/>
      <c r="N2744" s="85"/>
      <c r="O2744" s="288"/>
      <c r="P2744" s="388"/>
      <c r="Q2744" s="388"/>
      <c r="R2744" s="388"/>
      <c r="S2744" s="388"/>
      <c r="T2744" s="88"/>
    </row>
    <row r="2745" spans="1:20" ht="18" customHeight="1">
      <c r="A2745" s="983" t="s">
        <v>1423</v>
      </c>
      <c r="B2745" s="984"/>
      <c r="C2745" s="399"/>
      <c r="D2745" s="309">
        <v>1</v>
      </c>
      <c r="E2745" s="310" t="s">
        <v>456</v>
      </c>
      <c r="F2745" s="310"/>
      <c r="G2745" s="310"/>
      <c r="H2745" s="310"/>
      <c r="I2745" s="310"/>
      <c r="J2745" s="310"/>
      <c r="K2745" s="310"/>
      <c r="L2745" s="389"/>
      <c r="M2745" s="343" t="s">
        <v>192</v>
      </c>
      <c r="N2745" s="312" t="s">
        <v>192</v>
      </c>
      <c r="O2745" s="217"/>
      <c r="P2745" s="391"/>
      <c r="Q2745" s="391"/>
      <c r="R2745" s="391"/>
      <c r="S2745" s="391"/>
      <c r="T2745" s="392"/>
    </row>
    <row r="2746" spans="1:20" ht="18" customHeight="1">
      <c r="A2746" s="985" t="s">
        <v>534</v>
      </c>
      <c r="B2746" s="986"/>
      <c r="C2746" s="279" t="s">
        <v>164</v>
      </c>
      <c r="D2746" s="108">
        <v>2</v>
      </c>
      <c r="E2746" s="94" t="s">
        <v>457</v>
      </c>
      <c r="F2746" s="94"/>
      <c r="G2746" s="94"/>
      <c r="H2746" s="94"/>
      <c r="I2746" s="94"/>
      <c r="J2746" s="94"/>
      <c r="K2746" s="94"/>
      <c r="L2746" s="95"/>
      <c r="M2746" s="100">
        <v>50</v>
      </c>
      <c r="N2746" s="100" t="s">
        <v>192</v>
      </c>
      <c r="O2746" s="110" t="s">
        <v>511</v>
      </c>
      <c r="P2746" s="1005" t="s">
        <v>699</v>
      </c>
      <c r="Q2746" s="1005"/>
      <c r="R2746" s="1005"/>
      <c r="S2746" s="1005"/>
      <c r="T2746" s="1006"/>
    </row>
    <row r="2747" spans="1:20" ht="18" customHeight="1">
      <c r="A2747" s="985" t="s">
        <v>157</v>
      </c>
      <c r="B2747" s="986"/>
      <c r="C2747" s="102"/>
      <c r="D2747" s="108">
        <v>3</v>
      </c>
      <c r="E2747" s="94" t="s">
        <v>458</v>
      </c>
      <c r="F2747" s="94"/>
      <c r="G2747" s="94"/>
      <c r="H2747" s="94"/>
      <c r="I2747" s="94"/>
      <c r="J2747" s="94"/>
      <c r="K2747" s="94"/>
      <c r="L2747" s="95"/>
      <c r="M2747" s="78" t="s">
        <v>192</v>
      </c>
      <c r="N2747" s="100" t="s">
        <v>192</v>
      </c>
      <c r="O2747" s="110"/>
      <c r="P2747" s="107"/>
      <c r="Q2747" s="107"/>
      <c r="R2747" s="107"/>
      <c r="S2747" s="107"/>
      <c r="T2747" s="74"/>
    </row>
    <row r="2748" spans="1:20" ht="18" customHeight="1">
      <c r="A2748" s="190"/>
      <c r="B2748" s="191"/>
      <c r="C2748" s="99"/>
      <c r="D2748" s="108">
        <v>4</v>
      </c>
      <c r="E2748" s="94" t="s">
        <v>459</v>
      </c>
      <c r="F2748" s="94"/>
      <c r="G2748" s="94"/>
      <c r="H2748" s="94"/>
      <c r="I2748" s="94"/>
      <c r="J2748" s="94"/>
      <c r="K2748" s="94"/>
      <c r="L2748" s="95"/>
      <c r="M2748" s="100" t="s">
        <v>170</v>
      </c>
      <c r="N2748" s="100" t="s">
        <v>192</v>
      </c>
      <c r="O2748" s="110"/>
      <c r="P2748" s="107"/>
      <c r="Q2748" s="107"/>
      <c r="R2748" s="107"/>
      <c r="S2748" s="107"/>
      <c r="T2748" s="74"/>
    </row>
    <row r="2749" spans="1:20" ht="18" customHeight="1">
      <c r="A2749" s="190"/>
      <c r="B2749" s="191"/>
      <c r="C2749" s="111"/>
      <c r="D2749" s="108">
        <v>5</v>
      </c>
      <c r="E2749" s="94" t="s">
        <v>460</v>
      </c>
      <c r="F2749" s="94"/>
      <c r="G2749" s="94"/>
      <c r="H2749" s="94"/>
      <c r="I2749" s="94"/>
      <c r="J2749" s="94"/>
      <c r="K2749" s="94"/>
      <c r="L2749" s="95"/>
      <c r="M2749" s="100" t="s">
        <v>192</v>
      </c>
      <c r="N2749" s="100" t="s">
        <v>192</v>
      </c>
      <c r="O2749" s="114"/>
      <c r="P2749" s="107"/>
      <c r="Q2749" s="107"/>
      <c r="R2749" s="107"/>
      <c r="S2749" s="107"/>
      <c r="T2749" s="74"/>
    </row>
    <row r="2750" spans="1:20" ht="18" customHeight="1">
      <c r="A2750" s="190"/>
      <c r="B2750" s="191"/>
      <c r="C2750" s="75"/>
      <c r="D2750" s="108">
        <v>6</v>
      </c>
      <c r="E2750" s="116" t="s">
        <v>461</v>
      </c>
      <c r="F2750" s="116"/>
      <c r="G2750" s="116"/>
      <c r="H2750" s="116"/>
      <c r="I2750" s="116"/>
      <c r="J2750" s="116"/>
      <c r="K2750" s="116"/>
      <c r="L2750" s="117"/>
      <c r="M2750" s="100" t="s">
        <v>192</v>
      </c>
      <c r="N2750" s="71" t="s">
        <v>192</v>
      </c>
      <c r="O2750" s="106"/>
      <c r="P2750" s="107"/>
      <c r="Q2750" s="107"/>
      <c r="R2750" s="107"/>
      <c r="S2750" s="107"/>
      <c r="T2750" s="74"/>
    </row>
    <row r="2751" spans="1:20" ht="18" customHeight="1">
      <c r="A2751" s="190"/>
      <c r="B2751" s="191"/>
      <c r="C2751" s="118"/>
      <c r="D2751" s="108">
        <v>7</v>
      </c>
      <c r="E2751" s="94" t="s">
        <v>462</v>
      </c>
      <c r="F2751" s="94"/>
      <c r="G2751" s="94"/>
      <c r="H2751" s="94"/>
      <c r="I2751" s="94"/>
      <c r="J2751" s="94"/>
      <c r="K2751" s="94"/>
      <c r="L2751" s="95"/>
      <c r="M2751" s="100" t="s">
        <v>192</v>
      </c>
      <c r="N2751" s="100" t="s">
        <v>192</v>
      </c>
      <c r="O2751" s="110"/>
      <c r="P2751" s="107"/>
      <c r="Q2751" s="107"/>
      <c r="R2751" s="107"/>
      <c r="S2751" s="107"/>
      <c r="T2751" s="74"/>
    </row>
    <row r="2752" spans="1:20" ht="18" customHeight="1">
      <c r="A2752" s="190"/>
      <c r="B2752" s="191"/>
      <c r="C2752" s="118"/>
      <c r="D2752" s="108">
        <v>8</v>
      </c>
      <c r="E2752" s="94" t="s">
        <v>513</v>
      </c>
      <c r="F2752" s="94"/>
      <c r="G2752" s="94"/>
      <c r="H2752" s="94"/>
      <c r="I2752" s="94"/>
      <c r="J2752" s="94"/>
      <c r="K2752" s="94"/>
      <c r="L2752" s="95"/>
      <c r="M2752" s="100" t="s">
        <v>192</v>
      </c>
      <c r="N2752" s="100" t="s">
        <v>192</v>
      </c>
      <c r="O2752" s="110"/>
      <c r="P2752" s="107"/>
      <c r="Q2752" s="107"/>
      <c r="R2752" s="107"/>
      <c r="S2752" s="107"/>
      <c r="T2752" s="74"/>
    </row>
    <row r="2753" spans="1:20" ht="18" customHeight="1">
      <c r="A2753" s="190"/>
      <c r="B2753" s="191"/>
      <c r="C2753" s="279" t="s">
        <v>172</v>
      </c>
      <c r="D2753" s="108">
        <v>9</v>
      </c>
      <c r="E2753" s="94" t="s">
        <v>173</v>
      </c>
      <c r="F2753" s="94"/>
      <c r="G2753" s="94"/>
      <c r="H2753" s="94"/>
      <c r="I2753" s="94"/>
      <c r="J2753" s="94"/>
      <c r="K2753" s="94"/>
      <c r="L2753" s="105"/>
      <c r="M2753" s="100" t="s">
        <v>192</v>
      </c>
      <c r="N2753" s="100" t="s">
        <v>192</v>
      </c>
      <c r="O2753" s="110"/>
      <c r="P2753" s="107"/>
      <c r="Q2753" s="107"/>
      <c r="R2753" s="107"/>
      <c r="S2753" s="107"/>
      <c r="T2753" s="74"/>
    </row>
    <row r="2754" spans="1:20" ht="18" customHeight="1">
      <c r="A2754" s="190"/>
      <c r="B2754" s="191"/>
      <c r="C2754" s="111"/>
      <c r="D2754" s="68">
        <v>10</v>
      </c>
      <c r="E2754" s="94" t="s">
        <v>527</v>
      </c>
      <c r="F2754" s="94"/>
      <c r="G2754" s="94"/>
      <c r="H2754" s="94"/>
      <c r="I2754" s="94"/>
      <c r="J2754" s="94"/>
      <c r="K2754" s="94"/>
      <c r="L2754" s="105"/>
      <c r="M2754" s="100" t="s">
        <v>192</v>
      </c>
      <c r="N2754" s="100" t="s">
        <v>192</v>
      </c>
      <c r="O2754" s="110"/>
      <c r="P2754" s="107"/>
      <c r="Q2754" s="107"/>
      <c r="R2754" s="107"/>
      <c r="S2754" s="107"/>
      <c r="T2754" s="74"/>
    </row>
    <row r="2755" spans="1:20" ht="18" customHeight="1">
      <c r="A2755" s="190"/>
      <c r="B2755" s="191"/>
      <c r="C2755" s="75"/>
      <c r="D2755" s="108" t="s">
        <v>859</v>
      </c>
      <c r="E2755" s="94" t="s">
        <v>1376</v>
      </c>
      <c r="F2755" s="94"/>
      <c r="G2755" s="94"/>
      <c r="H2755" s="94"/>
      <c r="I2755" s="94"/>
      <c r="J2755" s="94"/>
      <c r="K2755" s="94"/>
      <c r="L2755" s="105"/>
      <c r="M2755" s="100">
        <v>83</v>
      </c>
      <c r="N2755" s="100" t="s">
        <v>1427</v>
      </c>
      <c r="O2755" s="101"/>
      <c r="P2755" s="73"/>
      <c r="Q2755" s="73"/>
      <c r="R2755" s="107"/>
      <c r="S2755" s="107"/>
      <c r="T2755" s="74"/>
    </row>
    <row r="2756" spans="1:20" ht="18" customHeight="1">
      <c r="A2756" s="190"/>
      <c r="B2756" s="191"/>
      <c r="C2756" s="279" t="s">
        <v>172</v>
      </c>
      <c r="D2756" s="108" t="s">
        <v>866</v>
      </c>
      <c r="E2756" s="94" t="s">
        <v>178</v>
      </c>
      <c r="F2756" s="94"/>
      <c r="G2756" s="94"/>
      <c r="H2756" s="94"/>
      <c r="I2756" s="94"/>
      <c r="J2756" s="94"/>
      <c r="K2756" s="94"/>
      <c r="L2756" s="105"/>
      <c r="M2756" s="100" t="s">
        <v>192</v>
      </c>
      <c r="N2756" s="100" t="s">
        <v>192</v>
      </c>
      <c r="O2756" s="101"/>
      <c r="P2756" s="73"/>
      <c r="Q2756" s="73"/>
      <c r="R2756" s="107"/>
      <c r="S2756" s="107"/>
      <c r="T2756" s="74"/>
    </row>
    <row r="2757" spans="1:20" ht="18" customHeight="1">
      <c r="A2757" s="190"/>
      <c r="B2757" s="191"/>
      <c r="C2757" s="99"/>
      <c r="D2757" s="108" t="s">
        <v>868</v>
      </c>
      <c r="E2757" s="94" t="s">
        <v>1377</v>
      </c>
      <c r="F2757" s="94"/>
      <c r="G2757" s="94"/>
      <c r="H2757" s="94"/>
      <c r="I2757" s="94"/>
      <c r="J2757" s="94"/>
      <c r="K2757" s="94"/>
      <c r="L2757" s="105"/>
      <c r="M2757" s="100" t="s">
        <v>192</v>
      </c>
      <c r="N2757" s="100" t="s">
        <v>192</v>
      </c>
      <c r="O2757" s="101"/>
      <c r="P2757" s="73"/>
      <c r="Q2757" s="73"/>
      <c r="R2757" s="107"/>
      <c r="S2757" s="107"/>
      <c r="T2757" s="74"/>
    </row>
    <row r="2758" spans="1:20" ht="18" customHeight="1">
      <c r="A2758" s="190"/>
      <c r="B2758" s="191"/>
      <c r="C2758" s="279" t="s">
        <v>185</v>
      </c>
      <c r="D2758" s="108" t="s">
        <v>872</v>
      </c>
      <c r="E2758" s="94" t="s">
        <v>1428</v>
      </c>
      <c r="F2758" s="94"/>
      <c r="G2758" s="94"/>
      <c r="H2758" s="94"/>
      <c r="I2758" s="94"/>
      <c r="J2758" s="94"/>
      <c r="K2758" s="94"/>
      <c r="L2758" s="105"/>
      <c r="M2758" s="100">
        <v>84</v>
      </c>
      <c r="N2758" s="100" t="s">
        <v>177</v>
      </c>
      <c r="O2758" s="395"/>
      <c r="P2758" s="73"/>
      <c r="Q2758" s="73"/>
      <c r="R2758" s="107"/>
      <c r="S2758" s="107"/>
      <c r="T2758" s="74"/>
    </row>
    <row r="2759" spans="1:20" ht="18" customHeight="1">
      <c r="A2759" s="190"/>
      <c r="B2759" s="191"/>
      <c r="C2759" s="99"/>
      <c r="D2759" s="108" t="s">
        <v>873</v>
      </c>
      <c r="E2759" s="94" t="s">
        <v>874</v>
      </c>
      <c r="F2759" s="94"/>
      <c r="G2759" s="94"/>
      <c r="H2759" s="94"/>
      <c r="I2759" s="94"/>
      <c r="J2759" s="94"/>
      <c r="K2759" s="94"/>
      <c r="L2759" s="105"/>
      <c r="M2759" s="78" t="s">
        <v>192</v>
      </c>
      <c r="N2759" s="96" t="s">
        <v>192</v>
      </c>
      <c r="O2759" s="97"/>
      <c r="P2759" s="73"/>
      <c r="Q2759" s="73"/>
      <c r="R2759" s="107"/>
      <c r="S2759" s="107"/>
      <c r="T2759" s="74"/>
    </row>
    <row r="2760" spans="1:20" ht="18" customHeight="1">
      <c r="A2760" s="190"/>
      <c r="B2760" s="191"/>
      <c r="C2760" s="99"/>
      <c r="D2760" s="108" t="s">
        <v>875</v>
      </c>
      <c r="E2760" s="94" t="s">
        <v>467</v>
      </c>
      <c r="F2760" s="94"/>
      <c r="G2760" s="94"/>
      <c r="H2760" s="94"/>
      <c r="I2760" s="94"/>
      <c r="J2760" s="94"/>
      <c r="K2760" s="94"/>
      <c r="L2760" s="105"/>
      <c r="M2760" s="78" t="s">
        <v>192</v>
      </c>
      <c r="N2760" s="96" t="s">
        <v>192</v>
      </c>
      <c r="O2760" s="98"/>
      <c r="P2760" s="73"/>
      <c r="Q2760" s="73"/>
      <c r="R2760" s="107"/>
      <c r="S2760" s="107"/>
      <c r="T2760" s="74"/>
    </row>
    <row r="2761" spans="1:20" ht="18" customHeight="1">
      <c r="A2761" s="190"/>
      <c r="B2761" s="191"/>
      <c r="C2761" s="99"/>
      <c r="D2761" s="108" t="s">
        <v>876</v>
      </c>
      <c r="E2761" s="94" t="s">
        <v>181</v>
      </c>
      <c r="F2761" s="94"/>
      <c r="G2761" s="94"/>
      <c r="H2761" s="94"/>
      <c r="I2761" s="94"/>
      <c r="J2761" s="94"/>
      <c r="K2761" s="94"/>
      <c r="L2761" s="105"/>
      <c r="M2761" s="78" t="s">
        <v>192</v>
      </c>
      <c r="N2761" s="96" t="s">
        <v>192</v>
      </c>
      <c r="O2761" s="98"/>
      <c r="P2761" s="73"/>
      <c r="Q2761" s="73"/>
      <c r="R2761" s="107"/>
      <c r="S2761" s="107"/>
      <c r="T2761" s="74"/>
    </row>
    <row r="2762" spans="1:20" ht="18" customHeight="1" thickBot="1">
      <c r="A2762" s="233"/>
      <c r="B2762" s="234"/>
      <c r="C2762" s="120"/>
      <c r="D2762" s="121"/>
      <c r="E2762" s="122"/>
      <c r="F2762" s="122"/>
      <c r="G2762" s="122"/>
      <c r="H2762" s="122"/>
      <c r="I2762" s="122"/>
      <c r="J2762" s="122"/>
      <c r="K2762" s="122"/>
      <c r="L2762" s="123"/>
      <c r="M2762" s="124"/>
      <c r="N2762" s="125"/>
      <c r="O2762" s="126"/>
      <c r="P2762" s="127"/>
      <c r="Q2762" s="127"/>
      <c r="R2762" s="127"/>
      <c r="S2762" s="127"/>
      <c r="T2762" s="128"/>
    </row>
    <row r="2763" spans="1:20" ht="17.25" customHeight="1" thickBot="1">
      <c r="A2763" s="935" t="s">
        <v>101</v>
      </c>
      <c r="B2763" s="936"/>
      <c r="C2763" s="936"/>
      <c r="D2763" s="936"/>
      <c r="E2763" s="936"/>
      <c r="F2763" s="936"/>
      <c r="G2763" s="50" t="s">
        <v>102</v>
      </c>
      <c r="H2763" s="937"/>
      <c r="I2763" s="937"/>
      <c r="J2763" s="938"/>
      <c r="K2763" s="50" t="s">
        <v>103</v>
      </c>
      <c r="L2763" s="51"/>
      <c r="M2763" s="52"/>
      <c r="N2763" s="939" t="s">
        <v>104</v>
      </c>
      <c r="O2763" s="940"/>
      <c r="P2763" s="940"/>
      <c r="Q2763" s="941"/>
      <c r="R2763" s="53" t="s">
        <v>105</v>
      </c>
      <c r="S2763" s="54"/>
      <c r="T2763" s="55"/>
    </row>
    <row r="2764" spans="1:20" ht="18" customHeight="1">
      <c r="A2764" s="942" t="s">
        <v>106</v>
      </c>
      <c r="B2764" s="943"/>
      <c r="C2764" s="946" t="s">
        <v>107</v>
      </c>
      <c r="D2764" s="922" t="s">
        <v>108</v>
      </c>
      <c r="E2764" s="923"/>
      <c r="F2764" s="923"/>
      <c r="G2764" s="923"/>
      <c r="H2764" s="923"/>
      <c r="I2764" s="923"/>
      <c r="J2764" s="923"/>
      <c r="K2764" s="923"/>
      <c r="L2764" s="948"/>
      <c r="M2764" s="950" t="s">
        <v>109</v>
      </c>
      <c r="N2764" s="922" t="s">
        <v>110</v>
      </c>
      <c r="O2764" s="922" t="s">
        <v>111</v>
      </c>
      <c r="P2764" s="923"/>
      <c r="Q2764" s="923"/>
      <c r="R2764" s="923"/>
      <c r="S2764" s="923"/>
      <c r="T2764" s="924"/>
    </row>
    <row r="2765" spans="1:20" ht="18" customHeight="1" thickBot="1">
      <c r="A2765" s="944"/>
      <c r="B2765" s="945"/>
      <c r="C2765" s="947"/>
      <c r="D2765" s="925"/>
      <c r="E2765" s="926"/>
      <c r="F2765" s="926"/>
      <c r="G2765" s="926"/>
      <c r="H2765" s="926"/>
      <c r="I2765" s="926"/>
      <c r="J2765" s="926"/>
      <c r="K2765" s="926"/>
      <c r="L2765" s="949"/>
      <c r="M2765" s="951"/>
      <c r="N2765" s="925"/>
      <c r="O2765" s="925"/>
      <c r="P2765" s="926"/>
      <c r="Q2765" s="926"/>
      <c r="R2765" s="926"/>
      <c r="S2765" s="926"/>
      <c r="T2765" s="927"/>
    </row>
    <row r="2766" spans="1:20" ht="18" customHeight="1">
      <c r="A2766" s="989" t="s">
        <v>1423</v>
      </c>
      <c r="B2766" s="990"/>
      <c r="C2766" s="57"/>
      <c r="D2766" s="58" t="s">
        <v>877</v>
      </c>
      <c r="E2766" s="59" t="s">
        <v>182</v>
      </c>
      <c r="F2766" s="60"/>
      <c r="G2766" s="60"/>
      <c r="H2766" s="293"/>
      <c r="I2766" s="293"/>
      <c r="J2766" s="293"/>
      <c r="K2766" s="293"/>
      <c r="L2766" s="61"/>
      <c r="M2766" s="62" t="s">
        <v>176</v>
      </c>
      <c r="N2766" s="63" t="s">
        <v>192</v>
      </c>
      <c r="O2766" s="64"/>
      <c r="P2766" s="65"/>
      <c r="Q2766" s="65"/>
      <c r="R2766" s="65"/>
      <c r="S2766" s="65"/>
      <c r="T2766" s="66"/>
    </row>
    <row r="2767" spans="1:20" ht="18" customHeight="1">
      <c r="A2767" s="985" t="s">
        <v>534</v>
      </c>
      <c r="B2767" s="986"/>
      <c r="C2767" s="67"/>
      <c r="D2767" s="68" t="s">
        <v>878</v>
      </c>
      <c r="E2767" s="69" t="s">
        <v>183</v>
      </c>
      <c r="F2767" s="69"/>
      <c r="G2767" s="69"/>
      <c r="H2767" s="69"/>
      <c r="I2767" s="69"/>
      <c r="J2767" s="69"/>
      <c r="K2767" s="69"/>
      <c r="L2767" s="70"/>
      <c r="M2767" s="71" t="s">
        <v>192</v>
      </c>
      <c r="N2767" s="71" t="s">
        <v>192</v>
      </c>
      <c r="O2767" s="72"/>
      <c r="P2767" s="73"/>
      <c r="Q2767" s="73"/>
      <c r="R2767" s="73"/>
      <c r="S2767" s="73"/>
      <c r="T2767" s="74"/>
    </row>
    <row r="2768" spans="1:20" ht="18" customHeight="1">
      <c r="A2768" s="985" t="s">
        <v>157</v>
      </c>
      <c r="B2768" s="986"/>
      <c r="C2768" s="75"/>
      <c r="D2768" s="68" t="s">
        <v>879</v>
      </c>
      <c r="E2768" s="69" t="s">
        <v>184</v>
      </c>
      <c r="F2768" s="76"/>
      <c r="G2768" s="76"/>
      <c r="H2768" s="76"/>
      <c r="I2768" s="76"/>
      <c r="J2768" s="76"/>
      <c r="K2768" s="76"/>
      <c r="L2768" s="77"/>
      <c r="M2768" s="71" t="s">
        <v>192</v>
      </c>
      <c r="N2768" s="71" t="s">
        <v>192</v>
      </c>
      <c r="O2768" s="72"/>
      <c r="P2768" s="73"/>
      <c r="Q2768" s="73"/>
      <c r="R2768" s="73"/>
      <c r="S2768" s="73"/>
      <c r="T2768" s="74"/>
    </row>
    <row r="2769" spans="1:20" ht="18" customHeight="1">
      <c r="A2769" s="190"/>
      <c r="B2769" s="191"/>
      <c r="C2769" s="80"/>
      <c r="D2769" s="81"/>
      <c r="E2769" s="245"/>
      <c r="F2769" s="246"/>
      <c r="G2769" s="246"/>
      <c r="H2769" s="246"/>
      <c r="I2769" s="246"/>
      <c r="J2769" s="246"/>
      <c r="K2769" s="246"/>
      <c r="L2769" s="247"/>
      <c r="M2769" s="84"/>
      <c r="N2769" s="85"/>
      <c r="O2769" s="86"/>
      <c r="P2769" s="87"/>
      <c r="Q2769" s="87"/>
      <c r="R2769" s="87"/>
      <c r="S2769" s="87"/>
      <c r="T2769" s="88"/>
    </row>
    <row r="2770" spans="1:20" ht="18" customHeight="1">
      <c r="A2770" s="983" t="s">
        <v>1423</v>
      </c>
      <c r="B2770" s="984"/>
      <c r="C2770" s="462"/>
      <c r="D2770" s="309" t="s">
        <v>45</v>
      </c>
      <c r="E2770" s="341" t="s">
        <v>468</v>
      </c>
      <c r="F2770" s="361"/>
      <c r="G2770" s="361"/>
      <c r="H2770" s="361"/>
      <c r="I2770" s="361"/>
      <c r="J2770" s="361"/>
      <c r="K2770" s="361"/>
      <c r="L2770" s="362"/>
      <c r="M2770" s="363" t="s">
        <v>192</v>
      </c>
      <c r="N2770" s="312" t="s">
        <v>192</v>
      </c>
      <c r="O2770" s="426"/>
      <c r="P2770" s="427"/>
      <c r="Q2770" s="427"/>
      <c r="R2770" s="427"/>
      <c r="S2770" s="427"/>
      <c r="T2770" s="392"/>
    </row>
    <row r="2771" spans="1:20" ht="18" customHeight="1">
      <c r="A2771" s="985" t="s">
        <v>534</v>
      </c>
      <c r="B2771" s="986"/>
      <c r="C2771" s="75"/>
      <c r="D2771" s="68" t="s">
        <v>47</v>
      </c>
      <c r="E2771" s="94" t="s">
        <v>937</v>
      </c>
      <c r="F2771" s="94"/>
      <c r="G2771" s="94"/>
      <c r="H2771" s="94"/>
      <c r="I2771" s="94"/>
      <c r="J2771" s="94"/>
      <c r="K2771" s="94"/>
      <c r="L2771" s="95"/>
      <c r="M2771" s="78" t="s">
        <v>192</v>
      </c>
      <c r="N2771" s="71" t="s">
        <v>192</v>
      </c>
      <c r="O2771" s="106"/>
      <c r="P2771" s="107"/>
      <c r="Q2771" s="107"/>
      <c r="R2771" s="107"/>
      <c r="S2771" s="107"/>
      <c r="T2771" s="74"/>
    </row>
    <row r="2772" spans="1:20" ht="18" customHeight="1">
      <c r="A2772" s="190"/>
      <c r="B2772" s="191"/>
      <c r="C2772" s="75"/>
      <c r="D2772" s="68" t="s">
        <v>48</v>
      </c>
      <c r="E2772" s="89" t="s">
        <v>471</v>
      </c>
      <c r="F2772" s="89"/>
      <c r="G2772" s="89"/>
      <c r="H2772" s="89"/>
      <c r="I2772" s="89"/>
      <c r="J2772" s="89"/>
      <c r="K2772" s="89"/>
      <c r="L2772" s="90"/>
      <c r="M2772" s="91" t="s">
        <v>321</v>
      </c>
      <c r="N2772" s="92" t="s">
        <v>192</v>
      </c>
      <c r="O2772" s="93" t="s">
        <v>511</v>
      </c>
      <c r="P2772" s="73" t="s">
        <v>535</v>
      </c>
      <c r="Q2772" s="73"/>
      <c r="R2772" s="107"/>
      <c r="S2772" s="107"/>
      <c r="T2772" s="74"/>
    </row>
    <row r="2773" spans="1:20" ht="18" customHeight="1">
      <c r="A2773" s="190"/>
      <c r="B2773" s="191"/>
      <c r="C2773" s="75"/>
      <c r="D2773" s="68" t="s">
        <v>49</v>
      </c>
      <c r="E2773" s="94" t="s">
        <v>472</v>
      </c>
      <c r="F2773" s="94"/>
      <c r="G2773" s="94"/>
      <c r="H2773" s="94"/>
      <c r="I2773" s="94"/>
      <c r="J2773" s="94"/>
      <c r="K2773" s="94"/>
      <c r="L2773" s="95"/>
      <c r="M2773" s="78" t="s">
        <v>192</v>
      </c>
      <c r="N2773" s="96" t="s">
        <v>192</v>
      </c>
      <c r="O2773" s="97" t="s">
        <v>511</v>
      </c>
      <c r="P2773" s="73" t="s">
        <v>536</v>
      </c>
      <c r="Q2773" s="73"/>
      <c r="R2773" s="107"/>
      <c r="S2773" s="107"/>
      <c r="T2773" s="74"/>
    </row>
    <row r="2774" spans="1:20" ht="18" customHeight="1">
      <c r="A2774" s="190"/>
      <c r="B2774" s="191"/>
      <c r="C2774" s="75"/>
      <c r="D2774" s="68" t="s">
        <v>50</v>
      </c>
      <c r="E2774" s="89" t="s">
        <v>473</v>
      </c>
      <c r="F2774" s="89"/>
      <c r="G2774" s="89"/>
      <c r="H2774" s="89"/>
      <c r="I2774" s="89"/>
      <c r="J2774" s="89"/>
      <c r="K2774" s="89"/>
      <c r="L2774" s="95"/>
      <c r="M2774" s="78" t="s">
        <v>235</v>
      </c>
      <c r="N2774" s="96" t="s">
        <v>1429</v>
      </c>
      <c r="O2774" s="97" t="s">
        <v>511</v>
      </c>
      <c r="P2774" s="73" t="s">
        <v>251</v>
      </c>
      <c r="Q2774" s="73"/>
      <c r="R2774" s="107"/>
      <c r="S2774" s="107"/>
      <c r="T2774" s="74"/>
    </row>
    <row r="2775" spans="1:20" ht="18" customHeight="1">
      <c r="A2775" s="190"/>
      <c r="B2775" s="191"/>
      <c r="C2775" s="99"/>
      <c r="D2775" s="68" t="s">
        <v>54</v>
      </c>
      <c r="E2775" s="94" t="s">
        <v>238</v>
      </c>
      <c r="F2775" s="94"/>
      <c r="G2775" s="94"/>
      <c r="H2775" s="94"/>
      <c r="I2775" s="94"/>
      <c r="J2775" s="94"/>
      <c r="K2775" s="94"/>
      <c r="L2775" s="95"/>
      <c r="M2775" s="100" t="s">
        <v>239</v>
      </c>
      <c r="N2775" s="100" t="s">
        <v>1429</v>
      </c>
      <c r="O2775" s="110"/>
      <c r="P2775" s="107"/>
      <c r="Q2775" s="107"/>
      <c r="R2775" s="107"/>
      <c r="S2775" s="107"/>
      <c r="T2775" s="74"/>
    </row>
    <row r="2776" spans="1:20" ht="18" customHeight="1">
      <c r="A2776" s="190"/>
      <c r="B2776" s="191"/>
      <c r="C2776" s="102"/>
      <c r="D2776" s="68" t="s">
        <v>59</v>
      </c>
      <c r="E2776" s="94" t="s">
        <v>325</v>
      </c>
      <c r="F2776" s="94"/>
      <c r="G2776" s="94"/>
      <c r="H2776" s="94"/>
      <c r="I2776" s="94"/>
      <c r="J2776" s="94"/>
      <c r="K2776" s="94"/>
      <c r="L2776" s="95"/>
      <c r="M2776" s="78">
        <v>32</v>
      </c>
      <c r="N2776" s="96" t="s">
        <v>1429</v>
      </c>
      <c r="O2776" s="119"/>
      <c r="P2776" s="107"/>
      <c r="Q2776" s="107"/>
      <c r="R2776" s="107"/>
      <c r="S2776" s="107"/>
      <c r="T2776" s="74"/>
    </row>
    <row r="2777" spans="1:20" ht="18" customHeight="1">
      <c r="A2777" s="190"/>
      <c r="B2777" s="191"/>
      <c r="C2777" s="75"/>
      <c r="D2777" s="68"/>
      <c r="E2777" s="94" t="s">
        <v>326</v>
      </c>
      <c r="F2777" s="94"/>
      <c r="G2777" s="94"/>
      <c r="H2777" s="94"/>
      <c r="I2777" s="94"/>
      <c r="J2777" s="94"/>
      <c r="K2777" s="94"/>
      <c r="L2777" s="95"/>
      <c r="M2777" s="100"/>
      <c r="N2777" s="71"/>
      <c r="O2777" s="106"/>
      <c r="P2777" s="107"/>
      <c r="Q2777" s="107"/>
      <c r="R2777" s="107"/>
      <c r="S2777" s="107"/>
      <c r="T2777" s="74"/>
    </row>
    <row r="2778" spans="1:20" ht="18" customHeight="1">
      <c r="A2778" s="190"/>
      <c r="B2778" s="191"/>
      <c r="C2778" s="102"/>
      <c r="D2778" s="68" t="s">
        <v>64</v>
      </c>
      <c r="E2778" s="94" t="s">
        <v>1430</v>
      </c>
      <c r="F2778" s="94"/>
      <c r="G2778" s="94"/>
      <c r="H2778" s="94"/>
      <c r="I2778" s="94"/>
      <c r="J2778" s="94"/>
      <c r="K2778" s="94"/>
      <c r="L2778" s="95"/>
      <c r="M2778" s="100" t="s">
        <v>192</v>
      </c>
      <c r="N2778" s="71" t="s">
        <v>192</v>
      </c>
      <c r="O2778" s="106"/>
      <c r="P2778" s="107"/>
      <c r="Q2778" s="107"/>
      <c r="R2778" s="107"/>
      <c r="S2778" s="107"/>
      <c r="T2778" s="74"/>
    </row>
    <row r="2779" spans="1:20" ht="18" customHeight="1">
      <c r="A2779" s="190"/>
      <c r="B2779" s="191"/>
      <c r="C2779" s="99"/>
      <c r="D2779" s="68" t="s">
        <v>67</v>
      </c>
      <c r="E2779" s="94" t="s">
        <v>475</v>
      </c>
      <c r="F2779" s="94"/>
      <c r="G2779" s="94"/>
      <c r="H2779" s="94"/>
      <c r="I2779" s="94"/>
      <c r="J2779" s="94"/>
      <c r="K2779" s="94"/>
      <c r="L2779" s="105"/>
      <c r="M2779" s="100" t="s">
        <v>192</v>
      </c>
      <c r="N2779" s="71" t="s">
        <v>192</v>
      </c>
      <c r="O2779" s="106"/>
      <c r="P2779" s="107"/>
      <c r="Q2779" s="107"/>
      <c r="R2779" s="107"/>
      <c r="S2779" s="107"/>
      <c r="T2779" s="74"/>
    </row>
    <row r="2780" spans="1:20" ht="18" customHeight="1">
      <c r="A2780" s="190"/>
      <c r="B2780" s="191"/>
      <c r="C2780" s="75"/>
      <c r="D2780" s="108" t="s">
        <v>69</v>
      </c>
      <c r="E2780" s="94" t="s">
        <v>244</v>
      </c>
      <c r="F2780" s="94"/>
      <c r="G2780" s="94"/>
      <c r="H2780" s="94"/>
      <c r="I2780" s="94"/>
      <c r="J2780" s="94"/>
      <c r="K2780" s="94"/>
      <c r="L2780" s="95"/>
      <c r="M2780" s="100" t="s">
        <v>192</v>
      </c>
      <c r="N2780" s="71" t="s">
        <v>192</v>
      </c>
      <c r="O2780" s="106"/>
      <c r="P2780" s="107"/>
      <c r="Q2780" s="107"/>
      <c r="R2780" s="107"/>
      <c r="S2780" s="107"/>
      <c r="T2780" s="74"/>
    </row>
    <row r="2781" spans="1:20" ht="18" customHeight="1">
      <c r="A2781" s="190"/>
      <c r="B2781" s="191"/>
      <c r="C2781" s="75"/>
      <c r="D2781" s="108" t="s">
        <v>859</v>
      </c>
      <c r="E2781" s="94" t="s">
        <v>476</v>
      </c>
      <c r="F2781" s="94"/>
      <c r="G2781" s="94"/>
      <c r="H2781" s="94"/>
      <c r="I2781" s="94"/>
      <c r="J2781" s="94"/>
      <c r="K2781" s="94"/>
      <c r="L2781" s="95"/>
      <c r="M2781" s="100" t="s">
        <v>477</v>
      </c>
      <c r="N2781" s="71" t="s">
        <v>1431</v>
      </c>
      <c r="O2781" s="72" t="s">
        <v>511</v>
      </c>
      <c r="P2781" s="73" t="s">
        <v>889</v>
      </c>
      <c r="Q2781" s="73"/>
      <c r="R2781" s="73"/>
      <c r="S2781" s="107"/>
      <c r="T2781" s="74"/>
    </row>
    <row r="2782" spans="1:20" ht="18" customHeight="1">
      <c r="A2782" s="190"/>
      <c r="B2782" s="191"/>
      <c r="C2782" s="102"/>
      <c r="D2782" s="68" t="s">
        <v>866</v>
      </c>
      <c r="E2782" s="94" t="s">
        <v>247</v>
      </c>
      <c r="F2782" s="94"/>
      <c r="G2782" s="94"/>
      <c r="H2782" s="94"/>
      <c r="I2782" s="94"/>
      <c r="J2782" s="94"/>
      <c r="K2782" s="94"/>
      <c r="L2782" s="95"/>
      <c r="M2782" s="100" t="s">
        <v>192</v>
      </c>
      <c r="N2782" s="92" t="s">
        <v>192</v>
      </c>
      <c r="O2782" s="93" t="s">
        <v>511</v>
      </c>
      <c r="P2782" s="73" t="s">
        <v>890</v>
      </c>
      <c r="Q2782" s="73" t="s">
        <v>891</v>
      </c>
      <c r="R2782" s="73"/>
      <c r="S2782" s="107"/>
      <c r="T2782" s="74"/>
    </row>
    <row r="2783" spans="1:20" ht="18" customHeight="1">
      <c r="A2783" s="190"/>
      <c r="B2783" s="191"/>
      <c r="C2783" s="99"/>
      <c r="D2783" s="108" t="s">
        <v>868</v>
      </c>
      <c r="E2783" s="94" t="s">
        <v>1432</v>
      </c>
      <c r="F2783" s="94"/>
      <c r="G2783" s="94"/>
      <c r="H2783" s="94"/>
      <c r="I2783" s="94"/>
      <c r="J2783" s="94"/>
      <c r="K2783" s="94"/>
      <c r="L2783" s="95"/>
      <c r="M2783" s="100" t="s">
        <v>192</v>
      </c>
      <c r="N2783" s="100" t="s">
        <v>192</v>
      </c>
      <c r="O2783" s="395" t="s">
        <v>511</v>
      </c>
      <c r="P2783" s="73" t="s">
        <v>479</v>
      </c>
      <c r="Q2783" s="73"/>
      <c r="R2783" s="73"/>
      <c r="S2783" s="107"/>
      <c r="T2783" s="74"/>
    </row>
    <row r="2784" spans="1:20" ht="18" customHeight="1">
      <c r="A2784" s="190"/>
      <c r="B2784" s="191"/>
      <c r="C2784" s="102"/>
      <c r="D2784" s="108" t="s">
        <v>872</v>
      </c>
      <c r="E2784" s="94" t="s">
        <v>481</v>
      </c>
      <c r="F2784" s="94"/>
      <c r="G2784" s="94"/>
      <c r="H2784" s="94"/>
      <c r="I2784" s="94"/>
      <c r="J2784" s="94"/>
      <c r="K2784" s="94"/>
      <c r="L2784" s="95"/>
      <c r="M2784" s="78" t="s">
        <v>192</v>
      </c>
      <c r="N2784" s="100" t="s">
        <v>192</v>
      </c>
      <c r="O2784" s="101"/>
      <c r="P2784" s="73"/>
      <c r="Q2784" s="73"/>
      <c r="R2784" s="73"/>
      <c r="S2784" s="107"/>
      <c r="T2784" s="74"/>
    </row>
    <row r="2785" spans="1:20" ht="18" customHeight="1">
      <c r="A2785" s="190"/>
      <c r="B2785" s="191"/>
      <c r="C2785" s="99"/>
      <c r="D2785" s="108" t="s">
        <v>873</v>
      </c>
      <c r="E2785" s="94" t="s">
        <v>482</v>
      </c>
      <c r="F2785" s="94"/>
      <c r="G2785" s="94"/>
      <c r="H2785" s="94"/>
      <c r="I2785" s="94"/>
      <c r="J2785" s="94"/>
      <c r="K2785" s="94"/>
      <c r="L2785" s="95"/>
      <c r="M2785" s="100" t="s">
        <v>192</v>
      </c>
      <c r="N2785" s="100" t="s">
        <v>192</v>
      </c>
      <c r="O2785" s="101"/>
      <c r="P2785" s="73"/>
      <c r="Q2785" s="73"/>
      <c r="R2785" s="73"/>
      <c r="S2785" s="107"/>
      <c r="T2785" s="74"/>
    </row>
    <row r="2786" spans="1:20" ht="18" customHeight="1">
      <c r="A2786" s="190"/>
      <c r="B2786" s="191"/>
      <c r="C2786" s="111"/>
      <c r="D2786" s="108" t="s">
        <v>875</v>
      </c>
      <c r="E2786" s="94" t="s">
        <v>483</v>
      </c>
      <c r="F2786" s="94"/>
      <c r="G2786" s="94"/>
      <c r="H2786" s="94"/>
      <c r="I2786" s="94"/>
      <c r="J2786" s="94"/>
      <c r="K2786" s="94"/>
      <c r="L2786" s="95"/>
      <c r="M2786" s="100">
        <v>34</v>
      </c>
      <c r="N2786" s="100" t="s">
        <v>192</v>
      </c>
      <c r="O2786" s="395" t="s">
        <v>511</v>
      </c>
      <c r="P2786" s="73" t="s">
        <v>822</v>
      </c>
      <c r="Q2786" s="73"/>
      <c r="R2786" s="73"/>
      <c r="S2786" s="107"/>
      <c r="T2786" s="74"/>
    </row>
    <row r="2787" spans="1:20" ht="18" customHeight="1">
      <c r="A2787" s="190"/>
      <c r="B2787" s="191"/>
      <c r="C2787" s="75"/>
      <c r="D2787" s="108" t="s">
        <v>876</v>
      </c>
      <c r="E2787" s="116" t="s">
        <v>484</v>
      </c>
      <c r="F2787" s="116"/>
      <c r="G2787" s="116"/>
      <c r="H2787" s="116"/>
      <c r="I2787" s="116"/>
      <c r="J2787" s="116"/>
      <c r="K2787" s="116"/>
      <c r="L2787" s="117"/>
      <c r="M2787" s="100">
        <v>34</v>
      </c>
      <c r="N2787" s="71" t="s">
        <v>192</v>
      </c>
      <c r="O2787" s="398"/>
      <c r="P2787" s="73"/>
      <c r="Q2787" s="73"/>
      <c r="R2787" s="73"/>
      <c r="S2787" s="107"/>
      <c r="T2787" s="74"/>
    </row>
    <row r="2788" spans="1:20" ht="18" customHeight="1">
      <c r="A2788" s="190"/>
      <c r="B2788" s="191"/>
      <c r="C2788" s="118"/>
      <c r="D2788" s="108" t="s">
        <v>877</v>
      </c>
      <c r="E2788" s="94" t="s">
        <v>372</v>
      </c>
      <c r="F2788" s="94"/>
      <c r="G2788" s="94"/>
      <c r="H2788" s="94"/>
      <c r="I2788" s="94"/>
      <c r="J2788" s="94"/>
      <c r="K2788" s="94"/>
      <c r="L2788" s="95"/>
      <c r="M2788" s="100" t="s">
        <v>192</v>
      </c>
      <c r="N2788" s="100" t="s">
        <v>192</v>
      </c>
      <c r="O2788" s="101"/>
      <c r="P2788" s="73"/>
      <c r="Q2788" s="73"/>
      <c r="R2788" s="73"/>
      <c r="S2788" s="107"/>
      <c r="T2788" s="74"/>
    </row>
    <row r="2789" spans="1:20" ht="18" customHeight="1">
      <c r="A2789" s="190"/>
      <c r="B2789" s="191"/>
      <c r="C2789" s="118"/>
      <c r="D2789" s="108" t="s">
        <v>878</v>
      </c>
      <c r="E2789" s="94" t="s">
        <v>485</v>
      </c>
      <c r="F2789" s="94"/>
      <c r="G2789" s="94"/>
      <c r="H2789" s="94"/>
      <c r="I2789" s="94"/>
      <c r="J2789" s="94"/>
      <c r="K2789" s="94"/>
      <c r="L2789" s="95"/>
      <c r="M2789" s="100" t="s">
        <v>192</v>
      </c>
      <c r="N2789" s="100" t="s">
        <v>192</v>
      </c>
      <c r="O2789" s="110"/>
      <c r="P2789" s="107"/>
      <c r="Q2789" s="107"/>
      <c r="R2789" s="107"/>
      <c r="S2789" s="107"/>
      <c r="T2789" s="74"/>
    </row>
    <row r="2790" spans="1:20" ht="18" customHeight="1">
      <c r="A2790" s="190"/>
      <c r="B2790" s="191"/>
      <c r="C2790" s="99"/>
      <c r="D2790" s="108" t="s">
        <v>879</v>
      </c>
      <c r="E2790" s="94" t="s">
        <v>486</v>
      </c>
      <c r="F2790" s="94"/>
      <c r="G2790" s="94"/>
      <c r="H2790" s="94"/>
      <c r="I2790" s="94"/>
      <c r="J2790" s="94"/>
      <c r="K2790" s="94"/>
      <c r="L2790" s="105"/>
      <c r="M2790" s="100" t="s">
        <v>192</v>
      </c>
      <c r="N2790" s="100" t="s">
        <v>192</v>
      </c>
      <c r="O2790" s="110"/>
      <c r="P2790" s="107"/>
      <c r="Q2790" s="107"/>
      <c r="R2790" s="107"/>
      <c r="S2790" s="107"/>
      <c r="T2790" s="74"/>
    </row>
    <row r="2791" spans="1:20" ht="18" customHeight="1">
      <c r="A2791" s="190"/>
      <c r="B2791" s="191"/>
      <c r="C2791" s="111"/>
      <c r="D2791" s="68" t="s">
        <v>896</v>
      </c>
      <c r="E2791" s="94" t="s">
        <v>487</v>
      </c>
      <c r="F2791" s="94"/>
      <c r="G2791" s="94"/>
      <c r="H2791" s="94"/>
      <c r="I2791" s="94"/>
      <c r="J2791" s="94"/>
      <c r="K2791" s="94"/>
      <c r="L2791" s="105"/>
      <c r="M2791" s="100" t="s">
        <v>192</v>
      </c>
      <c r="N2791" s="100" t="s">
        <v>192</v>
      </c>
      <c r="O2791" s="101"/>
      <c r="P2791" s="73"/>
      <c r="Q2791" s="107"/>
      <c r="R2791" s="107"/>
      <c r="S2791" s="107"/>
      <c r="T2791" s="74"/>
    </row>
    <row r="2792" spans="1:20" ht="18" customHeight="1">
      <c r="A2792" s="190"/>
      <c r="B2792" s="191"/>
      <c r="C2792" s="168" t="s">
        <v>256</v>
      </c>
      <c r="D2792" s="108" t="s">
        <v>899</v>
      </c>
      <c r="E2792" s="94" t="s">
        <v>488</v>
      </c>
      <c r="F2792" s="94"/>
      <c r="G2792" s="94"/>
      <c r="H2792" s="94"/>
      <c r="I2792" s="94"/>
      <c r="J2792" s="94"/>
      <c r="K2792" s="94"/>
      <c r="L2792" s="105"/>
      <c r="M2792" s="100" t="s">
        <v>192</v>
      </c>
      <c r="N2792" s="100" t="s">
        <v>192</v>
      </c>
      <c r="O2792" s="395" t="s">
        <v>511</v>
      </c>
      <c r="P2792" s="73" t="s">
        <v>688</v>
      </c>
      <c r="Q2792" s="107"/>
      <c r="R2792" s="107"/>
      <c r="S2792" s="107"/>
      <c r="T2792" s="74"/>
    </row>
    <row r="2793" spans="1:20" ht="18" customHeight="1">
      <c r="A2793" s="190"/>
      <c r="B2793" s="191"/>
      <c r="C2793" s="118"/>
      <c r="D2793" s="108" t="s">
        <v>933</v>
      </c>
      <c r="E2793" s="94" t="s">
        <v>258</v>
      </c>
      <c r="F2793" s="94"/>
      <c r="G2793" s="94"/>
      <c r="H2793" s="94"/>
      <c r="I2793" s="94"/>
      <c r="J2793" s="94"/>
      <c r="K2793" s="94"/>
      <c r="L2793" s="105"/>
      <c r="M2793" s="100" t="s">
        <v>192</v>
      </c>
      <c r="N2793" s="100" t="s">
        <v>192</v>
      </c>
      <c r="O2793" s="101"/>
      <c r="P2793" s="73"/>
      <c r="Q2793" s="107"/>
      <c r="R2793" s="107"/>
      <c r="S2793" s="107"/>
      <c r="T2793" s="74"/>
    </row>
    <row r="2794" spans="1:20" ht="18" customHeight="1">
      <c r="A2794" s="190"/>
      <c r="B2794" s="191"/>
      <c r="C2794" s="99"/>
      <c r="D2794" s="108" t="s">
        <v>901</v>
      </c>
      <c r="E2794" s="94" t="s">
        <v>489</v>
      </c>
      <c r="F2794" s="94"/>
      <c r="G2794" s="94"/>
      <c r="H2794" s="94"/>
      <c r="I2794" s="94"/>
      <c r="J2794" s="94"/>
      <c r="K2794" s="94"/>
      <c r="L2794" s="105"/>
      <c r="M2794" s="100" t="s">
        <v>192</v>
      </c>
      <c r="N2794" s="100" t="s">
        <v>1433</v>
      </c>
      <c r="O2794" s="101"/>
      <c r="P2794" s="73"/>
      <c r="Q2794" s="107"/>
      <c r="R2794" s="107"/>
      <c r="S2794" s="107"/>
      <c r="T2794" s="74"/>
    </row>
    <row r="2795" spans="1:20" ht="18" customHeight="1">
      <c r="A2795" s="190"/>
      <c r="B2795" s="191"/>
      <c r="C2795" s="168" t="s">
        <v>256</v>
      </c>
      <c r="D2795" s="108" t="s">
        <v>903</v>
      </c>
      <c r="E2795" s="94" t="s">
        <v>491</v>
      </c>
      <c r="F2795" s="94"/>
      <c r="G2795" s="94"/>
      <c r="H2795" s="94"/>
      <c r="I2795" s="94"/>
      <c r="J2795" s="94"/>
      <c r="K2795" s="94"/>
      <c r="L2795" s="105"/>
      <c r="M2795" s="100" t="s">
        <v>192</v>
      </c>
      <c r="N2795" s="100" t="s">
        <v>1433</v>
      </c>
      <c r="O2795" s="395" t="s">
        <v>511</v>
      </c>
      <c r="P2795" s="73" t="s">
        <v>688</v>
      </c>
      <c r="Q2795" s="107"/>
      <c r="R2795" s="107"/>
      <c r="S2795" s="107"/>
      <c r="T2795" s="74"/>
    </row>
    <row r="2796" spans="1:20" ht="18" customHeight="1">
      <c r="A2796" s="190"/>
      <c r="B2796" s="191"/>
      <c r="C2796" s="279" t="s">
        <v>299</v>
      </c>
      <c r="D2796" s="108" t="s">
        <v>904</v>
      </c>
      <c r="E2796" s="94" t="s">
        <v>499</v>
      </c>
      <c r="F2796" s="94"/>
      <c r="G2796" s="94"/>
      <c r="H2796" s="94"/>
      <c r="I2796" s="94"/>
      <c r="J2796" s="94"/>
      <c r="K2796" s="94"/>
      <c r="L2796" s="105"/>
      <c r="M2796" s="78" t="s">
        <v>192</v>
      </c>
      <c r="N2796" s="96" t="s">
        <v>192</v>
      </c>
      <c r="O2796" s="98"/>
      <c r="P2796" s="73"/>
      <c r="Q2796" s="107"/>
      <c r="R2796" s="107"/>
      <c r="S2796" s="107"/>
      <c r="T2796" s="74"/>
    </row>
    <row r="2797" spans="1:20" ht="18" customHeight="1">
      <c r="A2797" s="190"/>
      <c r="B2797" s="191"/>
      <c r="C2797" s="99"/>
      <c r="D2797" s="108" t="s">
        <v>905</v>
      </c>
      <c r="E2797" s="94" t="s">
        <v>542</v>
      </c>
      <c r="F2797" s="94"/>
      <c r="G2797" s="94"/>
      <c r="H2797" s="94"/>
      <c r="I2797" s="94"/>
      <c r="J2797" s="94"/>
      <c r="K2797" s="94"/>
      <c r="L2797" s="105"/>
      <c r="M2797" s="78" t="s">
        <v>192</v>
      </c>
      <c r="N2797" s="96" t="s">
        <v>192</v>
      </c>
      <c r="O2797" s="98"/>
      <c r="P2797" s="73"/>
      <c r="Q2797" s="107"/>
      <c r="R2797" s="107"/>
      <c r="S2797" s="107"/>
      <c r="T2797" s="74"/>
    </row>
    <row r="2798" spans="1:20" ht="18" customHeight="1">
      <c r="A2798" s="190"/>
      <c r="B2798" s="191"/>
      <c r="C2798" s="99"/>
      <c r="D2798" s="108" t="s">
        <v>906</v>
      </c>
      <c r="E2798" s="94" t="s">
        <v>337</v>
      </c>
      <c r="F2798" s="94"/>
      <c r="G2798" s="94"/>
      <c r="H2798" s="94"/>
      <c r="I2798" s="94"/>
      <c r="J2798" s="94"/>
      <c r="K2798" s="94"/>
      <c r="L2798" s="105"/>
      <c r="M2798" s="78" t="s">
        <v>192</v>
      </c>
      <c r="N2798" s="96" t="s">
        <v>192</v>
      </c>
      <c r="O2798" s="119"/>
      <c r="P2798" s="107"/>
      <c r="Q2798" s="107"/>
      <c r="R2798" s="107"/>
      <c r="S2798" s="107"/>
      <c r="T2798" s="74"/>
    </row>
    <row r="2799" spans="1:20" ht="18" customHeight="1" thickBot="1">
      <c r="A2799" s="233"/>
      <c r="B2799" s="234"/>
      <c r="C2799" s="120"/>
      <c r="D2799" s="121"/>
      <c r="E2799" s="122"/>
      <c r="F2799" s="122"/>
      <c r="G2799" s="122"/>
      <c r="H2799" s="122"/>
      <c r="I2799" s="122"/>
      <c r="J2799" s="122"/>
      <c r="K2799" s="122"/>
      <c r="L2799" s="123"/>
      <c r="M2799" s="124"/>
      <c r="N2799" s="125"/>
      <c r="O2799" s="126"/>
      <c r="P2799" s="127"/>
      <c r="Q2799" s="127"/>
      <c r="R2799" s="127"/>
      <c r="S2799" s="127"/>
      <c r="T2799" s="128"/>
    </row>
    <row r="2800" spans="1:20" ht="17.25" customHeight="1" thickBot="1">
      <c r="A2800" s="935" t="s">
        <v>101</v>
      </c>
      <c r="B2800" s="936"/>
      <c r="C2800" s="936"/>
      <c r="D2800" s="936"/>
      <c r="E2800" s="936"/>
      <c r="F2800" s="936"/>
      <c r="G2800" s="50" t="s">
        <v>102</v>
      </c>
      <c r="H2800" s="937"/>
      <c r="I2800" s="937"/>
      <c r="J2800" s="938"/>
      <c r="K2800" s="50" t="s">
        <v>103</v>
      </c>
      <c r="L2800" s="51"/>
      <c r="M2800" s="52"/>
      <c r="N2800" s="939" t="s">
        <v>104</v>
      </c>
      <c r="O2800" s="940"/>
      <c r="P2800" s="940"/>
      <c r="Q2800" s="941"/>
      <c r="R2800" s="53" t="s">
        <v>105</v>
      </c>
      <c r="S2800" s="54"/>
      <c r="T2800" s="55"/>
    </row>
    <row r="2801" spans="1:20" ht="18" customHeight="1">
      <c r="A2801" s="942" t="s">
        <v>106</v>
      </c>
      <c r="B2801" s="943"/>
      <c r="C2801" s="946" t="s">
        <v>107</v>
      </c>
      <c r="D2801" s="922" t="s">
        <v>108</v>
      </c>
      <c r="E2801" s="923"/>
      <c r="F2801" s="923"/>
      <c r="G2801" s="923"/>
      <c r="H2801" s="923"/>
      <c r="I2801" s="923"/>
      <c r="J2801" s="923"/>
      <c r="K2801" s="923"/>
      <c r="L2801" s="948"/>
      <c r="M2801" s="950" t="s">
        <v>109</v>
      </c>
      <c r="N2801" s="922" t="s">
        <v>110</v>
      </c>
      <c r="O2801" s="922" t="s">
        <v>111</v>
      </c>
      <c r="P2801" s="923"/>
      <c r="Q2801" s="923"/>
      <c r="R2801" s="923"/>
      <c r="S2801" s="923"/>
      <c r="T2801" s="924"/>
    </row>
    <row r="2802" spans="1:20" ht="18" customHeight="1" thickBot="1">
      <c r="A2802" s="944"/>
      <c r="B2802" s="945"/>
      <c r="C2802" s="947"/>
      <c r="D2802" s="925"/>
      <c r="E2802" s="926"/>
      <c r="F2802" s="926"/>
      <c r="G2802" s="926"/>
      <c r="H2802" s="926"/>
      <c r="I2802" s="926"/>
      <c r="J2802" s="926"/>
      <c r="K2802" s="926"/>
      <c r="L2802" s="949"/>
      <c r="M2802" s="951"/>
      <c r="N2802" s="925"/>
      <c r="O2802" s="925"/>
      <c r="P2802" s="926"/>
      <c r="Q2802" s="926"/>
      <c r="R2802" s="926"/>
      <c r="S2802" s="926"/>
      <c r="T2802" s="927"/>
    </row>
    <row r="2803" spans="1:20" ht="18" customHeight="1">
      <c r="A2803" s="989" t="s">
        <v>1423</v>
      </c>
      <c r="B2803" s="990"/>
      <c r="C2803" s="57"/>
      <c r="D2803" s="58" t="s">
        <v>45</v>
      </c>
      <c r="E2803" s="59" t="s">
        <v>1435</v>
      </c>
      <c r="F2803" s="60"/>
      <c r="G2803" s="60"/>
      <c r="H2803" s="293"/>
      <c r="I2803" s="293"/>
      <c r="J2803" s="293"/>
      <c r="K2803" s="293"/>
      <c r="L2803" s="61"/>
      <c r="M2803" s="62" t="s">
        <v>192</v>
      </c>
      <c r="N2803" s="63" t="s">
        <v>192</v>
      </c>
      <c r="O2803" s="64" t="s">
        <v>511</v>
      </c>
      <c r="P2803" s="65" t="s">
        <v>822</v>
      </c>
      <c r="Q2803" s="65"/>
      <c r="R2803" s="65"/>
      <c r="S2803" s="65"/>
      <c r="T2803" s="66"/>
    </row>
    <row r="2804" spans="1:20" ht="18" customHeight="1">
      <c r="A2804" s="985" t="s">
        <v>534</v>
      </c>
      <c r="B2804" s="986"/>
      <c r="C2804" s="67"/>
      <c r="D2804" s="68" t="s">
        <v>47</v>
      </c>
      <c r="E2804" s="69" t="s">
        <v>882</v>
      </c>
      <c r="F2804" s="69"/>
      <c r="G2804" s="69"/>
      <c r="H2804" s="69"/>
      <c r="I2804" s="69"/>
      <c r="J2804" s="69"/>
      <c r="K2804" s="69"/>
      <c r="L2804" s="70"/>
      <c r="M2804" s="84">
        <v>34</v>
      </c>
      <c r="N2804" s="71" t="s">
        <v>192</v>
      </c>
      <c r="O2804" s="398"/>
      <c r="P2804" s="73"/>
      <c r="Q2804" s="73"/>
      <c r="R2804" s="73"/>
      <c r="S2804" s="73"/>
      <c r="T2804" s="74"/>
    </row>
    <row r="2805" spans="1:20" ht="18" customHeight="1">
      <c r="A2805" s="985" t="s">
        <v>1456</v>
      </c>
      <c r="B2805" s="986"/>
      <c r="C2805" s="75"/>
      <c r="D2805" s="68" t="s">
        <v>48</v>
      </c>
      <c r="E2805" s="69" t="s">
        <v>1436</v>
      </c>
      <c r="F2805" s="76"/>
      <c r="G2805" s="76"/>
      <c r="H2805" s="76"/>
      <c r="I2805" s="76"/>
      <c r="J2805" s="76"/>
      <c r="K2805" s="76"/>
      <c r="L2805" s="77"/>
      <c r="M2805" s="479"/>
      <c r="N2805" s="71"/>
      <c r="O2805" s="398"/>
      <c r="P2805" s="73"/>
      <c r="Q2805" s="73"/>
      <c r="R2805" s="73"/>
      <c r="S2805" s="73"/>
      <c r="T2805" s="74"/>
    </row>
    <row r="2806" spans="1:20" ht="18" customHeight="1">
      <c r="A2806" s="190"/>
      <c r="B2806" s="191"/>
      <c r="C2806" s="75"/>
      <c r="D2806" s="68" t="s">
        <v>49</v>
      </c>
      <c r="E2806" s="69" t="s">
        <v>894</v>
      </c>
      <c r="F2806" s="76"/>
      <c r="G2806" s="76"/>
      <c r="H2806" s="76"/>
      <c r="I2806" s="76"/>
      <c r="J2806" s="76"/>
      <c r="K2806" s="76"/>
      <c r="L2806" s="77"/>
      <c r="M2806" s="78" t="s">
        <v>192</v>
      </c>
      <c r="N2806" s="71" t="s">
        <v>895</v>
      </c>
      <c r="O2806" s="398"/>
      <c r="P2806" s="73"/>
      <c r="Q2806" s="73"/>
      <c r="R2806" s="73"/>
      <c r="S2806" s="73"/>
      <c r="T2806" s="74"/>
    </row>
    <row r="2807" spans="1:20" ht="18" customHeight="1">
      <c r="A2807" s="190"/>
      <c r="B2807" s="191"/>
      <c r="C2807" s="79"/>
      <c r="D2807" s="68" t="s">
        <v>50</v>
      </c>
      <c r="E2807" s="69" t="s">
        <v>565</v>
      </c>
      <c r="F2807" s="76"/>
      <c r="G2807" s="76"/>
      <c r="H2807" s="76"/>
      <c r="I2807" s="76"/>
      <c r="J2807" s="76"/>
      <c r="K2807" s="76"/>
      <c r="L2807" s="77"/>
      <c r="M2807" s="78" t="s">
        <v>312</v>
      </c>
      <c r="N2807" s="71" t="s">
        <v>192</v>
      </c>
      <c r="O2807" s="398"/>
      <c r="P2807" s="73"/>
      <c r="Q2807" s="73"/>
      <c r="R2807" s="73"/>
      <c r="S2807" s="73"/>
      <c r="T2807" s="74"/>
    </row>
    <row r="2808" spans="1:20" ht="18" customHeight="1">
      <c r="A2808" s="190"/>
      <c r="B2808" s="191"/>
      <c r="C2808" s="80"/>
      <c r="D2808" s="81" t="s">
        <v>54</v>
      </c>
      <c r="E2808" s="82" t="s">
        <v>707</v>
      </c>
      <c r="F2808" s="82"/>
      <c r="G2808" s="82"/>
      <c r="H2808" s="82"/>
      <c r="I2808" s="82"/>
      <c r="J2808" s="82"/>
      <c r="K2808" s="82"/>
      <c r="L2808" s="83"/>
      <c r="M2808" s="84">
        <v>73</v>
      </c>
      <c r="N2808" s="85" t="s">
        <v>192</v>
      </c>
      <c r="O2808" s="425"/>
      <c r="P2808" s="87"/>
      <c r="Q2808" s="87"/>
      <c r="R2808" s="388"/>
      <c r="S2808" s="388"/>
      <c r="T2808" s="88"/>
    </row>
    <row r="2809" spans="1:20" ht="18" customHeight="1">
      <c r="A2809" s="190"/>
      <c r="B2809" s="191"/>
      <c r="C2809" s="75"/>
      <c r="D2809" s="68" t="s">
        <v>59</v>
      </c>
      <c r="E2809" s="89" t="s">
        <v>897</v>
      </c>
      <c r="F2809" s="89"/>
      <c r="G2809" s="89"/>
      <c r="H2809" s="89"/>
      <c r="I2809" s="89"/>
      <c r="J2809" s="89"/>
      <c r="K2809" s="89"/>
      <c r="L2809" s="90"/>
      <c r="M2809" s="91" t="s">
        <v>192</v>
      </c>
      <c r="N2809" s="92" t="s">
        <v>898</v>
      </c>
      <c r="O2809" s="429"/>
      <c r="P2809" s="73"/>
      <c r="Q2809" s="73"/>
      <c r="R2809" s="107"/>
      <c r="S2809" s="107"/>
      <c r="T2809" s="74"/>
    </row>
    <row r="2810" spans="1:20" ht="18" customHeight="1">
      <c r="A2810" s="190"/>
      <c r="B2810" s="191"/>
      <c r="C2810" s="75"/>
      <c r="D2810" s="68" t="s">
        <v>64</v>
      </c>
      <c r="E2810" s="94" t="s">
        <v>900</v>
      </c>
      <c r="F2810" s="94"/>
      <c r="G2810" s="94"/>
      <c r="H2810" s="94"/>
      <c r="I2810" s="94"/>
      <c r="J2810" s="94"/>
      <c r="K2810" s="94"/>
      <c r="L2810" s="95"/>
      <c r="M2810" s="78" t="s">
        <v>192</v>
      </c>
      <c r="N2810" s="96" t="s">
        <v>192</v>
      </c>
      <c r="O2810" s="98"/>
      <c r="P2810" s="73"/>
      <c r="Q2810" s="73"/>
      <c r="R2810" s="107"/>
      <c r="S2810" s="107"/>
      <c r="T2810" s="74"/>
    </row>
    <row r="2811" spans="1:20" ht="18" customHeight="1">
      <c r="A2811" s="190"/>
      <c r="B2811" s="191"/>
      <c r="C2811" s="75"/>
      <c r="D2811" s="68" t="s">
        <v>67</v>
      </c>
      <c r="E2811" s="89" t="s">
        <v>713</v>
      </c>
      <c r="F2811" s="89"/>
      <c r="G2811" s="89"/>
      <c r="H2811" s="89"/>
      <c r="I2811" s="89"/>
      <c r="J2811" s="89"/>
      <c r="K2811" s="89"/>
      <c r="L2811" s="95"/>
      <c r="M2811" s="78" t="s">
        <v>192</v>
      </c>
      <c r="N2811" s="96" t="s">
        <v>192</v>
      </c>
      <c r="O2811" s="98"/>
      <c r="P2811" s="73"/>
      <c r="Q2811" s="73"/>
      <c r="R2811" s="107"/>
      <c r="S2811" s="107"/>
      <c r="T2811" s="74"/>
    </row>
    <row r="2812" spans="1:20" ht="18" customHeight="1">
      <c r="A2812" s="190"/>
      <c r="B2812" s="191"/>
      <c r="C2812" s="99"/>
      <c r="D2812" s="68" t="s">
        <v>69</v>
      </c>
      <c r="E2812" s="94" t="s">
        <v>441</v>
      </c>
      <c r="F2812" s="94"/>
      <c r="G2812" s="94"/>
      <c r="H2812" s="94"/>
      <c r="I2812" s="94"/>
      <c r="J2812" s="94"/>
      <c r="K2812" s="94"/>
      <c r="L2812" s="95"/>
      <c r="M2812" s="100">
        <v>34</v>
      </c>
      <c r="N2812" s="100" t="s">
        <v>902</v>
      </c>
      <c r="O2812" s="395" t="s">
        <v>511</v>
      </c>
      <c r="P2812" s="73" t="s">
        <v>1437</v>
      </c>
      <c r="Q2812" s="73"/>
      <c r="R2812" s="107"/>
      <c r="S2812" s="107"/>
      <c r="T2812" s="74"/>
    </row>
    <row r="2813" spans="1:20" ht="18" customHeight="1">
      <c r="A2813" s="190"/>
      <c r="B2813" s="191"/>
      <c r="C2813" s="102"/>
      <c r="D2813" s="68" t="s">
        <v>859</v>
      </c>
      <c r="E2813" s="94" t="s">
        <v>442</v>
      </c>
      <c r="F2813" s="94"/>
      <c r="G2813" s="94"/>
      <c r="H2813" s="94"/>
      <c r="I2813" s="94"/>
      <c r="J2813" s="94"/>
      <c r="K2813" s="94"/>
      <c r="L2813" s="95"/>
      <c r="M2813" s="78">
        <v>65</v>
      </c>
      <c r="N2813" s="96" t="s">
        <v>192</v>
      </c>
      <c r="O2813" s="97" t="s">
        <v>511</v>
      </c>
      <c r="P2813" s="73" t="s">
        <v>1438</v>
      </c>
      <c r="Q2813" s="73"/>
      <c r="R2813" s="107"/>
      <c r="S2813" s="107"/>
      <c r="T2813" s="74"/>
    </row>
    <row r="2814" spans="1:20" ht="18" customHeight="1">
      <c r="A2814" s="190"/>
      <c r="B2814" s="191"/>
      <c r="C2814" s="75"/>
      <c r="D2814" s="68" t="s">
        <v>866</v>
      </c>
      <c r="E2814" s="94" t="s">
        <v>747</v>
      </c>
      <c r="F2814" s="94"/>
      <c r="G2814" s="94"/>
      <c r="H2814" s="94"/>
      <c r="I2814" s="94"/>
      <c r="J2814" s="94"/>
      <c r="K2814" s="94"/>
      <c r="L2814" s="95"/>
      <c r="M2814" s="100">
        <v>34</v>
      </c>
      <c r="N2814" s="71" t="s">
        <v>192</v>
      </c>
      <c r="O2814" s="398"/>
      <c r="P2814" s="73"/>
      <c r="Q2814" s="73"/>
      <c r="R2814" s="107"/>
      <c r="S2814" s="107"/>
      <c r="T2814" s="74"/>
    </row>
    <row r="2815" spans="1:20" ht="18" customHeight="1">
      <c r="A2815" s="190"/>
      <c r="B2815" s="191"/>
      <c r="C2815" s="102"/>
      <c r="D2815" s="68" t="s">
        <v>868</v>
      </c>
      <c r="E2815" s="94" t="s">
        <v>748</v>
      </c>
      <c r="F2815" s="94"/>
      <c r="G2815" s="94"/>
      <c r="H2815" s="94"/>
      <c r="I2815" s="94"/>
      <c r="J2815" s="94"/>
      <c r="K2815" s="94"/>
      <c r="L2815" s="95"/>
      <c r="M2815" s="100">
        <v>34</v>
      </c>
      <c r="N2815" s="71" t="s">
        <v>192</v>
      </c>
      <c r="O2815" s="398"/>
      <c r="P2815" s="73"/>
      <c r="Q2815" s="73"/>
      <c r="R2815" s="107"/>
      <c r="S2815" s="107"/>
      <c r="T2815" s="74"/>
    </row>
    <row r="2816" spans="1:20" ht="18" customHeight="1">
      <c r="A2816" s="190"/>
      <c r="B2816" s="191"/>
      <c r="C2816" s="99"/>
      <c r="D2816" s="68" t="s">
        <v>872</v>
      </c>
      <c r="E2816" s="94" t="s">
        <v>907</v>
      </c>
      <c r="F2816" s="94"/>
      <c r="G2816" s="94"/>
      <c r="H2816" s="94"/>
      <c r="I2816" s="94"/>
      <c r="J2816" s="94"/>
      <c r="K2816" s="94"/>
      <c r="L2816" s="105"/>
      <c r="M2816" s="100" t="s">
        <v>433</v>
      </c>
      <c r="N2816" s="71" t="s">
        <v>908</v>
      </c>
      <c r="O2816" s="72" t="s">
        <v>511</v>
      </c>
      <c r="P2816" s="73" t="s">
        <v>941</v>
      </c>
      <c r="Q2816" s="73"/>
      <c r="R2816" s="107"/>
      <c r="S2816" s="107"/>
      <c r="T2816" s="74"/>
    </row>
    <row r="2817" spans="1:20" ht="18" customHeight="1">
      <c r="A2817" s="190"/>
      <c r="B2817" s="191"/>
      <c r="C2817" s="75"/>
      <c r="D2817" s="108" t="s">
        <v>873</v>
      </c>
      <c r="E2817" s="94" t="s">
        <v>910</v>
      </c>
      <c r="F2817" s="94"/>
      <c r="G2817" s="94"/>
      <c r="H2817" s="94"/>
      <c r="I2817" s="94"/>
      <c r="J2817" s="94"/>
      <c r="K2817" s="94"/>
      <c r="L2817" s="95"/>
      <c r="M2817" s="100" t="s">
        <v>192</v>
      </c>
      <c r="N2817" s="71" t="s">
        <v>192</v>
      </c>
      <c r="O2817" s="72" t="s">
        <v>511</v>
      </c>
      <c r="P2817" s="73" t="s">
        <v>251</v>
      </c>
      <c r="Q2817" s="73"/>
      <c r="R2817" s="73"/>
      <c r="S2817" s="107"/>
      <c r="T2817" s="74"/>
    </row>
    <row r="2818" spans="1:20" ht="18" customHeight="1">
      <c r="A2818" s="190"/>
      <c r="B2818" s="191"/>
      <c r="C2818" s="75"/>
      <c r="D2818" s="108" t="s">
        <v>875</v>
      </c>
      <c r="E2818" s="94" t="s">
        <v>912</v>
      </c>
      <c r="F2818" s="94"/>
      <c r="G2818" s="94"/>
      <c r="H2818" s="94"/>
      <c r="I2818" s="94"/>
      <c r="J2818" s="94"/>
      <c r="K2818" s="94"/>
      <c r="L2818" s="95"/>
      <c r="M2818" s="100" t="s">
        <v>192</v>
      </c>
      <c r="N2818" s="71" t="s">
        <v>192</v>
      </c>
      <c r="O2818" s="72" t="s">
        <v>511</v>
      </c>
      <c r="P2818" s="73" t="s">
        <v>504</v>
      </c>
      <c r="Q2818" s="73"/>
      <c r="R2818" s="73"/>
      <c r="S2818" s="107"/>
      <c r="T2818" s="74"/>
    </row>
    <row r="2819" spans="1:20" ht="18" customHeight="1">
      <c r="A2819" s="190"/>
      <c r="B2819" s="191"/>
      <c r="C2819" s="102"/>
      <c r="D2819" s="68" t="s">
        <v>876</v>
      </c>
      <c r="E2819" s="94" t="s">
        <v>914</v>
      </c>
      <c r="F2819" s="94"/>
      <c r="G2819" s="94"/>
      <c r="H2819" s="94"/>
      <c r="I2819" s="94"/>
      <c r="J2819" s="94"/>
      <c r="K2819" s="94"/>
      <c r="L2819" s="95"/>
      <c r="M2819" s="100">
        <v>65</v>
      </c>
      <c r="N2819" s="92" t="s">
        <v>192</v>
      </c>
      <c r="O2819" s="93" t="s">
        <v>511</v>
      </c>
      <c r="P2819" s="73" t="s">
        <v>447</v>
      </c>
      <c r="Q2819" s="73"/>
      <c r="R2819" s="73"/>
      <c r="S2819" s="107"/>
      <c r="T2819" s="74"/>
    </row>
    <row r="2820" spans="1:20" ht="18" customHeight="1">
      <c r="A2820" s="190"/>
      <c r="B2820" s="191"/>
      <c r="C2820" s="99"/>
      <c r="D2820" s="108" t="s">
        <v>877</v>
      </c>
      <c r="E2820" s="94" t="s">
        <v>441</v>
      </c>
      <c r="F2820" s="94"/>
      <c r="G2820" s="94"/>
      <c r="H2820" s="94"/>
      <c r="I2820" s="94"/>
      <c r="J2820" s="94"/>
      <c r="K2820" s="94"/>
      <c r="L2820" s="95"/>
      <c r="M2820" s="100">
        <v>34</v>
      </c>
      <c r="N2820" s="100" t="s">
        <v>192</v>
      </c>
      <c r="O2820" s="101"/>
      <c r="P2820" s="73" t="s">
        <v>507</v>
      </c>
      <c r="Q2820" s="73"/>
      <c r="R2820" s="73"/>
      <c r="S2820" s="107"/>
      <c r="T2820" s="74"/>
    </row>
    <row r="2821" spans="1:20" ht="18" customHeight="1">
      <c r="A2821" s="190"/>
      <c r="B2821" s="191"/>
      <c r="C2821" s="102"/>
      <c r="D2821" s="108" t="s">
        <v>878</v>
      </c>
      <c r="E2821" s="94" t="s">
        <v>442</v>
      </c>
      <c r="F2821" s="94"/>
      <c r="G2821" s="94"/>
      <c r="H2821" s="94"/>
      <c r="I2821" s="94"/>
      <c r="J2821" s="94"/>
      <c r="K2821" s="94"/>
      <c r="L2821" s="95"/>
      <c r="M2821" s="78">
        <v>65</v>
      </c>
      <c r="N2821" s="100" t="s">
        <v>192</v>
      </c>
      <c r="O2821" s="101"/>
      <c r="P2821" s="73" t="s">
        <v>508</v>
      </c>
      <c r="Q2821" s="73"/>
      <c r="R2821" s="73"/>
      <c r="S2821" s="107"/>
      <c r="T2821" s="74"/>
    </row>
    <row r="2822" spans="1:20" ht="18" customHeight="1">
      <c r="A2822" s="190"/>
      <c r="B2822" s="191"/>
      <c r="C2822" s="99"/>
      <c r="D2822" s="108" t="s">
        <v>879</v>
      </c>
      <c r="E2822" s="94" t="s">
        <v>733</v>
      </c>
      <c r="F2822" s="94"/>
      <c r="G2822" s="94"/>
      <c r="H2822" s="94"/>
      <c r="I2822" s="94"/>
      <c r="J2822" s="94"/>
      <c r="K2822" s="94"/>
      <c r="L2822" s="95"/>
      <c r="M2822" s="100">
        <v>34</v>
      </c>
      <c r="N2822" s="100" t="s">
        <v>192</v>
      </c>
      <c r="O2822" s="101"/>
      <c r="P2822" s="73" t="s">
        <v>509</v>
      </c>
      <c r="Q2822" s="73"/>
      <c r="R2822" s="73"/>
      <c r="S2822" s="107"/>
      <c r="T2822" s="74"/>
    </row>
    <row r="2823" spans="1:20" ht="18" customHeight="1">
      <c r="A2823" s="190"/>
      <c r="B2823" s="191"/>
      <c r="C2823" s="111"/>
      <c r="D2823" s="108" t="s">
        <v>896</v>
      </c>
      <c r="E2823" s="94" t="s">
        <v>734</v>
      </c>
      <c r="F2823" s="94"/>
      <c r="G2823" s="94"/>
      <c r="H2823" s="94"/>
      <c r="I2823" s="94"/>
      <c r="J2823" s="94"/>
      <c r="K2823" s="94"/>
      <c r="L2823" s="95"/>
      <c r="M2823" s="100">
        <v>34</v>
      </c>
      <c r="N2823" s="100" t="s">
        <v>192</v>
      </c>
      <c r="O2823" s="428"/>
      <c r="P2823" s="73"/>
      <c r="Q2823" s="73"/>
      <c r="R2823" s="73"/>
      <c r="S2823" s="107"/>
      <c r="T2823" s="74"/>
    </row>
    <row r="2824" spans="1:20" ht="18" customHeight="1">
      <c r="A2824" s="190"/>
      <c r="B2824" s="191"/>
      <c r="C2824" s="75"/>
      <c r="D2824" s="108" t="s">
        <v>899</v>
      </c>
      <c r="E2824" s="116" t="s">
        <v>735</v>
      </c>
      <c r="F2824" s="116"/>
      <c r="G2824" s="116"/>
      <c r="H2824" s="116"/>
      <c r="I2824" s="116"/>
      <c r="J2824" s="116"/>
      <c r="K2824" s="116"/>
      <c r="L2824" s="117"/>
      <c r="M2824" s="100" t="s">
        <v>433</v>
      </c>
      <c r="N2824" s="71" t="s">
        <v>908</v>
      </c>
      <c r="O2824" s="398"/>
      <c r="P2824" s="73"/>
      <c r="Q2824" s="73"/>
      <c r="R2824" s="73"/>
      <c r="S2824" s="107"/>
      <c r="T2824" s="74"/>
    </row>
    <row r="2825" spans="1:20" ht="18" customHeight="1">
      <c r="A2825" s="190"/>
      <c r="B2825" s="191"/>
      <c r="C2825" s="118"/>
      <c r="D2825" s="108" t="s">
        <v>933</v>
      </c>
      <c r="E2825" s="94" t="s">
        <v>737</v>
      </c>
      <c r="F2825" s="94"/>
      <c r="G2825" s="94"/>
      <c r="H2825" s="94"/>
      <c r="I2825" s="94"/>
      <c r="J2825" s="94"/>
      <c r="K2825" s="94"/>
      <c r="L2825" s="95"/>
      <c r="M2825" s="100" t="s">
        <v>192</v>
      </c>
      <c r="N2825" s="100" t="s">
        <v>192</v>
      </c>
      <c r="O2825" s="101"/>
      <c r="P2825" s="73"/>
      <c r="Q2825" s="73"/>
      <c r="R2825" s="73"/>
      <c r="S2825" s="107"/>
      <c r="T2825" s="74"/>
    </row>
    <row r="2826" spans="1:20" ht="18" customHeight="1">
      <c r="A2826" s="190"/>
      <c r="B2826" s="191"/>
      <c r="C2826" s="118"/>
      <c r="D2826" s="108" t="s">
        <v>901</v>
      </c>
      <c r="E2826" s="94" t="s">
        <v>914</v>
      </c>
      <c r="F2826" s="94"/>
      <c r="G2826" s="94"/>
      <c r="H2826" s="94"/>
      <c r="I2826" s="94"/>
      <c r="J2826" s="94"/>
      <c r="K2826" s="94"/>
      <c r="L2826" s="95"/>
      <c r="M2826" s="100">
        <v>65</v>
      </c>
      <c r="N2826" s="100" t="s">
        <v>192</v>
      </c>
      <c r="O2826" s="101"/>
      <c r="P2826" s="73"/>
      <c r="Q2826" s="73"/>
      <c r="R2826" s="73"/>
      <c r="S2826" s="107"/>
      <c r="T2826" s="74"/>
    </row>
    <row r="2827" spans="1:20" ht="18" customHeight="1">
      <c r="A2827" s="190"/>
      <c r="B2827" s="191"/>
      <c r="C2827" s="287"/>
      <c r="D2827" s="270"/>
      <c r="E2827" s="82"/>
      <c r="F2827" s="82"/>
      <c r="G2827" s="82"/>
      <c r="H2827" s="82"/>
      <c r="I2827" s="82"/>
      <c r="J2827" s="82"/>
      <c r="K2827" s="82"/>
      <c r="L2827" s="282"/>
      <c r="M2827" s="318"/>
      <c r="N2827" s="318"/>
      <c r="O2827" s="387"/>
      <c r="P2827" s="388"/>
      <c r="Q2827" s="388"/>
      <c r="R2827" s="388"/>
      <c r="S2827" s="388"/>
      <c r="T2827" s="88"/>
    </row>
    <row r="2828" spans="1:20" ht="18" customHeight="1">
      <c r="A2828" s="983" t="s">
        <v>1423</v>
      </c>
      <c r="B2828" s="984"/>
      <c r="C2828" s="466"/>
      <c r="D2828" s="309" t="s">
        <v>45</v>
      </c>
      <c r="E2828" s="310" t="s">
        <v>468</v>
      </c>
      <c r="F2828" s="310"/>
      <c r="G2828" s="310"/>
      <c r="H2828" s="310"/>
      <c r="I2828" s="310"/>
      <c r="J2828" s="310"/>
      <c r="K2828" s="310"/>
      <c r="L2828" s="311"/>
      <c r="M2828" s="343" t="s">
        <v>192</v>
      </c>
      <c r="N2828" s="343" t="s">
        <v>192</v>
      </c>
      <c r="O2828" s="390"/>
      <c r="P2828" s="391"/>
      <c r="Q2828" s="391"/>
      <c r="R2828" s="391"/>
      <c r="S2828" s="391"/>
      <c r="T2828" s="392"/>
    </row>
    <row r="2829" spans="1:20" ht="18" customHeight="1">
      <c r="A2829" s="985" t="s">
        <v>936</v>
      </c>
      <c r="B2829" s="986"/>
      <c r="C2829" s="409"/>
      <c r="D2829" s="108" t="s">
        <v>47</v>
      </c>
      <c r="E2829" s="94" t="s">
        <v>937</v>
      </c>
      <c r="F2829" s="94"/>
      <c r="G2829" s="94"/>
      <c r="H2829" s="94"/>
      <c r="I2829" s="94"/>
      <c r="J2829" s="94"/>
      <c r="K2829" s="94"/>
      <c r="L2829" s="105"/>
      <c r="M2829" s="100" t="s">
        <v>192</v>
      </c>
      <c r="N2829" s="100" t="s">
        <v>192</v>
      </c>
      <c r="O2829" s="101"/>
      <c r="P2829" s="73"/>
      <c r="Q2829" s="73"/>
      <c r="R2829" s="107"/>
      <c r="S2829" s="107"/>
      <c r="T2829" s="74"/>
    </row>
    <row r="2830" spans="1:20" ht="18" customHeight="1">
      <c r="A2830" s="190"/>
      <c r="B2830" s="191"/>
      <c r="C2830" s="410"/>
      <c r="D2830" s="108" t="s">
        <v>48</v>
      </c>
      <c r="E2830" s="94" t="s">
        <v>471</v>
      </c>
      <c r="F2830" s="94"/>
      <c r="G2830" s="94"/>
      <c r="H2830" s="94"/>
      <c r="I2830" s="94"/>
      <c r="J2830" s="94"/>
      <c r="K2830" s="94"/>
      <c r="L2830" s="105"/>
      <c r="M2830" s="100" t="s">
        <v>321</v>
      </c>
      <c r="N2830" s="100" t="s">
        <v>192</v>
      </c>
      <c r="O2830" s="395" t="s">
        <v>511</v>
      </c>
      <c r="P2830" s="73" t="s">
        <v>535</v>
      </c>
      <c r="Q2830" s="73"/>
      <c r="R2830" s="107"/>
      <c r="S2830" s="107"/>
      <c r="T2830" s="74"/>
    </row>
    <row r="2831" spans="1:20" ht="18" customHeight="1">
      <c r="A2831" s="190"/>
      <c r="B2831" s="191"/>
      <c r="C2831" s="99"/>
      <c r="D2831" s="108" t="s">
        <v>49</v>
      </c>
      <c r="E2831" s="94" t="s">
        <v>472</v>
      </c>
      <c r="F2831" s="94"/>
      <c r="G2831" s="94"/>
      <c r="H2831" s="94"/>
      <c r="I2831" s="94"/>
      <c r="J2831" s="94"/>
      <c r="K2831" s="94"/>
      <c r="L2831" s="105"/>
      <c r="M2831" s="100" t="s">
        <v>192</v>
      </c>
      <c r="N2831" s="100" t="s">
        <v>192</v>
      </c>
      <c r="O2831" s="395" t="s">
        <v>511</v>
      </c>
      <c r="P2831" s="73" t="s">
        <v>536</v>
      </c>
      <c r="Q2831" s="73"/>
      <c r="R2831" s="107"/>
      <c r="S2831" s="107"/>
      <c r="T2831" s="74"/>
    </row>
    <row r="2832" spans="1:20" ht="18" customHeight="1">
      <c r="A2832" s="190"/>
      <c r="B2832" s="191"/>
      <c r="C2832" s="99"/>
      <c r="D2832" s="108" t="s">
        <v>50</v>
      </c>
      <c r="E2832" s="94" t="s">
        <v>473</v>
      </c>
      <c r="F2832" s="94"/>
      <c r="G2832" s="94"/>
      <c r="H2832" s="94"/>
      <c r="I2832" s="94"/>
      <c r="J2832" s="94"/>
      <c r="K2832" s="94"/>
      <c r="L2832" s="105"/>
      <c r="M2832" s="100" t="s">
        <v>235</v>
      </c>
      <c r="N2832" s="100" t="s">
        <v>474</v>
      </c>
      <c r="O2832" s="395" t="s">
        <v>511</v>
      </c>
      <c r="P2832" s="73" t="s">
        <v>251</v>
      </c>
      <c r="Q2832" s="73"/>
      <c r="R2832" s="107"/>
      <c r="S2832" s="107"/>
      <c r="T2832" s="74"/>
    </row>
    <row r="2833" spans="1:20" ht="18" customHeight="1">
      <c r="A2833" s="190"/>
      <c r="B2833" s="191"/>
      <c r="C2833" s="99"/>
      <c r="D2833" s="108" t="s">
        <v>54</v>
      </c>
      <c r="E2833" s="94" t="s">
        <v>238</v>
      </c>
      <c r="F2833" s="94"/>
      <c r="G2833" s="94"/>
      <c r="H2833" s="94"/>
      <c r="I2833" s="94"/>
      <c r="J2833" s="94"/>
      <c r="K2833" s="94"/>
      <c r="L2833" s="105"/>
      <c r="M2833" s="78" t="s">
        <v>239</v>
      </c>
      <c r="N2833" s="96" t="s">
        <v>474</v>
      </c>
      <c r="O2833" s="119"/>
      <c r="P2833" s="107"/>
      <c r="Q2833" s="107"/>
      <c r="R2833" s="107"/>
      <c r="S2833" s="107"/>
      <c r="T2833" s="74"/>
    </row>
    <row r="2834" spans="1:20" ht="18" customHeight="1">
      <c r="A2834" s="190"/>
      <c r="B2834" s="191"/>
      <c r="C2834" s="99"/>
      <c r="D2834" s="108" t="s">
        <v>59</v>
      </c>
      <c r="E2834" s="94" t="s">
        <v>325</v>
      </c>
      <c r="F2834" s="94"/>
      <c r="G2834" s="94"/>
      <c r="H2834" s="94"/>
      <c r="I2834" s="94"/>
      <c r="J2834" s="94"/>
      <c r="K2834" s="94"/>
      <c r="L2834" s="105"/>
      <c r="M2834" s="78">
        <v>32</v>
      </c>
      <c r="N2834" s="96" t="s">
        <v>474</v>
      </c>
      <c r="O2834" s="119"/>
      <c r="P2834" s="107"/>
      <c r="Q2834" s="107"/>
      <c r="R2834" s="107"/>
      <c r="S2834" s="107"/>
      <c r="T2834" s="74"/>
    </row>
    <row r="2835" spans="1:20" ht="18" customHeight="1">
      <c r="A2835" s="190"/>
      <c r="B2835" s="191"/>
      <c r="C2835" s="99"/>
      <c r="D2835" s="108"/>
      <c r="E2835" s="94" t="s">
        <v>326</v>
      </c>
      <c r="F2835" s="94"/>
      <c r="G2835" s="94"/>
      <c r="H2835" s="94"/>
      <c r="I2835" s="94"/>
      <c r="J2835" s="94"/>
      <c r="K2835" s="94"/>
      <c r="L2835" s="105"/>
      <c r="M2835" s="78"/>
      <c r="N2835" s="96"/>
      <c r="O2835" s="119"/>
      <c r="P2835" s="107"/>
      <c r="Q2835" s="107"/>
      <c r="R2835" s="107"/>
      <c r="S2835" s="107"/>
      <c r="T2835" s="74"/>
    </row>
    <row r="2836" spans="1:20" ht="18" customHeight="1" thickBot="1">
      <c r="A2836" s="233"/>
      <c r="B2836" s="234"/>
      <c r="C2836" s="120"/>
      <c r="D2836" s="121"/>
      <c r="E2836" s="122"/>
      <c r="F2836" s="122"/>
      <c r="G2836" s="122"/>
      <c r="H2836" s="122"/>
      <c r="I2836" s="122"/>
      <c r="J2836" s="122"/>
      <c r="K2836" s="122"/>
      <c r="L2836" s="123"/>
      <c r="M2836" s="124"/>
      <c r="N2836" s="125"/>
      <c r="O2836" s="126"/>
      <c r="P2836" s="127"/>
      <c r="Q2836" s="127"/>
      <c r="R2836" s="127"/>
      <c r="S2836" s="127"/>
      <c r="T2836" s="128"/>
    </row>
    <row r="2837" spans="1:20" ht="17.25" customHeight="1" thickBot="1">
      <c r="A2837" s="935" t="s">
        <v>101</v>
      </c>
      <c r="B2837" s="936"/>
      <c r="C2837" s="936"/>
      <c r="D2837" s="936"/>
      <c r="E2837" s="936"/>
      <c r="F2837" s="936"/>
      <c r="G2837" s="50" t="s">
        <v>102</v>
      </c>
      <c r="H2837" s="937"/>
      <c r="I2837" s="937"/>
      <c r="J2837" s="938"/>
      <c r="K2837" s="50" t="s">
        <v>103</v>
      </c>
      <c r="L2837" s="51"/>
      <c r="M2837" s="52"/>
      <c r="N2837" s="939" t="s">
        <v>104</v>
      </c>
      <c r="O2837" s="940"/>
      <c r="P2837" s="940"/>
      <c r="Q2837" s="941"/>
      <c r="R2837" s="53" t="s">
        <v>105</v>
      </c>
      <c r="S2837" s="54"/>
      <c r="T2837" s="55"/>
    </row>
    <row r="2838" spans="1:20" ht="18" customHeight="1">
      <c r="A2838" s="942" t="s">
        <v>106</v>
      </c>
      <c r="B2838" s="943"/>
      <c r="C2838" s="946" t="s">
        <v>107</v>
      </c>
      <c r="D2838" s="922" t="s">
        <v>108</v>
      </c>
      <c r="E2838" s="923"/>
      <c r="F2838" s="923"/>
      <c r="G2838" s="923"/>
      <c r="H2838" s="923"/>
      <c r="I2838" s="923"/>
      <c r="J2838" s="923"/>
      <c r="K2838" s="923"/>
      <c r="L2838" s="948"/>
      <c r="M2838" s="950" t="s">
        <v>109</v>
      </c>
      <c r="N2838" s="922" t="s">
        <v>110</v>
      </c>
      <c r="O2838" s="922" t="s">
        <v>111</v>
      </c>
      <c r="P2838" s="923"/>
      <c r="Q2838" s="923"/>
      <c r="R2838" s="923"/>
      <c r="S2838" s="923"/>
      <c r="T2838" s="924"/>
    </row>
    <row r="2839" spans="1:20" ht="18" customHeight="1" thickBot="1">
      <c r="A2839" s="944"/>
      <c r="B2839" s="945"/>
      <c r="C2839" s="947"/>
      <c r="D2839" s="925"/>
      <c r="E2839" s="926"/>
      <c r="F2839" s="926"/>
      <c r="G2839" s="926"/>
      <c r="H2839" s="926"/>
      <c r="I2839" s="926"/>
      <c r="J2839" s="926"/>
      <c r="K2839" s="926"/>
      <c r="L2839" s="949"/>
      <c r="M2839" s="951"/>
      <c r="N2839" s="925"/>
      <c r="O2839" s="925"/>
      <c r="P2839" s="926"/>
      <c r="Q2839" s="926"/>
      <c r="R2839" s="926"/>
      <c r="S2839" s="926"/>
      <c r="T2839" s="927"/>
    </row>
    <row r="2840" spans="1:20" ht="18" customHeight="1">
      <c r="A2840" s="989" t="s">
        <v>1423</v>
      </c>
      <c r="B2840" s="990"/>
      <c r="C2840" s="57"/>
      <c r="D2840" s="58" t="s">
        <v>64</v>
      </c>
      <c r="E2840" s="59" t="s">
        <v>1430</v>
      </c>
      <c r="F2840" s="60"/>
      <c r="G2840" s="60"/>
      <c r="H2840" s="293"/>
      <c r="I2840" s="293"/>
      <c r="J2840" s="293"/>
      <c r="K2840" s="293"/>
      <c r="L2840" s="61"/>
      <c r="M2840" s="62" t="s">
        <v>192</v>
      </c>
      <c r="N2840" s="63" t="s">
        <v>192</v>
      </c>
      <c r="O2840" s="64"/>
      <c r="P2840" s="65"/>
      <c r="Q2840" s="65"/>
      <c r="R2840" s="65"/>
      <c r="S2840" s="65"/>
      <c r="T2840" s="66"/>
    </row>
    <row r="2841" spans="1:20" ht="18" customHeight="1">
      <c r="A2841" s="985" t="s">
        <v>936</v>
      </c>
      <c r="B2841" s="986"/>
      <c r="C2841" s="67"/>
      <c r="D2841" s="68" t="s">
        <v>67</v>
      </c>
      <c r="E2841" s="69" t="s">
        <v>475</v>
      </c>
      <c r="F2841" s="69"/>
      <c r="G2841" s="69"/>
      <c r="H2841" s="69"/>
      <c r="I2841" s="69"/>
      <c r="J2841" s="69"/>
      <c r="K2841" s="69"/>
      <c r="L2841" s="70"/>
      <c r="M2841" s="71" t="s">
        <v>192</v>
      </c>
      <c r="N2841" s="71" t="s">
        <v>192</v>
      </c>
      <c r="O2841" s="72"/>
      <c r="P2841" s="73"/>
      <c r="Q2841" s="73"/>
      <c r="R2841" s="73"/>
      <c r="S2841" s="73"/>
      <c r="T2841" s="74"/>
    </row>
    <row r="2842" spans="1:20" ht="18" customHeight="1">
      <c r="A2842" s="190"/>
      <c r="B2842" s="191"/>
      <c r="C2842" s="75"/>
      <c r="D2842" s="68" t="s">
        <v>69</v>
      </c>
      <c r="E2842" s="69" t="s">
        <v>244</v>
      </c>
      <c r="F2842" s="76"/>
      <c r="G2842" s="76"/>
      <c r="H2842" s="76"/>
      <c r="I2842" s="76"/>
      <c r="J2842" s="76"/>
      <c r="K2842" s="76"/>
      <c r="L2842" s="77"/>
      <c r="M2842" s="71" t="s">
        <v>192</v>
      </c>
      <c r="N2842" s="71" t="s">
        <v>192</v>
      </c>
      <c r="O2842" s="398"/>
      <c r="P2842" s="73"/>
      <c r="Q2842" s="73"/>
      <c r="R2842" s="73"/>
      <c r="S2842" s="73"/>
      <c r="T2842" s="74"/>
    </row>
    <row r="2843" spans="1:20" ht="18" customHeight="1">
      <c r="A2843" s="190"/>
      <c r="B2843" s="191"/>
      <c r="C2843" s="75"/>
      <c r="D2843" s="68" t="s">
        <v>859</v>
      </c>
      <c r="E2843" s="69" t="s">
        <v>476</v>
      </c>
      <c r="F2843" s="76"/>
      <c r="G2843" s="76"/>
      <c r="H2843" s="76"/>
      <c r="I2843" s="76"/>
      <c r="J2843" s="76"/>
      <c r="K2843" s="76"/>
      <c r="L2843" s="77"/>
      <c r="M2843" s="78" t="s">
        <v>477</v>
      </c>
      <c r="N2843" s="71" t="s">
        <v>478</v>
      </c>
      <c r="O2843" s="398"/>
      <c r="P2843" s="73"/>
      <c r="Q2843" s="73"/>
      <c r="R2843" s="73"/>
      <c r="S2843" s="73"/>
      <c r="T2843" s="74"/>
    </row>
    <row r="2844" spans="1:20" ht="18" customHeight="1">
      <c r="A2844" s="190"/>
      <c r="B2844" s="191"/>
      <c r="C2844" s="79"/>
      <c r="D2844" s="68" t="s">
        <v>866</v>
      </c>
      <c r="E2844" s="69" t="s">
        <v>247</v>
      </c>
      <c r="F2844" s="76"/>
      <c r="G2844" s="76"/>
      <c r="H2844" s="76"/>
      <c r="I2844" s="76"/>
      <c r="J2844" s="76"/>
      <c r="K2844" s="76"/>
      <c r="L2844" s="77"/>
      <c r="M2844" s="78" t="s">
        <v>192</v>
      </c>
      <c r="N2844" s="71" t="s">
        <v>192</v>
      </c>
      <c r="O2844" s="72" t="s">
        <v>511</v>
      </c>
      <c r="P2844" s="73" t="s">
        <v>889</v>
      </c>
      <c r="Q2844" s="73"/>
      <c r="R2844" s="73"/>
      <c r="S2844" s="73"/>
      <c r="T2844" s="74"/>
    </row>
    <row r="2845" spans="1:20" ht="18" customHeight="1">
      <c r="A2845" s="190"/>
      <c r="B2845" s="191"/>
      <c r="C2845" s="80"/>
      <c r="D2845" s="81" t="s">
        <v>868</v>
      </c>
      <c r="E2845" s="82" t="s">
        <v>1432</v>
      </c>
      <c r="F2845" s="82"/>
      <c r="G2845" s="82"/>
      <c r="H2845" s="82"/>
      <c r="I2845" s="82"/>
      <c r="J2845" s="82"/>
      <c r="K2845" s="82"/>
      <c r="L2845" s="83"/>
      <c r="M2845" s="84" t="s">
        <v>192</v>
      </c>
      <c r="N2845" s="85" t="s">
        <v>192</v>
      </c>
      <c r="O2845" s="86" t="s">
        <v>511</v>
      </c>
      <c r="P2845" s="87" t="s">
        <v>890</v>
      </c>
      <c r="Q2845" s="87" t="s">
        <v>891</v>
      </c>
      <c r="R2845" s="87" t="s">
        <v>594</v>
      </c>
      <c r="S2845" s="388"/>
      <c r="T2845" s="88"/>
    </row>
    <row r="2846" spans="1:20" ht="18" customHeight="1">
      <c r="A2846" s="190"/>
      <c r="B2846" s="191"/>
      <c r="C2846" s="75"/>
      <c r="D2846" s="68" t="s">
        <v>872</v>
      </c>
      <c r="E2846" s="89" t="s">
        <v>481</v>
      </c>
      <c r="F2846" s="89"/>
      <c r="G2846" s="89"/>
      <c r="H2846" s="89"/>
      <c r="I2846" s="89"/>
      <c r="J2846" s="89"/>
      <c r="K2846" s="89"/>
      <c r="L2846" s="90"/>
      <c r="M2846" s="91" t="s">
        <v>192</v>
      </c>
      <c r="N2846" s="92" t="s">
        <v>192</v>
      </c>
      <c r="O2846" s="93" t="s">
        <v>511</v>
      </c>
      <c r="P2846" s="73" t="s">
        <v>479</v>
      </c>
      <c r="Q2846" s="73"/>
      <c r="R2846" s="73"/>
      <c r="S2846" s="107"/>
      <c r="T2846" s="74"/>
    </row>
    <row r="2847" spans="1:20" ht="18" customHeight="1">
      <c r="A2847" s="190"/>
      <c r="B2847" s="191"/>
      <c r="C2847" s="75"/>
      <c r="D2847" s="68" t="s">
        <v>873</v>
      </c>
      <c r="E2847" s="94" t="s">
        <v>482</v>
      </c>
      <c r="F2847" s="94"/>
      <c r="G2847" s="94"/>
      <c r="H2847" s="94"/>
      <c r="I2847" s="94"/>
      <c r="J2847" s="94"/>
      <c r="K2847" s="94"/>
      <c r="L2847" s="95"/>
      <c r="M2847" s="78" t="s">
        <v>192</v>
      </c>
      <c r="N2847" s="96" t="s">
        <v>192</v>
      </c>
      <c r="O2847" s="98"/>
      <c r="P2847" s="73"/>
      <c r="Q2847" s="73"/>
      <c r="R2847" s="73"/>
      <c r="S2847" s="107"/>
      <c r="T2847" s="74"/>
    </row>
    <row r="2848" spans="1:20" ht="18" customHeight="1">
      <c r="A2848" s="190"/>
      <c r="B2848" s="191"/>
      <c r="C2848" s="75"/>
      <c r="D2848" s="68" t="s">
        <v>875</v>
      </c>
      <c r="E2848" s="89" t="s">
        <v>483</v>
      </c>
      <c r="F2848" s="89"/>
      <c r="G2848" s="89"/>
      <c r="H2848" s="89"/>
      <c r="I2848" s="89"/>
      <c r="J2848" s="89"/>
      <c r="K2848" s="89"/>
      <c r="L2848" s="95"/>
      <c r="M2848" s="78" t="s">
        <v>192</v>
      </c>
      <c r="N2848" s="96" t="s">
        <v>192</v>
      </c>
      <c r="O2848" s="98"/>
      <c r="P2848" s="73"/>
      <c r="Q2848" s="73"/>
      <c r="R2848" s="73"/>
      <c r="S2848" s="107"/>
      <c r="T2848" s="74"/>
    </row>
    <row r="2849" spans="1:20" ht="18" customHeight="1">
      <c r="A2849" s="190"/>
      <c r="B2849" s="191"/>
      <c r="C2849" s="99"/>
      <c r="D2849" s="68" t="s">
        <v>876</v>
      </c>
      <c r="E2849" s="94" t="s">
        <v>484</v>
      </c>
      <c r="F2849" s="94"/>
      <c r="G2849" s="94"/>
      <c r="H2849" s="94"/>
      <c r="I2849" s="94"/>
      <c r="J2849" s="94"/>
      <c r="K2849" s="94"/>
      <c r="L2849" s="95"/>
      <c r="M2849" s="100">
        <v>34</v>
      </c>
      <c r="N2849" s="100" t="s">
        <v>192</v>
      </c>
      <c r="O2849" s="101"/>
      <c r="P2849" s="73"/>
      <c r="Q2849" s="73"/>
      <c r="R2849" s="73"/>
      <c r="S2849" s="107"/>
      <c r="T2849" s="74"/>
    </row>
    <row r="2850" spans="1:20" ht="18" customHeight="1">
      <c r="A2850" s="190"/>
      <c r="B2850" s="191"/>
      <c r="C2850" s="281"/>
      <c r="D2850" s="81"/>
      <c r="E2850" s="82"/>
      <c r="F2850" s="82"/>
      <c r="G2850" s="82"/>
      <c r="H2850" s="82"/>
      <c r="I2850" s="82"/>
      <c r="J2850" s="82"/>
      <c r="K2850" s="82"/>
      <c r="L2850" s="83"/>
      <c r="M2850" s="84"/>
      <c r="N2850" s="248"/>
      <c r="O2850" s="438"/>
      <c r="P2850" s="87"/>
      <c r="Q2850" s="87"/>
      <c r="R2850" s="87"/>
      <c r="S2850" s="388"/>
      <c r="T2850" s="88"/>
    </row>
    <row r="2851" spans="1:20" ht="18" customHeight="1">
      <c r="A2851" s="983" t="s">
        <v>1423</v>
      </c>
      <c r="B2851" s="984"/>
      <c r="C2851" s="462"/>
      <c r="D2851" s="309" t="s">
        <v>45</v>
      </c>
      <c r="E2851" s="310" t="s">
        <v>1435</v>
      </c>
      <c r="F2851" s="310"/>
      <c r="G2851" s="310"/>
      <c r="H2851" s="310"/>
      <c r="I2851" s="310"/>
      <c r="J2851" s="310"/>
      <c r="K2851" s="310"/>
      <c r="L2851" s="389"/>
      <c r="M2851" s="343" t="s">
        <v>192</v>
      </c>
      <c r="N2851" s="312" t="s">
        <v>192</v>
      </c>
      <c r="O2851" s="426" t="s">
        <v>511</v>
      </c>
      <c r="P2851" s="427" t="s">
        <v>822</v>
      </c>
      <c r="Q2851" s="427"/>
      <c r="R2851" s="427"/>
      <c r="S2851" s="427"/>
      <c r="T2851" s="392"/>
    </row>
    <row r="2852" spans="1:20" ht="18" customHeight="1">
      <c r="A2852" s="985" t="s">
        <v>936</v>
      </c>
      <c r="B2852" s="986"/>
      <c r="C2852" s="102"/>
      <c r="D2852" s="68" t="s">
        <v>47</v>
      </c>
      <c r="E2852" s="94" t="s">
        <v>882</v>
      </c>
      <c r="F2852" s="94"/>
      <c r="G2852" s="94"/>
      <c r="H2852" s="94"/>
      <c r="I2852" s="94"/>
      <c r="J2852" s="94"/>
      <c r="K2852" s="94"/>
      <c r="L2852" s="95"/>
      <c r="M2852" s="100">
        <v>34</v>
      </c>
      <c r="N2852" s="71" t="s">
        <v>192</v>
      </c>
      <c r="O2852" s="398"/>
      <c r="P2852" s="73"/>
      <c r="Q2852" s="73"/>
      <c r="R2852" s="73"/>
      <c r="S2852" s="73"/>
      <c r="T2852" s="74"/>
    </row>
    <row r="2853" spans="1:20" ht="18" customHeight="1">
      <c r="A2853" s="985" t="s">
        <v>1456</v>
      </c>
      <c r="B2853" s="986"/>
      <c r="C2853" s="99"/>
      <c r="D2853" s="68" t="s">
        <v>48</v>
      </c>
      <c r="E2853" s="94" t="s">
        <v>1436</v>
      </c>
      <c r="F2853" s="94"/>
      <c r="G2853" s="94"/>
      <c r="H2853" s="94"/>
      <c r="I2853" s="94"/>
      <c r="J2853" s="94"/>
      <c r="K2853" s="94"/>
      <c r="L2853" s="105"/>
      <c r="M2853" s="100"/>
      <c r="N2853" s="71"/>
      <c r="O2853" s="398"/>
      <c r="P2853" s="73"/>
      <c r="Q2853" s="73"/>
      <c r="R2853" s="73"/>
      <c r="S2853" s="73"/>
      <c r="T2853" s="74"/>
    </row>
    <row r="2854" spans="1:20" ht="18" customHeight="1">
      <c r="A2854" s="190"/>
      <c r="B2854" s="191"/>
      <c r="C2854" s="75"/>
      <c r="D2854" s="108" t="s">
        <v>49</v>
      </c>
      <c r="E2854" s="94" t="s">
        <v>894</v>
      </c>
      <c r="F2854" s="94"/>
      <c r="G2854" s="94"/>
      <c r="H2854" s="94"/>
      <c r="I2854" s="94"/>
      <c r="J2854" s="94"/>
      <c r="K2854" s="94"/>
      <c r="L2854" s="95"/>
      <c r="M2854" s="100" t="s">
        <v>192</v>
      </c>
      <c r="N2854" s="71" t="s">
        <v>895</v>
      </c>
      <c r="O2854" s="398"/>
      <c r="P2854" s="73"/>
      <c r="Q2854" s="73"/>
      <c r="R2854" s="73"/>
      <c r="S2854" s="73"/>
      <c r="T2854" s="74"/>
    </row>
    <row r="2855" spans="1:20" ht="18" customHeight="1">
      <c r="A2855" s="190"/>
      <c r="B2855" s="191"/>
      <c r="C2855" s="75"/>
      <c r="D2855" s="108" t="s">
        <v>50</v>
      </c>
      <c r="E2855" s="94" t="s">
        <v>565</v>
      </c>
      <c r="F2855" s="94"/>
      <c r="G2855" s="94"/>
      <c r="H2855" s="94"/>
      <c r="I2855" s="94"/>
      <c r="J2855" s="94"/>
      <c r="K2855" s="94"/>
      <c r="L2855" s="95"/>
      <c r="M2855" s="100" t="s">
        <v>312</v>
      </c>
      <c r="N2855" s="71" t="s">
        <v>192</v>
      </c>
      <c r="O2855" s="398"/>
      <c r="P2855" s="73"/>
      <c r="Q2855" s="73"/>
      <c r="R2855" s="73"/>
      <c r="S2855" s="73"/>
      <c r="T2855" s="74"/>
    </row>
    <row r="2856" spans="1:20" ht="18" customHeight="1">
      <c r="A2856" s="190"/>
      <c r="B2856" s="191"/>
      <c r="C2856" s="102"/>
      <c r="D2856" s="68" t="s">
        <v>54</v>
      </c>
      <c r="E2856" s="94" t="s">
        <v>707</v>
      </c>
      <c r="F2856" s="94"/>
      <c r="G2856" s="94"/>
      <c r="H2856" s="94"/>
      <c r="I2856" s="94"/>
      <c r="J2856" s="94"/>
      <c r="K2856" s="94"/>
      <c r="L2856" s="95"/>
      <c r="M2856" s="100">
        <v>73</v>
      </c>
      <c r="N2856" s="92" t="s">
        <v>192</v>
      </c>
      <c r="O2856" s="429"/>
      <c r="P2856" s="73"/>
      <c r="Q2856" s="73"/>
      <c r="R2856" s="73"/>
      <c r="S2856" s="73"/>
      <c r="T2856" s="74"/>
    </row>
    <row r="2857" spans="1:20" ht="18" customHeight="1">
      <c r="A2857" s="190"/>
      <c r="B2857" s="191"/>
      <c r="C2857" s="99"/>
      <c r="D2857" s="108" t="s">
        <v>59</v>
      </c>
      <c r="E2857" s="94" t="s">
        <v>897</v>
      </c>
      <c r="F2857" s="94"/>
      <c r="G2857" s="94"/>
      <c r="H2857" s="94"/>
      <c r="I2857" s="94"/>
      <c r="J2857" s="94"/>
      <c r="K2857" s="94"/>
      <c r="L2857" s="95"/>
      <c r="M2857" s="100" t="s">
        <v>192</v>
      </c>
      <c r="N2857" s="100" t="s">
        <v>898</v>
      </c>
      <c r="O2857" s="101"/>
      <c r="P2857" s="73"/>
      <c r="Q2857" s="73"/>
      <c r="R2857" s="73"/>
      <c r="S2857" s="73"/>
      <c r="T2857" s="74"/>
    </row>
    <row r="2858" spans="1:20" ht="18" customHeight="1">
      <c r="A2858" s="190"/>
      <c r="B2858" s="191"/>
      <c r="C2858" s="102"/>
      <c r="D2858" s="108" t="s">
        <v>64</v>
      </c>
      <c r="E2858" s="94" t="s">
        <v>900</v>
      </c>
      <c r="F2858" s="94"/>
      <c r="G2858" s="94"/>
      <c r="H2858" s="94"/>
      <c r="I2858" s="94"/>
      <c r="J2858" s="94"/>
      <c r="K2858" s="94"/>
      <c r="L2858" s="95"/>
      <c r="M2858" s="78" t="s">
        <v>192</v>
      </c>
      <c r="N2858" s="100" t="s">
        <v>192</v>
      </c>
      <c r="O2858" s="101"/>
      <c r="P2858" s="73"/>
      <c r="Q2858" s="73"/>
      <c r="R2858" s="73"/>
      <c r="S2858" s="73"/>
      <c r="T2858" s="74"/>
    </row>
    <row r="2859" spans="1:20" ht="18" customHeight="1">
      <c r="A2859" s="190"/>
      <c r="B2859" s="191"/>
      <c r="C2859" s="99"/>
      <c r="D2859" s="108" t="s">
        <v>67</v>
      </c>
      <c r="E2859" s="94" t="s">
        <v>713</v>
      </c>
      <c r="F2859" s="94"/>
      <c r="G2859" s="94"/>
      <c r="H2859" s="94"/>
      <c r="I2859" s="94"/>
      <c r="J2859" s="94"/>
      <c r="K2859" s="94"/>
      <c r="L2859" s="95"/>
      <c r="M2859" s="100" t="s">
        <v>192</v>
      </c>
      <c r="N2859" s="100" t="s">
        <v>192</v>
      </c>
      <c r="O2859" s="101"/>
      <c r="P2859" s="73"/>
      <c r="Q2859" s="73"/>
      <c r="R2859" s="73"/>
      <c r="S2859" s="73"/>
      <c r="T2859" s="74"/>
    </row>
    <row r="2860" spans="1:20" ht="18" customHeight="1">
      <c r="A2860" s="190"/>
      <c r="B2860" s="191"/>
      <c r="C2860" s="111"/>
      <c r="D2860" s="108" t="s">
        <v>69</v>
      </c>
      <c r="E2860" s="94" t="s">
        <v>441</v>
      </c>
      <c r="F2860" s="94"/>
      <c r="G2860" s="94"/>
      <c r="H2860" s="94"/>
      <c r="I2860" s="94"/>
      <c r="J2860" s="94"/>
      <c r="K2860" s="94"/>
      <c r="L2860" s="95"/>
      <c r="M2860" s="100">
        <v>34</v>
      </c>
      <c r="N2860" s="100" t="s">
        <v>902</v>
      </c>
      <c r="O2860" s="395" t="s">
        <v>511</v>
      </c>
      <c r="P2860" s="73" t="s">
        <v>1437</v>
      </c>
      <c r="Q2860" s="73"/>
      <c r="R2860" s="73"/>
      <c r="S2860" s="73"/>
      <c r="T2860" s="74"/>
    </row>
    <row r="2861" spans="1:20" ht="18" customHeight="1">
      <c r="A2861" s="190"/>
      <c r="B2861" s="191"/>
      <c r="C2861" s="75"/>
      <c r="D2861" s="108" t="s">
        <v>859</v>
      </c>
      <c r="E2861" s="116" t="s">
        <v>442</v>
      </c>
      <c r="F2861" s="116"/>
      <c r="G2861" s="116"/>
      <c r="H2861" s="116"/>
      <c r="I2861" s="116"/>
      <c r="J2861" s="116"/>
      <c r="K2861" s="116"/>
      <c r="L2861" s="117"/>
      <c r="M2861" s="100">
        <v>65</v>
      </c>
      <c r="N2861" s="71" t="s">
        <v>192</v>
      </c>
      <c r="O2861" s="72" t="s">
        <v>511</v>
      </c>
      <c r="P2861" s="73" t="s">
        <v>1438</v>
      </c>
      <c r="Q2861" s="73"/>
      <c r="R2861" s="73"/>
      <c r="S2861" s="73"/>
      <c r="T2861" s="74"/>
    </row>
    <row r="2862" spans="1:20" ht="18" customHeight="1">
      <c r="A2862" s="190"/>
      <c r="B2862" s="191"/>
      <c r="C2862" s="118"/>
      <c r="D2862" s="108" t="s">
        <v>866</v>
      </c>
      <c r="E2862" s="94" t="s">
        <v>747</v>
      </c>
      <c r="F2862" s="94"/>
      <c r="G2862" s="94"/>
      <c r="H2862" s="94"/>
      <c r="I2862" s="94"/>
      <c r="J2862" s="94"/>
      <c r="K2862" s="94"/>
      <c r="L2862" s="95"/>
      <c r="M2862" s="100">
        <v>34</v>
      </c>
      <c r="N2862" s="100" t="s">
        <v>192</v>
      </c>
      <c r="O2862" s="101"/>
      <c r="P2862" s="73"/>
      <c r="Q2862" s="73"/>
      <c r="R2862" s="73"/>
      <c r="S2862" s="73"/>
      <c r="T2862" s="74"/>
    </row>
    <row r="2863" spans="1:20" ht="18" customHeight="1">
      <c r="A2863" s="190"/>
      <c r="B2863" s="191"/>
      <c r="C2863" s="118"/>
      <c r="D2863" s="108" t="s">
        <v>868</v>
      </c>
      <c r="E2863" s="94" t="s">
        <v>748</v>
      </c>
      <c r="F2863" s="94"/>
      <c r="G2863" s="94"/>
      <c r="H2863" s="94"/>
      <c r="I2863" s="94"/>
      <c r="J2863" s="94"/>
      <c r="K2863" s="94"/>
      <c r="L2863" s="95"/>
      <c r="M2863" s="100">
        <v>34</v>
      </c>
      <c r="N2863" s="100" t="s">
        <v>192</v>
      </c>
      <c r="O2863" s="101"/>
      <c r="P2863" s="73"/>
      <c r="Q2863" s="73"/>
      <c r="R2863" s="73"/>
      <c r="S2863" s="73"/>
      <c r="T2863" s="74"/>
    </row>
    <row r="2864" spans="1:20" ht="18" customHeight="1">
      <c r="A2864" s="190"/>
      <c r="B2864" s="191"/>
      <c r="C2864" s="99"/>
      <c r="D2864" s="108" t="s">
        <v>872</v>
      </c>
      <c r="E2864" s="94" t="s">
        <v>907</v>
      </c>
      <c r="F2864" s="94"/>
      <c r="G2864" s="94"/>
      <c r="H2864" s="94"/>
      <c r="I2864" s="94"/>
      <c r="J2864" s="94"/>
      <c r="K2864" s="94"/>
      <c r="L2864" s="105"/>
      <c r="M2864" s="100" t="s">
        <v>433</v>
      </c>
      <c r="N2864" s="100" t="s">
        <v>908</v>
      </c>
      <c r="O2864" s="395" t="s">
        <v>511</v>
      </c>
      <c r="P2864" s="73" t="s">
        <v>941</v>
      </c>
      <c r="Q2864" s="73"/>
      <c r="R2864" s="73"/>
      <c r="S2864" s="73"/>
      <c r="T2864" s="74"/>
    </row>
    <row r="2865" spans="1:20" ht="18" customHeight="1">
      <c r="A2865" s="190"/>
      <c r="B2865" s="191"/>
      <c r="C2865" s="111"/>
      <c r="D2865" s="68" t="s">
        <v>873</v>
      </c>
      <c r="E2865" s="94" t="s">
        <v>910</v>
      </c>
      <c r="F2865" s="94"/>
      <c r="G2865" s="94"/>
      <c r="H2865" s="94"/>
      <c r="I2865" s="94"/>
      <c r="J2865" s="94"/>
      <c r="K2865" s="94"/>
      <c r="L2865" s="105"/>
      <c r="M2865" s="100" t="s">
        <v>192</v>
      </c>
      <c r="N2865" s="100" t="s">
        <v>192</v>
      </c>
      <c r="O2865" s="395" t="s">
        <v>511</v>
      </c>
      <c r="P2865" s="73" t="s">
        <v>251</v>
      </c>
      <c r="Q2865" s="73"/>
      <c r="R2865" s="73"/>
      <c r="S2865" s="73"/>
      <c r="T2865" s="74"/>
    </row>
    <row r="2866" spans="1:20" ht="18" customHeight="1">
      <c r="A2866" s="190"/>
      <c r="B2866" s="191"/>
      <c r="C2866" s="75"/>
      <c r="D2866" s="108" t="s">
        <v>875</v>
      </c>
      <c r="E2866" s="94" t="s">
        <v>912</v>
      </c>
      <c r="F2866" s="94"/>
      <c r="G2866" s="94"/>
      <c r="H2866" s="94"/>
      <c r="I2866" s="94"/>
      <c r="J2866" s="94"/>
      <c r="K2866" s="94"/>
      <c r="L2866" s="105"/>
      <c r="M2866" s="100" t="s">
        <v>192</v>
      </c>
      <c r="N2866" s="100" t="s">
        <v>192</v>
      </c>
      <c r="O2866" s="395" t="s">
        <v>511</v>
      </c>
      <c r="P2866" s="73" t="s">
        <v>504</v>
      </c>
      <c r="Q2866" s="73"/>
      <c r="R2866" s="73"/>
      <c r="S2866" s="73"/>
      <c r="T2866" s="74"/>
    </row>
    <row r="2867" spans="1:20" ht="18" customHeight="1">
      <c r="A2867" s="190"/>
      <c r="B2867" s="191"/>
      <c r="C2867" s="118"/>
      <c r="D2867" s="108" t="s">
        <v>876</v>
      </c>
      <c r="E2867" s="94" t="s">
        <v>914</v>
      </c>
      <c r="F2867" s="94"/>
      <c r="G2867" s="94"/>
      <c r="H2867" s="94"/>
      <c r="I2867" s="94"/>
      <c r="J2867" s="94"/>
      <c r="K2867" s="94"/>
      <c r="L2867" s="105"/>
      <c r="M2867" s="100">
        <v>65</v>
      </c>
      <c r="N2867" s="100" t="s">
        <v>192</v>
      </c>
      <c r="O2867" s="395" t="s">
        <v>511</v>
      </c>
      <c r="P2867" s="73" t="s">
        <v>447</v>
      </c>
      <c r="Q2867" s="73"/>
      <c r="R2867" s="73"/>
      <c r="S2867" s="73"/>
      <c r="T2867" s="74"/>
    </row>
    <row r="2868" spans="1:20" ht="18" customHeight="1">
      <c r="A2868" s="190"/>
      <c r="B2868" s="191"/>
      <c r="C2868" s="99"/>
      <c r="D2868" s="108" t="s">
        <v>877</v>
      </c>
      <c r="E2868" s="94" t="s">
        <v>441</v>
      </c>
      <c r="F2868" s="94"/>
      <c r="G2868" s="94"/>
      <c r="H2868" s="94"/>
      <c r="I2868" s="94"/>
      <c r="J2868" s="94"/>
      <c r="K2868" s="94"/>
      <c r="L2868" s="105"/>
      <c r="M2868" s="100">
        <v>34</v>
      </c>
      <c r="N2868" s="100" t="s">
        <v>192</v>
      </c>
      <c r="O2868" s="101"/>
      <c r="P2868" s="73" t="s">
        <v>507</v>
      </c>
      <c r="Q2868" s="73"/>
      <c r="R2868" s="73"/>
      <c r="S2868" s="73"/>
      <c r="T2868" s="74"/>
    </row>
    <row r="2869" spans="1:20" ht="18" customHeight="1">
      <c r="A2869" s="190"/>
      <c r="B2869" s="191"/>
      <c r="C2869" s="99"/>
      <c r="D2869" s="108" t="s">
        <v>878</v>
      </c>
      <c r="E2869" s="94" t="s">
        <v>442</v>
      </c>
      <c r="F2869" s="94"/>
      <c r="G2869" s="94"/>
      <c r="H2869" s="94"/>
      <c r="I2869" s="94"/>
      <c r="J2869" s="94"/>
      <c r="K2869" s="94"/>
      <c r="L2869" s="105"/>
      <c r="M2869" s="100">
        <v>65</v>
      </c>
      <c r="N2869" s="100" t="s">
        <v>192</v>
      </c>
      <c r="O2869" s="101"/>
      <c r="P2869" s="73" t="s">
        <v>508</v>
      </c>
      <c r="Q2869" s="73"/>
      <c r="R2869" s="73"/>
      <c r="S2869" s="73"/>
      <c r="T2869" s="74"/>
    </row>
    <row r="2870" spans="1:20" ht="18" customHeight="1">
      <c r="A2870" s="190"/>
      <c r="B2870" s="191"/>
      <c r="C2870" s="99"/>
      <c r="D2870" s="108" t="s">
        <v>879</v>
      </c>
      <c r="E2870" s="94" t="s">
        <v>733</v>
      </c>
      <c r="F2870" s="94"/>
      <c r="G2870" s="94"/>
      <c r="H2870" s="94"/>
      <c r="I2870" s="94"/>
      <c r="J2870" s="94"/>
      <c r="K2870" s="94"/>
      <c r="L2870" s="105"/>
      <c r="M2870" s="78">
        <v>34</v>
      </c>
      <c r="N2870" s="96" t="s">
        <v>192</v>
      </c>
      <c r="O2870" s="98"/>
      <c r="P2870" s="73" t="s">
        <v>509</v>
      </c>
      <c r="Q2870" s="73"/>
      <c r="R2870" s="73"/>
      <c r="S2870" s="73"/>
      <c r="T2870" s="74"/>
    </row>
    <row r="2871" spans="1:20" ht="18" customHeight="1">
      <c r="A2871" s="190"/>
      <c r="B2871" s="191"/>
      <c r="C2871" s="99"/>
      <c r="D2871" s="108" t="s">
        <v>896</v>
      </c>
      <c r="E2871" s="94" t="s">
        <v>734</v>
      </c>
      <c r="F2871" s="94"/>
      <c r="G2871" s="94"/>
      <c r="H2871" s="94"/>
      <c r="I2871" s="94"/>
      <c r="J2871" s="94"/>
      <c r="K2871" s="94"/>
      <c r="L2871" s="105"/>
      <c r="M2871" s="78">
        <v>34</v>
      </c>
      <c r="N2871" s="96" t="s">
        <v>192</v>
      </c>
      <c r="O2871" s="119"/>
      <c r="P2871" s="107"/>
      <c r="Q2871" s="107"/>
      <c r="R2871" s="107"/>
      <c r="S2871" s="107"/>
      <c r="T2871" s="74"/>
    </row>
    <row r="2872" spans="1:20" ht="18" customHeight="1">
      <c r="A2872" s="190"/>
      <c r="B2872" s="191"/>
      <c r="C2872" s="99"/>
      <c r="D2872" s="108" t="s">
        <v>899</v>
      </c>
      <c r="E2872" s="94" t="s">
        <v>735</v>
      </c>
      <c r="F2872" s="94"/>
      <c r="G2872" s="94"/>
      <c r="H2872" s="94"/>
      <c r="I2872" s="94"/>
      <c r="J2872" s="94"/>
      <c r="K2872" s="94"/>
      <c r="L2872" s="105"/>
      <c r="M2872" s="78" t="s">
        <v>433</v>
      </c>
      <c r="N2872" s="96" t="s">
        <v>908</v>
      </c>
      <c r="O2872" s="119"/>
      <c r="P2872" s="107"/>
      <c r="Q2872" s="107"/>
      <c r="R2872" s="107"/>
      <c r="S2872" s="107"/>
      <c r="T2872" s="74"/>
    </row>
    <row r="2873" spans="1:20" ht="18" customHeight="1" thickBot="1">
      <c r="A2873" s="233"/>
      <c r="B2873" s="234"/>
      <c r="C2873" s="120"/>
      <c r="D2873" s="121"/>
      <c r="E2873" s="122"/>
      <c r="F2873" s="122"/>
      <c r="G2873" s="122"/>
      <c r="H2873" s="122"/>
      <c r="I2873" s="122"/>
      <c r="J2873" s="122"/>
      <c r="K2873" s="122"/>
      <c r="L2873" s="123"/>
      <c r="M2873" s="124"/>
      <c r="N2873" s="125"/>
      <c r="O2873" s="126"/>
      <c r="P2873" s="127"/>
      <c r="Q2873" s="127"/>
      <c r="R2873" s="127"/>
      <c r="S2873" s="127"/>
      <c r="T2873" s="128"/>
    </row>
    <row r="2874" spans="1:20" ht="17.25" customHeight="1" thickBot="1">
      <c r="A2874" s="935" t="s">
        <v>101</v>
      </c>
      <c r="B2874" s="936"/>
      <c r="C2874" s="936"/>
      <c r="D2874" s="936"/>
      <c r="E2874" s="936"/>
      <c r="F2874" s="936"/>
      <c r="G2874" s="50" t="s">
        <v>102</v>
      </c>
      <c r="H2874" s="937"/>
      <c r="I2874" s="937"/>
      <c r="J2874" s="938"/>
      <c r="K2874" s="50" t="s">
        <v>103</v>
      </c>
      <c r="L2874" s="51"/>
      <c r="M2874" s="52"/>
      <c r="N2874" s="939" t="s">
        <v>104</v>
      </c>
      <c r="O2874" s="940"/>
      <c r="P2874" s="940"/>
      <c r="Q2874" s="941"/>
      <c r="R2874" s="53" t="s">
        <v>105</v>
      </c>
      <c r="S2874" s="54"/>
      <c r="T2874" s="55"/>
    </row>
    <row r="2875" spans="1:20" ht="18" customHeight="1">
      <c r="A2875" s="942" t="s">
        <v>106</v>
      </c>
      <c r="B2875" s="943"/>
      <c r="C2875" s="946" t="s">
        <v>107</v>
      </c>
      <c r="D2875" s="922" t="s">
        <v>108</v>
      </c>
      <c r="E2875" s="923"/>
      <c r="F2875" s="923"/>
      <c r="G2875" s="923"/>
      <c r="H2875" s="923"/>
      <c r="I2875" s="923"/>
      <c r="J2875" s="923"/>
      <c r="K2875" s="923"/>
      <c r="L2875" s="948"/>
      <c r="M2875" s="950" t="s">
        <v>109</v>
      </c>
      <c r="N2875" s="922" t="s">
        <v>110</v>
      </c>
      <c r="O2875" s="922" t="s">
        <v>111</v>
      </c>
      <c r="P2875" s="923"/>
      <c r="Q2875" s="923"/>
      <c r="R2875" s="923"/>
      <c r="S2875" s="923"/>
      <c r="T2875" s="924"/>
    </row>
    <row r="2876" spans="1:20" ht="18" customHeight="1" thickBot="1">
      <c r="A2876" s="944"/>
      <c r="B2876" s="945"/>
      <c r="C2876" s="947"/>
      <c r="D2876" s="925"/>
      <c r="E2876" s="926"/>
      <c r="F2876" s="926"/>
      <c r="G2876" s="926"/>
      <c r="H2876" s="926"/>
      <c r="I2876" s="926"/>
      <c r="J2876" s="926"/>
      <c r="K2876" s="926"/>
      <c r="L2876" s="949"/>
      <c r="M2876" s="951"/>
      <c r="N2876" s="925"/>
      <c r="O2876" s="925"/>
      <c r="P2876" s="926"/>
      <c r="Q2876" s="926"/>
      <c r="R2876" s="926"/>
      <c r="S2876" s="926"/>
      <c r="T2876" s="927"/>
    </row>
    <row r="2877" spans="1:20" ht="18" customHeight="1">
      <c r="A2877" s="989" t="s">
        <v>1423</v>
      </c>
      <c r="B2877" s="990"/>
      <c r="C2877" s="57"/>
      <c r="D2877" s="58" t="s">
        <v>933</v>
      </c>
      <c r="E2877" s="59" t="s">
        <v>737</v>
      </c>
      <c r="F2877" s="60"/>
      <c r="G2877" s="60"/>
      <c r="H2877" s="293"/>
      <c r="I2877" s="293"/>
      <c r="J2877" s="293"/>
      <c r="K2877" s="293"/>
      <c r="L2877" s="61"/>
      <c r="M2877" s="62" t="s">
        <v>192</v>
      </c>
      <c r="N2877" s="63" t="s">
        <v>192</v>
      </c>
      <c r="O2877" s="64"/>
      <c r="P2877" s="65"/>
      <c r="Q2877" s="65"/>
      <c r="R2877" s="65"/>
      <c r="S2877" s="65"/>
      <c r="T2877" s="66"/>
    </row>
    <row r="2878" spans="1:20" ht="18" customHeight="1">
      <c r="A2878" s="985" t="s">
        <v>936</v>
      </c>
      <c r="B2878" s="986"/>
      <c r="C2878" s="67"/>
      <c r="D2878" s="68" t="s">
        <v>901</v>
      </c>
      <c r="E2878" s="69" t="s">
        <v>914</v>
      </c>
      <c r="F2878" s="69"/>
      <c r="G2878" s="69"/>
      <c r="H2878" s="69"/>
      <c r="I2878" s="69"/>
      <c r="J2878" s="69"/>
      <c r="K2878" s="69"/>
      <c r="L2878" s="70"/>
      <c r="M2878" s="78">
        <v>65</v>
      </c>
      <c r="N2878" s="71" t="s">
        <v>192</v>
      </c>
      <c r="O2878" s="72"/>
      <c r="P2878" s="73"/>
      <c r="Q2878" s="73"/>
      <c r="R2878" s="73"/>
      <c r="S2878" s="73"/>
      <c r="T2878" s="74"/>
    </row>
    <row r="2879" spans="1:20" ht="18" customHeight="1">
      <c r="A2879" s="985"/>
      <c r="B2879" s="986"/>
      <c r="C2879" s="80"/>
      <c r="D2879" s="81"/>
      <c r="E2879" s="245"/>
      <c r="F2879" s="246"/>
      <c r="G2879" s="246"/>
      <c r="H2879" s="246"/>
      <c r="I2879" s="246"/>
      <c r="J2879" s="246"/>
      <c r="K2879" s="246"/>
      <c r="L2879" s="247"/>
      <c r="M2879" s="85"/>
      <c r="N2879" s="85"/>
      <c r="O2879" s="86"/>
      <c r="P2879" s="87"/>
      <c r="Q2879" s="87"/>
      <c r="R2879" s="87"/>
      <c r="S2879" s="87"/>
      <c r="T2879" s="88"/>
    </row>
    <row r="2880" spans="1:20" ht="18" customHeight="1">
      <c r="A2880" s="983" t="s">
        <v>1423</v>
      </c>
      <c r="B2880" s="984"/>
      <c r="C2880" s="462"/>
      <c r="D2880" s="309" t="s">
        <v>45</v>
      </c>
      <c r="E2880" s="341" t="s">
        <v>944</v>
      </c>
      <c r="F2880" s="361"/>
      <c r="G2880" s="361"/>
      <c r="H2880" s="361"/>
      <c r="I2880" s="361"/>
      <c r="J2880" s="361"/>
      <c r="K2880" s="361"/>
      <c r="L2880" s="362"/>
      <c r="M2880" s="363" t="s">
        <v>192</v>
      </c>
      <c r="N2880" s="312" t="s">
        <v>192</v>
      </c>
      <c r="O2880" s="426"/>
      <c r="P2880" s="427"/>
      <c r="Q2880" s="427"/>
      <c r="R2880" s="427"/>
      <c r="S2880" s="427"/>
      <c r="T2880" s="392"/>
    </row>
    <row r="2881" spans="1:20" ht="18" customHeight="1">
      <c r="A2881" s="985" t="s">
        <v>946</v>
      </c>
      <c r="B2881" s="986"/>
      <c r="C2881" s="79"/>
      <c r="D2881" s="68" t="s">
        <v>47</v>
      </c>
      <c r="E2881" s="69" t="s">
        <v>947</v>
      </c>
      <c r="F2881" s="76"/>
      <c r="G2881" s="76"/>
      <c r="H2881" s="76"/>
      <c r="I2881" s="76"/>
      <c r="J2881" s="76"/>
      <c r="K2881" s="76"/>
      <c r="L2881" s="77"/>
      <c r="M2881" s="78" t="s">
        <v>192</v>
      </c>
      <c r="N2881" s="71" t="s">
        <v>192</v>
      </c>
      <c r="O2881" s="72"/>
      <c r="P2881" s="73"/>
      <c r="Q2881" s="73"/>
      <c r="R2881" s="73"/>
      <c r="S2881" s="73"/>
      <c r="T2881" s="74"/>
    </row>
    <row r="2882" spans="1:20" ht="18" customHeight="1">
      <c r="A2882" s="985" t="s">
        <v>157</v>
      </c>
      <c r="B2882" s="986"/>
      <c r="C2882" s="80"/>
      <c r="D2882" s="81" t="s">
        <v>48</v>
      </c>
      <c r="E2882" s="82" t="s">
        <v>950</v>
      </c>
      <c r="F2882" s="82"/>
      <c r="G2882" s="82"/>
      <c r="H2882" s="82"/>
      <c r="I2882" s="82"/>
      <c r="J2882" s="82"/>
      <c r="K2882" s="82"/>
      <c r="L2882" s="83"/>
      <c r="M2882" s="84" t="s">
        <v>192</v>
      </c>
      <c r="N2882" s="85" t="s">
        <v>192</v>
      </c>
      <c r="O2882" s="288"/>
      <c r="P2882" s="388"/>
      <c r="Q2882" s="388"/>
      <c r="R2882" s="388"/>
      <c r="S2882" s="388"/>
      <c r="T2882" s="88"/>
    </row>
    <row r="2883" spans="1:20" ht="18" customHeight="1">
      <c r="A2883" s="190"/>
      <c r="B2883" s="191"/>
      <c r="C2883" s="75"/>
      <c r="D2883" s="68" t="s">
        <v>49</v>
      </c>
      <c r="E2883" s="89" t="s">
        <v>951</v>
      </c>
      <c r="F2883" s="89"/>
      <c r="G2883" s="89"/>
      <c r="H2883" s="89"/>
      <c r="I2883" s="89"/>
      <c r="J2883" s="89"/>
      <c r="K2883" s="89"/>
      <c r="L2883" s="90"/>
      <c r="M2883" s="91" t="s">
        <v>192</v>
      </c>
      <c r="N2883" s="92" t="s">
        <v>192</v>
      </c>
      <c r="O2883" s="109"/>
      <c r="P2883" s="107"/>
      <c r="Q2883" s="107"/>
      <c r="R2883" s="107"/>
      <c r="S2883" s="107"/>
      <c r="T2883" s="74"/>
    </row>
    <row r="2884" spans="1:20" ht="18" customHeight="1">
      <c r="A2884" s="190"/>
      <c r="B2884" s="191"/>
      <c r="C2884" s="168" t="s">
        <v>164</v>
      </c>
      <c r="D2884" s="68" t="s">
        <v>50</v>
      </c>
      <c r="E2884" s="94" t="s">
        <v>952</v>
      </c>
      <c r="F2884" s="94"/>
      <c r="G2884" s="94"/>
      <c r="H2884" s="94"/>
      <c r="I2884" s="94"/>
      <c r="J2884" s="94"/>
      <c r="K2884" s="94"/>
      <c r="L2884" s="95"/>
      <c r="M2884" s="78">
        <v>50</v>
      </c>
      <c r="N2884" s="96" t="s">
        <v>192</v>
      </c>
      <c r="O2884" s="119" t="s">
        <v>948</v>
      </c>
      <c r="P2884" s="1005" t="s">
        <v>699</v>
      </c>
      <c r="Q2884" s="1005"/>
      <c r="R2884" s="1005"/>
      <c r="S2884" s="1005"/>
      <c r="T2884" s="1006"/>
    </row>
    <row r="2885" spans="1:20" ht="18" customHeight="1">
      <c r="A2885" s="190"/>
      <c r="B2885" s="191"/>
      <c r="C2885" s="75"/>
      <c r="D2885" s="68" t="s">
        <v>54</v>
      </c>
      <c r="E2885" s="89" t="s">
        <v>953</v>
      </c>
      <c r="F2885" s="89"/>
      <c r="G2885" s="89"/>
      <c r="H2885" s="89"/>
      <c r="I2885" s="89"/>
      <c r="J2885" s="89"/>
      <c r="K2885" s="89"/>
      <c r="L2885" s="95"/>
      <c r="M2885" s="78" t="s">
        <v>170</v>
      </c>
      <c r="N2885" s="96" t="s">
        <v>192</v>
      </c>
      <c r="O2885" s="119"/>
      <c r="P2885" s="107"/>
      <c r="Q2885" s="107"/>
      <c r="R2885" s="107"/>
      <c r="S2885" s="107"/>
      <c r="T2885" s="74"/>
    </row>
    <row r="2886" spans="1:20" ht="18" customHeight="1">
      <c r="A2886" s="190"/>
      <c r="B2886" s="191"/>
      <c r="C2886" s="99"/>
      <c r="D2886" s="68" t="s">
        <v>59</v>
      </c>
      <c r="E2886" s="94" t="s">
        <v>954</v>
      </c>
      <c r="F2886" s="94"/>
      <c r="G2886" s="94"/>
      <c r="H2886" s="94"/>
      <c r="I2886" s="94"/>
      <c r="J2886" s="94"/>
      <c r="K2886" s="94"/>
      <c r="L2886" s="95"/>
      <c r="M2886" s="100" t="s">
        <v>192</v>
      </c>
      <c r="N2886" s="100" t="s">
        <v>192</v>
      </c>
      <c r="O2886" s="110"/>
      <c r="P2886" s="107"/>
      <c r="Q2886" s="107"/>
      <c r="R2886" s="107"/>
      <c r="S2886" s="107"/>
      <c r="T2886" s="74"/>
    </row>
    <row r="2887" spans="1:20" ht="18" customHeight="1">
      <c r="A2887" s="190"/>
      <c r="B2887" s="191"/>
      <c r="C2887" s="102"/>
      <c r="D2887" s="68" t="s">
        <v>64</v>
      </c>
      <c r="E2887" s="94" t="s">
        <v>955</v>
      </c>
      <c r="F2887" s="94"/>
      <c r="G2887" s="94"/>
      <c r="H2887" s="94"/>
      <c r="I2887" s="94"/>
      <c r="J2887" s="94"/>
      <c r="K2887" s="94"/>
      <c r="L2887" s="95"/>
      <c r="M2887" s="78" t="s">
        <v>192</v>
      </c>
      <c r="N2887" s="96" t="s">
        <v>192</v>
      </c>
      <c r="O2887" s="119"/>
      <c r="P2887" s="107"/>
      <c r="Q2887" s="107"/>
      <c r="R2887" s="107"/>
      <c r="S2887" s="107"/>
      <c r="T2887" s="74"/>
    </row>
    <row r="2888" spans="1:20" ht="18" customHeight="1">
      <c r="A2888" s="190"/>
      <c r="B2888" s="191"/>
      <c r="C2888" s="176" t="s">
        <v>215</v>
      </c>
      <c r="D2888" s="68" t="s">
        <v>67</v>
      </c>
      <c r="E2888" s="94" t="s">
        <v>956</v>
      </c>
      <c r="F2888" s="94"/>
      <c r="G2888" s="94"/>
      <c r="H2888" s="94"/>
      <c r="I2888" s="94"/>
      <c r="J2888" s="94"/>
      <c r="K2888" s="94"/>
      <c r="L2888" s="95"/>
      <c r="M2888" s="100" t="s">
        <v>192</v>
      </c>
      <c r="N2888" s="71" t="s">
        <v>192</v>
      </c>
      <c r="O2888" s="106"/>
      <c r="P2888" s="107"/>
      <c r="Q2888" s="107"/>
      <c r="R2888" s="107"/>
      <c r="S2888" s="107"/>
      <c r="T2888" s="74"/>
    </row>
    <row r="2889" spans="1:20" ht="18" customHeight="1">
      <c r="A2889" s="190"/>
      <c r="B2889" s="191"/>
      <c r="C2889" s="102"/>
      <c r="D2889" s="68" t="s">
        <v>69</v>
      </c>
      <c r="E2889" s="94" t="s">
        <v>957</v>
      </c>
      <c r="F2889" s="94"/>
      <c r="G2889" s="94"/>
      <c r="H2889" s="94"/>
      <c r="I2889" s="94"/>
      <c r="J2889" s="94"/>
      <c r="K2889" s="94"/>
      <c r="L2889" s="95"/>
      <c r="M2889" s="100" t="s">
        <v>192</v>
      </c>
      <c r="N2889" s="71" t="s">
        <v>192</v>
      </c>
      <c r="O2889" s="106"/>
      <c r="P2889" s="107"/>
      <c r="Q2889" s="107"/>
      <c r="R2889" s="107"/>
      <c r="S2889" s="107"/>
      <c r="T2889" s="74"/>
    </row>
    <row r="2890" spans="1:20" ht="18" customHeight="1">
      <c r="A2890" s="190"/>
      <c r="B2890" s="191"/>
      <c r="C2890" s="99"/>
      <c r="D2890" s="68" t="s">
        <v>859</v>
      </c>
      <c r="E2890" s="94" t="s">
        <v>958</v>
      </c>
      <c r="F2890" s="94"/>
      <c r="G2890" s="94"/>
      <c r="H2890" s="94"/>
      <c r="I2890" s="94"/>
      <c r="J2890" s="94"/>
      <c r="K2890" s="94"/>
      <c r="L2890" s="105"/>
      <c r="M2890" s="100" t="s">
        <v>192</v>
      </c>
      <c r="N2890" s="71" t="s">
        <v>192</v>
      </c>
      <c r="O2890" s="106"/>
      <c r="P2890" s="107"/>
      <c r="Q2890" s="107"/>
      <c r="R2890" s="107"/>
      <c r="S2890" s="107"/>
      <c r="T2890" s="74"/>
    </row>
    <row r="2891" spans="1:20" ht="18" customHeight="1">
      <c r="A2891" s="190"/>
      <c r="B2891" s="191"/>
      <c r="C2891" s="75"/>
      <c r="D2891" s="108" t="s">
        <v>866</v>
      </c>
      <c r="E2891" s="94" t="s">
        <v>959</v>
      </c>
      <c r="F2891" s="94"/>
      <c r="G2891" s="94"/>
      <c r="H2891" s="94"/>
      <c r="I2891" s="94"/>
      <c r="J2891" s="94"/>
      <c r="K2891" s="94"/>
      <c r="L2891" s="95"/>
      <c r="M2891" s="100" t="s">
        <v>192</v>
      </c>
      <c r="N2891" s="71" t="s">
        <v>192</v>
      </c>
      <c r="O2891" s="106"/>
      <c r="P2891" s="107"/>
      <c r="Q2891" s="107"/>
      <c r="R2891" s="107"/>
      <c r="S2891" s="107"/>
      <c r="T2891" s="74"/>
    </row>
    <row r="2892" spans="1:20" ht="18" customHeight="1">
      <c r="A2892" s="190"/>
      <c r="B2892" s="191"/>
      <c r="C2892" s="75"/>
      <c r="D2892" s="108" t="s">
        <v>868</v>
      </c>
      <c r="E2892" s="94" t="s">
        <v>960</v>
      </c>
      <c r="F2892" s="94"/>
      <c r="G2892" s="94"/>
      <c r="H2892" s="94"/>
      <c r="I2892" s="94"/>
      <c r="J2892" s="94"/>
      <c r="K2892" s="94"/>
      <c r="L2892" s="95"/>
      <c r="M2892" s="100" t="s">
        <v>192</v>
      </c>
      <c r="N2892" s="71" t="s">
        <v>192</v>
      </c>
      <c r="O2892" s="106"/>
      <c r="P2892" s="107"/>
      <c r="Q2892" s="107"/>
      <c r="R2892" s="107"/>
      <c r="S2892" s="107"/>
      <c r="T2892" s="74"/>
    </row>
    <row r="2893" spans="1:20" ht="18" customHeight="1">
      <c r="A2893" s="190"/>
      <c r="B2893" s="191"/>
      <c r="C2893" s="102"/>
      <c r="D2893" s="68" t="s">
        <v>872</v>
      </c>
      <c r="E2893" s="94" t="s">
        <v>961</v>
      </c>
      <c r="F2893" s="94"/>
      <c r="G2893" s="94"/>
      <c r="H2893" s="94"/>
      <c r="I2893" s="94"/>
      <c r="J2893" s="94"/>
      <c r="K2893" s="94"/>
      <c r="L2893" s="95"/>
      <c r="M2893" s="100" t="s">
        <v>176</v>
      </c>
      <c r="N2893" s="92" t="s">
        <v>962</v>
      </c>
      <c r="O2893" s="109"/>
      <c r="P2893" s="107"/>
      <c r="Q2893" s="107"/>
      <c r="R2893" s="107"/>
      <c r="S2893" s="107"/>
      <c r="T2893" s="74"/>
    </row>
    <row r="2894" spans="1:20" ht="18" customHeight="1">
      <c r="A2894" s="190"/>
      <c r="B2894" s="191"/>
      <c r="C2894" s="99"/>
      <c r="D2894" s="108" t="s">
        <v>873</v>
      </c>
      <c r="E2894" s="94" t="s">
        <v>963</v>
      </c>
      <c r="F2894" s="94"/>
      <c r="G2894" s="94"/>
      <c r="H2894" s="94"/>
      <c r="I2894" s="94"/>
      <c r="J2894" s="94"/>
      <c r="K2894" s="94"/>
      <c r="L2894" s="95"/>
      <c r="M2894" s="100" t="s">
        <v>192</v>
      </c>
      <c r="N2894" s="100" t="s">
        <v>192</v>
      </c>
      <c r="O2894" s="110"/>
      <c r="P2894" s="107"/>
      <c r="Q2894" s="107"/>
      <c r="R2894" s="107"/>
      <c r="S2894" s="107"/>
      <c r="T2894" s="74"/>
    </row>
    <row r="2895" spans="1:20" ht="18" customHeight="1">
      <c r="A2895" s="190"/>
      <c r="B2895" s="191"/>
      <c r="C2895" s="102"/>
      <c r="D2895" s="108" t="s">
        <v>875</v>
      </c>
      <c r="E2895" s="94" t="s">
        <v>964</v>
      </c>
      <c r="F2895" s="94"/>
      <c r="G2895" s="94"/>
      <c r="H2895" s="94"/>
      <c r="I2895" s="94"/>
      <c r="J2895" s="94"/>
      <c r="K2895" s="94"/>
      <c r="L2895" s="95"/>
      <c r="M2895" s="78">
        <v>83</v>
      </c>
      <c r="N2895" s="100" t="s">
        <v>965</v>
      </c>
      <c r="O2895" s="110"/>
      <c r="P2895" s="107"/>
      <c r="Q2895" s="107"/>
      <c r="R2895" s="107"/>
      <c r="S2895" s="107"/>
      <c r="T2895" s="74"/>
    </row>
    <row r="2896" spans="1:20" ht="18" customHeight="1">
      <c r="A2896" s="190"/>
      <c r="B2896" s="191"/>
      <c r="C2896" s="176" t="s">
        <v>215</v>
      </c>
      <c r="D2896" s="108" t="s">
        <v>876</v>
      </c>
      <c r="E2896" s="94" t="s">
        <v>966</v>
      </c>
      <c r="F2896" s="94"/>
      <c r="G2896" s="94"/>
      <c r="H2896" s="94"/>
      <c r="I2896" s="94"/>
      <c r="J2896" s="94"/>
      <c r="K2896" s="94"/>
      <c r="L2896" s="95"/>
      <c r="M2896" s="100" t="s">
        <v>192</v>
      </c>
      <c r="N2896" s="100" t="s">
        <v>192</v>
      </c>
      <c r="O2896" s="110"/>
      <c r="P2896" s="107"/>
      <c r="Q2896" s="107"/>
      <c r="R2896" s="107"/>
      <c r="S2896" s="107"/>
      <c r="T2896" s="74"/>
    </row>
    <row r="2897" spans="1:20" ht="18" customHeight="1">
      <c r="A2897" s="190"/>
      <c r="B2897" s="191"/>
      <c r="C2897" s="111"/>
      <c r="D2897" s="108" t="s">
        <v>877</v>
      </c>
      <c r="E2897" s="94" t="s">
        <v>967</v>
      </c>
      <c r="F2897" s="94"/>
      <c r="G2897" s="94"/>
      <c r="H2897" s="94"/>
      <c r="I2897" s="94"/>
      <c r="J2897" s="94"/>
      <c r="K2897" s="94"/>
      <c r="L2897" s="95"/>
      <c r="M2897" s="113" t="s">
        <v>192</v>
      </c>
      <c r="N2897" s="113" t="s">
        <v>192</v>
      </c>
      <c r="O2897" s="114"/>
      <c r="P2897" s="107"/>
      <c r="Q2897" s="107"/>
      <c r="R2897" s="107"/>
      <c r="S2897" s="107"/>
      <c r="T2897" s="74"/>
    </row>
    <row r="2898" spans="1:20" ht="18" customHeight="1">
      <c r="A2898" s="190"/>
      <c r="B2898" s="191"/>
      <c r="C2898" s="75"/>
      <c r="D2898" s="108" t="s">
        <v>878</v>
      </c>
      <c r="E2898" s="116" t="s">
        <v>955</v>
      </c>
      <c r="F2898" s="116"/>
      <c r="G2898" s="116"/>
      <c r="H2898" s="116"/>
      <c r="I2898" s="116"/>
      <c r="J2898" s="116"/>
      <c r="K2898" s="116"/>
      <c r="L2898" s="117"/>
      <c r="M2898" s="100" t="s">
        <v>192</v>
      </c>
      <c r="N2898" s="71" t="s">
        <v>192</v>
      </c>
      <c r="O2898" s="398"/>
      <c r="P2898" s="73"/>
      <c r="Q2898" s="107"/>
      <c r="R2898" s="107"/>
      <c r="S2898" s="107"/>
      <c r="T2898" s="74"/>
    </row>
    <row r="2899" spans="1:20" ht="18" customHeight="1">
      <c r="A2899" s="190"/>
      <c r="B2899" s="191"/>
      <c r="C2899" s="412" t="s">
        <v>225</v>
      </c>
      <c r="D2899" s="108" t="s">
        <v>879</v>
      </c>
      <c r="E2899" s="94" t="s">
        <v>968</v>
      </c>
      <c r="F2899" s="94"/>
      <c r="G2899" s="94"/>
      <c r="H2899" s="94"/>
      <c r="I2899" s="94"/>
      <c r="J2899" s="94"/>
      <c r="K2899" s="94"/>
      <c r="L2899" s="95"/>
      <c r="M2899" s="100">
        <v>84</v>
      </c>
      <c r="N2899" s="100" t="s">
        <v>965</v>
      </c>
      <c r="O2899" s="395"/>
      <c r="P2899" s="73"/>
      <c r="Q2899" s="107"/>
      <c r="R2899" s="107"/>
      <c r="S2899" s="107"/>
      <c r="T2899" s="74"/>
    </row>
    <row r="2900" spans="1:20" ht="18" customHeight="1">
      <c r="A2900" s="190"/>
      <c r="B2900" s="191"/>
      <c r="C2900" s="118"/>
      <c r="D2900" s="108" t="s">
        <v>896</v>
      </c>
      <c r="E2900" s="94" t="s">
        <v>969</v>
      </c>
      <c r="F2900" s="94"/>
      <c r="G2900" s="94"/>
      <c r="H2900" s="94"/>
      <c r="I2900" s="94"/>
      <c r="J2900" s="94"/>
      <c r="K2900" s="94"/>
      <c r="L2900" s="95"/>
      <c r="M2900" s="100" t="s">
        <v>192</v>
      </c>
      <c r="N2900" s="100" t="s">
        <v>192</v>
      </c>
      <c r="O2900" s="395"/>
      <c r="P2900" s="73"/>
      <c r="Q2900" s="107"/>
      <c r="R2900" s="107"/>
      <c r="S2900" s="107"/>
      <c r="T2900" s="74"/>
    </row>
    <row r="2901" spans="1:20" ht="18" customHeight="1">
      <c r="A2901" s="190"/>
      <c r="B2901" s="191"/>
      <c r="C2901" s="287"/>
      <c r="D2901" s="270"/>
      <c r="E2901" s="82"/>
      <c r="F2901" s="82"/>
      <c r="G2901" s="82"/>
      <c r="H2901" s="82"/>
      <c r="I2901" s="82"/>
      <c r="J2901" s="82"/>
      <c r="K2901" s="82"/>
      <c r="L2901" s="282"/>
      <c r="M2901" s="318"/>
      <c r="N2901" s="318"/>
      <c r="O2901" s="387"/>
      <c r="P2901" s="388"/>
      <c r="Q2901" s="388"/>
      <c r="R2901" s="388"/>
      <c r="S2901" s="388"/>
      <c r="T2901" s="88"/>
    </row>
    <row r="2902" spans="1:20" ht="18" customHeight="1">
      <c r="A2902" s="983" t="s">
        <v>1423</v>
      </c>
      <c r="B2902" s="984"/>
      <c r="C2902" s="466"/>
      <c r="D2902" s="309" t="s">
        <v>45</v>
      </c>
      <c r="E2902" s="310" t="s">
        <v>970</v>
      </c>
      <c r="F2902" s="310"/>
      <c r="G2902" s="310"/>
      <c r="H2902" s="310"/>
      <c r="I2902" s="310"/>
      <c r="J2902" s="310"/>
      <c r="K2902" s="310"/>
      <c r="L2902" s="311"/>
      <c r="M2902" s="343" t="s">
        <v>192</v>
      </c>
      <c r="N2902" s="343" t="s">
        <v>192</v>
      </c>
      <c r="O2902" s="390"/>
      <c r="P2902" s="391"/>
      <c r="Q2902" s="391"/>
      <c r="R2902" s="391"/>
      <c r="S2902" s="391"/>
      <c r="T2902" s="392"/>
    </row>
    <row r="2903" spans="1:20" ht="18" customHeight="1">
      <c r="A2903" s="985" t="s">
        <v>946</v>
      </c>
      <c r="B2903" s="986"/>
      <c r="C2903" s="75"/>
      <c r="D2903" s="108" t="s">
        <v>47</v>
      </c>
      <c r="E2903" s="94" t="s">
        <v>971</v>
      </c>
      <c r="F2903" s="94"/>
      <c r="G2903" s="94"/>
      <c r="H2903" s="94"/>
      <c r="I2903" s="94"/>
      <c r="J2903" s="94"/>
      <c r="K2903" s="94"/>
      <c r="L2903" s="105"/>
      <c r="M2903" s="100" t="s">
        <v>192</v>
      </c>
      <c r="N2903" s="100" t="s">
        <v>192</v>
      </c>
      <c r="O2903" s="110"/>
      <c r="P2903" s="107"/>
      <c r="Q2903" s="107"/>
      <c r="R2903" s="107"/>
      <c r="S2903" s="107"/>
      <c r="T2903" s="74"/>
    </row>
    <row r="2904" spans="1:20" ht="18" customHeight="1">
      <c r="A2904" s="190"/>
      <c r="B2904" s="191"/>
      <c r="C2904" s="410"/>
      <c r="D2904" s="108" t="s">
        <v>48</v>
      </c>
      <c r="E2904" s="94" t="s">
        <v>972</v>
      </c>
      <c r="F2904" s="94"/>
      <c r="G2904" s="94"/>
      <c r="H2904" s="94"/>
      <c r="I2904" s="94"/>
      <c r="J2904" s="94"/>
      <c r="K2904" s="94"/>
      <c r="L2904" s="105"/>
      <c r="M2904" s="100" t="s">
        <v>321</v>
      </c>
      <c r="N2904" s="100" t="s">
        <v>192</v>
      </c>
      <c r="O2904" s="110"/>
      <c r="P2904" s="107"/>
      <c r="Q2904" s="107"/>
      <c r="R2904" s="107"/>
      <c r="S2904" s="107"/>
      <c r="T2904" s="74"/>
    </row>
    <row r="2905" spans="1:20" ht="18" customHeight="1">
      <c r="A2905" s="190"/>
      <c r="B2905" s="191"/>
      <c r="C2905" s="99"/>
      <c r="D2905" s="108" t="s">
        <v>49</v>
      </c>
      <c r="E2905" s="94" t="s">
        <v>974</v>
      </c>
      <c r="F2905" s="94"/>
      <c r="G2905" s="94"/>
      <c r="H2905" s="94"/>
      <c r="I2905" s="94"/>
      <c r="J2905" s="94"/>
      <c r="K2905" s="94"/>
      <c r="L2905" s="105"/>
      <c r="M2905" s="100" t="s">
        <v>192</v>
      </c>
      <c r="N2905" s="100" t="s">
        <v>192</v>
      </c>
      <c r="O2905" s="110"/>
      <c r="P2905" s="107"/>
      <c r="Q2905" s="107"/>
      <c r="R2905" s="107"/>
      <c r="S2905" s="107"/>
      <c r="T2905" s="74"/>
    </row>
    <row r="2906" spans="1:20" ht="18" customHeight="1">
      <c r="A2906" s="190"/>
      <c r="B2906" s="191"/>
      <c r="C2906" s="99"/>
      <c r="D2906" s="108" t="s">
        <v>50</v>
      </c>
      <c r="E2906" s="94" t="s">
        <v>976</v>
      </c>
      <c r="F2906" s="94"/>
      <c r="G2906" s="94"/>
      <c r="H2906" s="94"/>
      <c r="I2906" s="94"/>
      <c r="J2906" s="94"/>
      <c r="K2906" s="94"/>
      <c r="L2906" s="105"/>
      <c r="M2906" s="100" t="s">
        <v>235</v>
      </c>
      <c r="N2906" s="100" t="s">
        <v>977</v>
      </c>
      <c r="O2906" s="110"/>
      <c r="P2906" s="107"/>
      <c r="Q2906" s="107"/>
      <c r="R2906" s="107"/>
      <c r="S2906" s="107"/>
      <c r="T2906" s="74"/>
    </row>
    <row r="2907" spans="1:20" ht="18" customHeight="1">
      <c r="A2907" s="190"/>
      <c r="B2907" s="191"/>
      <c r="C2907" s="99"/>
      <c r="D2907" s="108" t="s">
        <v>54</v>
      </c>
      <c r="E2907" s="94" t="s">
        <v>979</v>
      </c>
      <c r="F2907" s="94"/>
      <c r="G2907" s="94"/>
      <c r="H2907" s="94"/>
      <c r="I2907" s="94"/>
      <c r="J2907" s="94"/>
      <c r="K2907" s="94"/>
      <c r="L2907" s="105"/>
      <c r="M2907" s="78" t="s">
        <v>239</v>
      </c>
      <c r="N2907" s="96" t="s">
        <v>977</v>
      </c>
      <c r="O2907" s="119"/>
      <c r="P2907" s="107"/>
      <c r="Q2907" s="107"/>
      <c r="R2907" s="107"/>
      <c r="S2907" s="107"/>
      <c r="T2907" s="74"/>
    </row>
    <row r="2908" spans="1:20" ht="18" customHeight="1">
      <c r="A2908" s="190"/>
      <c r="B2908" s="191"/>
      <c r="C2908" s="99"/>
      <c r="D2908" s="108" t="s">
        <v>59</v>
      </c>
      <c r="E2908" s="94" t="s">
        <v>980</v>
      </c>
      <c r="F2908" s="94"/>
      <c r="G2908" s="94"/>
      <c r="H2908" s="94"/>
      <c r="I2908" s="94"/>
      <c r="J2908" s="94"/>
      <c r="K2908" s="94"/>
      <c r="L2908" s="105"/>
      <c r="M2908" s="78">
        <v>32</v>
      </c>
      <c r="N2908" s="96" t="s">
        <v>977</v>
      </c>
      <c r="O2908" s="119"/>
      <c r="P2908" s="107"/>
      <c r="Q2908" s="107"/>
      <c r="R2908" s="107"/>
      <c r="S2908" s="107"/>
      <c r="T2908" s="74"/>
    </row>
    <row r="2909" spans="1:20" ht="18" customHeight="1">
      <c r="A2909" s="190"/>
      <c r="B2909" s="191"/>
      <c r="C2909" s="99"/>
      <c r="D2909" s="108"/>
      <c r="E2909" s="94" t="s">
        <v>981</v>
      </c>
      <c r="F2909" s="94"/>
      <c r="G2909" s="94"/>
      <c r="H2909" s="94"/>
      <c r="I2909" s="94"/>
      <c r="J2909" s="94"/>
      <c r="K2909" s="94"/>
      <c r="L2909" s="105"/>
      <c r="M2909" s="78"/>
      <c r="N2909" s="96"/>
      <c r="O2909" s="119"/>
      <c r="P2909" s="107"/>
      <c r="Q2909" s="107"/>
      <c r="R2909" s="107"/>
      <c r="S2909" s="107"/>
      <c r="T2909" s="74"/>
    </row>
    <row r="2910" spans="1:20" ht="18" customHeight="1" thickBot="1">
      <c r="A2910" s="233"/>
      <c r="B2910" s="234"/>
      <c r="C2910" s="120"/>
      <c r="D2910" s="121"/>
      <c r="E2910" s="122"/>
      <c r="F2910" s="122"/>
      <c r="G2910" s="122"/>
      <c r="H2910" s="122"/>
      <c r="I2910" s="122"/>
      <c r="J2910" s="122"/>
      <c r="K2910" s="122"/>
      <c r="L2910" s="123"/>
      <c r="M2910" s="124"/>
      <c r="N2910" s="125"/>
      <c r="O2910" s="126"/>
      <c r="P2910" s="127"/>
      <c r="Q2910" s="127"/>
      <c r="R2910" s="127"/>
      <c r="S2910" s="127"/>
      <c r="T2910" s="128"/>
    </row>
    <row r="2911" spans="1:20" ht="17.25" customHeight="1" thickBot="1">
      <c r="A2911" s="935" t="s">
        <v>101</v>
      </c>
      <c r="B2911" s="936"/>
      <c r="C2911" s="936"/>
      <c r="D2911" s="936"/>
      <c r="E2911" s="936"/>
      <c r="F2911" s="936"/>
      <c r="G2911" s="50" t="s">
        <v>102</v>
      </c>
      <c r="H2911" s="937"/>
      <c r="I2911" s="937"/>
      <c r="J2911" s="938"/>
      <c r="K2911" s="50" t="s">
        <v>103</v>
      </c>
      <c r="L2911" s="51"/>
      <c r="M2911" s="52"/>
      <c r="N2911" s="939" t="s">
        <v>104</v>
      </c>
      <c r="O2911" s="940"/>
      <c r="P2911" s="940"/>
      <c r="Q2911" s="941"/>
      <c r="R2911" s="53" t="s">
        <v>105</v>
      </c>
      <c r="S2911" s="54"/>
      <c r="T2911" s="55"/>
    </row>
    <row r="2912" spans="1:20" ht="18" customHeight="1">
      <c r="A2912" s="942" t="s">
        <v>106</v>
      </c>
      <c r="B2912" s="943"/>
      <c r="C2912" s="946" t="s">
        <v>107</v>
      </c>
      <c r="D2912" s="922" t="s">
        <v>108</v>
      </c>
      <c r="E2912" s="923"/>
      <c r="F2912" s="923"/>
      <c r="G2912" s="923"/>
      <c r="H2912" s="923"/>
      <c r="I2912" s="923"/>
      <c r="J2912" s="923"/>
      <c r="K2912" s="923"/>
      <c r="L2912" s="948"/>
      <c r="M2912" s="950" t="s">
        <v>109</v>
      </c>
      <c r="N2912" s="922" t="s">
        <v>110</v>
      </c>
      <c r="O2912" s="922" t="s">
        <v>111</v>
      </c>
      <c r="P2912" s="923"/>
      <c r="Q2912" s="923"/>
      <c r="R2912" s="923"/>
      <c r="S2912" s="923"/>
      <c r="T2912" s="924"/>
    </row>
    <row r="2913" spans="1:20" ht="18" customHeight="1" thickBot="1">
      <c r="A2913" s="944"/>
      <c r="B2913" s="945"/>
      <c r="C2913" s="947"/>
      <c r="D2913" s="925"/>
      <c r="E2913" s="926"/>
      <c r="F2913" s="926"/>
      <c r="G2913" s="926"/>
      <c r="H2913" s="926"/>
      <c r="I2913" s="926"/>
      <c r="J2913" s="926"/>
      <c r="K2913" s="926"/>
      <c r="L2913" s="949"/>
      <c r="M2913" s="951"/>
      <c r="N2913" s="925"/>
      <c r="O2913" s="925"/>
      <c r="P2913" s="926"/>
      <c r="Q2913" s="926"/>
      <c r="R2913" s="926"/>
      <c r="S2913" s="926"/>
      <c r="T2913" s="927"/>
    </row>
    <row r="2914" spans="1:20" ht="18" customHeight="1">
      <c r="A2914" s="989" t="s">
        <v>1423</v>
      </c>
      <c r="B2914" s="990"/>
      <c r="C2914" s="57"/>
      <c r="D2914" s="58" t="s">
        <v>64</v>
      </c>
      <c r="E2914" s="59" t="s">
        <v>982</v>
      </c>
      <c r="F2914" s="60"/>
      <c r="G2914" s="60"/>
      <c r="H2914" s="293"/>
      <c r="I2914" s="293"/>
      <c r="J2914" s="293"/>
      <c r="K2914" s="293"/>
      <c r="L2914" s="61"/>
      <c r="M2914" s="62" t="s">
        <v>192</v>
      </c>
      <c r="N2914" s="63" t="s">
        <v>192</v>
      </c>
      <c r="O2914" s="64"/>
      <c r="P2914" s="65"/>
      <c r="Q2914" s="65"/>
      <c r="R2914" s="65"/>
      <c r="S2914" s="65"/>
      <c r="T2914" s="66"/>
    </row>
    <row r="2915" spans="1:20" ht="18" customHeight="1">
      <c r="A2915" s="985" t="s">
        <v>946</v>
      </c>
      <c r="B2915" s="986"/>
      <c r="C2915" s="67"/>
      <c r="D2915" s="68" t="s">
        <v>67</v>
      </c>
      <c r="E2915" s="69" t="s">
        <v>983</v>
      </c>
      <c r="F2915" s="69"/>
      <c r="G2915" s="69"/>
      <c r="H2915" s="69"/>
      <c r="I2915" s="69"/>
      <c r="J2915" s="69"/>
      <c r="K2915" s="69"/>
      <c r="L2915" s="70"/>
      <c r="M2915" s="71" t="s">
        <v>192</v>
      </c>
      <c r="N2915" s="71" t="s">
        <v>192</v>
      </c>
      <c r="O2915" s="72"/>
      <c r="P2915" s="73"/>
      <c r="Q2915" s="73"/>
      <c r="R2915" s="73"/>
      <c r="S2915" s="73"/>
      <c r="T2915" s="74"/>
    </row>
    <row r="2916" spans="1:20" ht="18" customHeight="1">
      <c r="A2916" s="190"/>
      <c r="B2916" s="191"/>
      <c r="C2916" s="75"/>
      <c r="D2916" s="68" t="s">
        <v>69</v>
      </c>
      <c r="E2916" s="69" t="s">
        <v>984</v>
      </c>
      <c r="F2916" s="76"/>
      <c r="G2916" s="76"/>
      <c r="H2916" s="76"/>
      <c r="I2916" s="76"/>
      <c r="J2916" s="76"/>
      <c r="K2916" s="76"/>
      <c r="L2916" s="77"/>
      <c r="M2916" s="71" t="s">
        <v>192</v>
      </c>
      <c r="N2916" s="71" t="s">
        <v>192</v>
      </c>
      <c r="O2916" s="72"/>
      <c r="P2916" s="73"/>
      <c r="Q2916" s="73"/>
      <c r="R2916" s="73"/>
      <c r="S2916" s="73"/>
      <c r="T2916" s="74"/>
    </row>
    <row r="2917" spans="1:20" ht="18" customHeight="1">
      <c r="A2917" s="190"/>
      <c r="B2917" s="191"/>
      <c r="C2917" s="75"/>
      <c r="D2917" s="68" t="s">
        <v>859</v>
      </c>
      <c r="E2917" s="69" t="s">
        <v>985</v>
      </c>
      <c r="F2917" s="76"/>
      <c r="G2917" s="76"/>
      <c r="H2917" s="76"/>
      <c r="I2917" s="76"/>
      <c r="J2917" s="76"/>
      <c r="K2917" s="76"/>
      <c r="L2917" s="77"/>
      <c r="M2917" s="78" t="s">
        <v>477</v>
      </c>
      <c r="N2917" s="71" t="s">
        <v>986</v>
      </c>
      <c r="O2917" s="72"/>
      <c r="P2917" s="73"/>
      <c r="Q2917" s="73"/>
      <c r="R2917" s="73"/>
      <c r="S2917" s="73"/>
      <c r="T2917" s="74"/>
    </row>
    <row r="2918" spans="1:20" ht="18" customHeight="1">
      <c r="A2918" s="190"/>
      <c r="B2918" s="191"/>
      <c r="C2918" s="79"/>
      <c r="D2918" s="68" t="s">
        <v>866</v>
      </c>
      <c r="E2918" s="69" t="s">
        <v>987</v>
      </c>
      <c r="F2918" s="76"/>
      <c r="G2918" s="76"/>
      <c r="H2918" s="76"/>
      <c r="I2918" s="76"/>
      <c r="J2918" s="76"/>
      <c r="K2918" s="76"/>
      <c r="L2918" s="77"/>
      <c r="M2918" s="78" t="s">
        <v>192</v>
      </c>
      <c r="N2918" s="71" t="s">
        <v>192</v>
      </c>
      <c r="O2918" s="72"/>
      <c r="P2918" s="73"/>
      <c r="Q2918" s="73"/>
      <c r="R2918" s="73"/>
      <c r="S2918" s="73"/>
      <c r="T2918" s="74"/>
    </row>
    <row r="2919" spans="1:20" ht="18" customHeight="1">
      <c r="A2919" s="190"/>
      <c r="B2919" s="191"/>
      <c r="C2919" s="80"/>
      <c r="D2919" s="81" t="s">
        <v>868</v>
      </c>
      <c r="E2919" s="82" t="s">
        <v>1442</v>
      </c>
      <c r="F2919" s="82"/>
      <c r="G2919" s="82"/>
      <c r="H2919" s="82"/>
      <c r="I2919" s="82"/>
      <c r="J2919" s="82"/>
      <c r="K2919" s="82"/>
      <c r="L2919" s="83"/>
      <c r="M2919" s="84" t="s">
        <v>192</v>
      </c>
      <c r="N2919" s="85" t="s">
        <v>192</v>
      </c>
      <c r="O2919" s="288"/>
      <c r="P2919" s="388"/>
      <c r="Q2919" s="388"/>
      <c r="R2919" s="388"/>
      <c r="S2919" s="388"/>
      <c r="T2919" s="88"/>
    </row>
    <row r="2920" spans="1:20" ht="18" customHeight="1">
      <c r="A2920" s="190"/>
      <c r="B2920" s="191"/>
      <c r="C2920" s="75"/>
      <c r="D2920" s="68" t="s">
        <v>872</v>
      </c>
      <c r="E2920" s="89" t="s">
        <v>991</v>
      </c>
      <c r="F2920" s="89"/>
      <c r="G2920" s="89"/>
      <c r="H2920" s="89"/>
      <c r="I2920" s="89"/>
      <c r="J2920" s="89"/>
      <c r="K2920" s="89"/>
      <c r="L2920" s="90"/>
      <c r="M2920" s="91" t="s">
        <v>192</v>
      </c>
      <c r="N2920" s="92" t="s">
        <v>192</v>
      </c>
      <c r="O2920" s="109"/>
      <c r="P2920" s="107"/>
      <c r="Q2920" s="107"/>
      <c r="R2920" s="107"/>
      <c r="S2920" s="107"/>
      <c r="T2920" s="74"/>
    </row>
    <row r="2921" spans="1:20" ht="18" customHeight="1">
      <c r="A2921" s="190"/>
      <c r="B2921" s="191"/>
      <c r="C2921" s="75"/>
      <c r="D2921" s="68" t="s">
        <v>873</v>
      </c>
      <c r="E2921" s="94" t="s">
        <v>993</v>
      </c>
      <c r="F2921" s="94"/>
      <c r="G2921" s="94"/>
      <c r="H2921" s="94"/>
      <c r="I2921" s="94"/>
      <c r="J2921" s="94"/>
      <c r="K2921" s="94"/>
      <c r="L2921" s="95"/>
      <c r="M2921" s="78">
        <v>34</v>
      </c>
      <c r="N2921" s="96" t="s">
        <v>192</v>
      </c>
      <c r="O2921" s="119"/>
      <c r="P2921" s="107"/>
      <c r="Q2921" s="107"/>
      <c r="R2921" s="107"/>
      <c r="S2921" s="107"/>
      <c r="T2921" s="74"/>
    </row>
    <row r="2922" spans="1:20" ht="18" customHeight="1">
      <c r="A2922" s="190"/>
      <c r="B2922" s="191"/>
      <c r="C2922" s="75"/>
      <c r="D2922" s="68" t="s">
        <v>875</v>
      </c>
      <c r="E2922" s="89" t="s">
        <v>994</v>
      </c>
      <c r="F2922" s="89"/>
      <c r="G2922" s="89"/>
      <c r="H2922" s="89"/>
      <c r="I2922" s="89"/>
      <c r="J2922" s="89"/>
      <c r="K2922" s="89"/>
      <c r="L2922" s="95"/>
      <c r="M2922" s="78">
        <v>34</v>
      </c>
      <c r="N2922" s="96" t="s">
        <v>192</v>
      </c>
      <c r="O2922" s="119"/>
      <c r="P2922" s="107"/>
      <c r="Q2922" s="107"/>
      <c r="R2922" s="107"/>
      <c r="S2922" s="107"/>
      <c r="T2922" s="74"/>
    </row>
    <row r="2923" spans="1:20" ht="18" customHeight="1">
      <c r="A2923" s="190"/>
      <c r="B2923" s="191"/>
      <c r="C2923" s="99"/>
      <c r="D2923" s="68" t="s">
        <v>876</v>
      </c>
      <c r="E2923" s="94" t="s">
        <v>995</v>
      </c>
      <c r="F2923" s="94"/>
      <c r="G2923" s="94"/>
      <c r="H2923" s="94"/>
      <c r="I2923" s="94"/>
      <c r="J2923" s="94"/>
      <c r="K2923" s="94"/>
      <c r="L2923" s="95"/>
      <c r="M2923" s="100" t="s">
        <v>192</v>
      </c>
      <c r="N2923" s="100" t="s">
        <v>192</v>
      </c>
      <c r="O2923" s="110"/>
      <c r="P2923" s="107"/>
      <c r="Q2923" s="107"/>
      <c r="R2923" s="107"/>
      <c r="S2923" s="107"/>
      <c r="T2923" s="74"/>
    </row>
    <row r="2924" spans="1:20" ht="18" customHeight="1">
      <c r="A2924" s="190"/>
      <c r="B2924" s="191"/>
      <c r="C2924" s="281"/>
      <c r="D2924" s="81" t="s">
        <v>877</v>
      </c>
      <c r="E2924" s="82" t="s">
        <v>996</v>
      </c>
      <c r="F2924" s="82"/>
      <c r="G2924" s="82"/>
      <c r="H2924" s="82"/>
      <c r="I2924" s="82"/>
      <c r="J2924" s="82"/>
      <c r="K2924" s="82"/>
      <c r="L2924" s="83"/>
      <c r="M2924" s="84" t="s">
        <v>192</v>
      </c>
      <c r="N2924" s="248" t="s">
        <v>192</v>
      </c>
      <c r="O2924" s="249"/>
      <c r="P2924" s="388"/>
      <c r="Q2924" s="388"/>
      <c r="R2924" s="388"/>
      <c r="S2924" s="388"/>
      <c r="T2924" s="88"/>
    </row>
    <row r="2925" spans="1:20" ht="18" customHeight="1">
      <c r="A2925" s="190"/>
      <c r="B2925" s="191"/>
      <c r="C2925" s="75"/>
      <c r="D2925" s="68" t="s">
        <v>878</v>
      </c>
      <c r="E2925" s="94" t="s">
        <v>997</v>
      </c>
      <c r="F2925" s="94"/>
      <c r="G2925" s="94"/>
      <c r="H2925" s="94"/>
      <c r="I2925" s="94"/>
      <c r="J2925" s="94"/>
      <c r="K2925" s="94"/>
      <c r="L2925" s="90"/>
      <c r="M2925" s="192" t="s">
        <v>192</v>
      </c>
      <c r="N2925" s="92" t="s">
        <v>192</v>
      </c>
      <c r="O2925" s="109"/>
      <c r="P2925" s="107"/>
      <c r="Q2925" s="107"/>
      <c r="R2925" s="107"/>
      <c r="S2925" s="107"/>
      <c r="T2925" s="74"/>
    </row>
    <row r="2926" spans="1:20" ht="18" customHeight="1">
      <c r="A2926" s="190"/>
      <c r="B2926" s="191"/>
      <c r="C2926" s="278" t="s">
        <v>1354</v>
      </c>
      <c r="D2926" s="68" t="s">
        <v>879</v>
      </c>
      <c r="E2926" s="94" t="s">
        <v>998</v>
      </c>
      <c r="F2926" s="94"/>
      <c r="G2926" s="94"/>
      <c r="H2926" s="94"/>
      <c r="I2926" s="94"/>
      <c r="J2926" s="94"/>
      <c r="K2926" s="94"/>
      <c r="L2926" s="95"/>
      <c r="M2926" s="100" t="s">
        <v>192</v>
      </c>
      <c r="N2926" s="71" t="s">
        <v>192</v>
      </c>
      <c r="O2926" s="72" t="s">
        <v>1443</v>
      </c>
      <c r="P2926" s="73" t="s">
        <v>999</v>
      </c>
      <c r="Q2926" s="73"/>
      <c r="R2926" s="107"/>
      <c r="S2926" s="107"/>
      <c r="T2926" s="74"/>
    </row>
    <row r="2927" spans="1:20" ht="18" customHeight="1">
      <c r="A2927" s="190"/>
      <c r="B2927" s="191"/>
      <c r="C2927" s="99"/>
      <c r="D2927" s="68" t="s">
        <v>896</v>
      </c>
      <c r="E2927" s="94" t="s">
        <v>1000</v>
      </c>
      <c r="F2927" s="94"/>
      <c r="G2927" s="94"/>
      <c r="H2927" s="94"/>
      <c r="I2927" s="94"/>
      <c r="J2927" s="94"/>
      <c r="K2927" s="94"/>
      <c r="L2927" s="105"/>
      <c r="M2927" s="100" t="s">
        <v>192</v>
      </c>
      <c r="N2927" s="71" t="s">
        <v>192</v>
      </c>
      <c r="O2927" s="398"/>
      <c r="P2927" s="73"/>
      <c r="Q2927" s="73"/>
      <c r="R2927" s="107"/>
      <c r="S2927" s="107"/>
      <c r="T2927" s="74"/>
    </row>
    <row r="2928" spans="1:20" ht="18" customHeight="1">
      <c r="A2928" s="190"/>
      <c r="B2928" s="191"/>
      <c r="C2928" s="75"/>
      <c r="D2928" s="108" t="s">
        <v>899</v>
      </c>
      <c r="E2928" s="94" t="s">
        <v>487</v>
      </c>
      <c r="F2928" s="94"/>
      <c r="G2928" s="94"/>
      <c r="H2928" s="94"/>
      <c r="I2928" s="94"/>
      <c r="J2928" s="94"/>
      <c r="K2928" s="94"/>
      <c r="L2928" s="95"/>
      <c r="M2928" s="100" t="s">
        <v>192</v>
      </c>
      <c r="N2928" s="71" t="s">
        <v>192</v>
      </c>
      <c r="O2928" s="398"/>
      <c r="P2928" s="73"/>
      <c r="Q2928" s="73"/>
      <c r="R2928" s="107"/>
      <c r="S2928" s="107"/>
      <c r="T2928" s="74"/>
    </row>
    <row r="2929" spans="1:20" ht="18" customHeight="1">
      <c r="A2929" s="190"/>
      <c r="B2929" s="191"/>
      <c r="C2929" s="176" t="s">
        <v>256</v>
      </c>
      <c r="D2929" s="108" t="s">
        <v>933</v>
      </c>
      <c r="E2929" s="94" t="s">
        <v>1001</v>
      </c>
      <c r="F2929" s="94"/>
      <c r="G2929" s="94"/>
      <c r="H2929" s="94"/>
      <c r="I2929" s="94"/>
      <c r="J2929" s="94"/>
      <c r="K2929" s="94"/>
      <c r="L2929" s="95"/>
      <c r="M2929" s="100" t="s">
        <v>192</v>
      </c>
      <c r="N2929" s="71" t="s">
        <v>192</v>
      </c>
      <c r="O2929" s="72" t="s">
        <v>1443</v>
      </c>
      <c r="P2929" s="73" t="s">
        <v>999</v>
      </c>
      <c r="Q2929" s="73"/>
      <c r="R2929" s="107"/>
      <c r="S2929" s="107"/>
      <c r="T2929" s="74"/>
    </row>
    <row r="2930" spans="1:20" ht="18" customHeight="1">
      <c r="A2930" s="190"/>
      <c r="B2930" s="191"/>
      <c r="C2930" s="102"/>
      <c r="D2930" s="68" t="s">
        <v>901</v>
      </c>
      <c r="E2930" s="94" t="s">
        <v>1002</v>
      </c>
      <c r="F2930" s="94"/>
      <c r="G2930" s="94"/>
      <c r="H2930" s="94"/>
      <c r="I2930" s="94"/>
      <c r="J2930" s="94"/>
      <c r="K2930" s="94"/>
      <c r="L2930" s="95"/>
      <c r="M2930" s="100" t="s">
        <v>192</v>
      </c>
      <c r="N2930" s="92" t="s">
        <v>192</v>
      </c>
      <c r="O2930" s="429"/>
      <c r="P2930" s="73"/>
      <c r="Q2930" s="73"/>
      <c r="R2930" s="107"/>
      <c r="S2930" s="107"/>
      <c r="T2930" s="74"/>
    </row>
    <row r="2931" spans="1:20" ht="18" customHeight="1">
      <c r="A2931" s="190"/>
      <c r="B2931" s="191"/>
      <c r="C2931" s="99"/>
      <c r="D2931" s="108" t="s">
        <v>903</v>
      </c>
      <c r="E2931" s="94" t="s">
        <v>1003</v>
      </c>
      <c r="F2931" s="94"/>
      <c r="G2931" s="94"/>
      <c r="H2931" s="94"/>
      <c r="I2931" s="94"/>
      <c r="J2931" s="94"/>
      <c r="K2931" s="94"/>
      <c r="L2931" s="95"/>
      <c r="M2931" s="100" t="s">
        <v>192</v>
      </c>
      <c r="N2931" s="100" t="s">
        <v>1004</v>
      </c>
      <c r="O2931" s="395" t="s">
        <v>1443</v>
      </c>
      <c r="P2931" s="73" t="s">
        <v>949</v>
      </c>
      <c r="Q2931" s="73"/>
      <c r="R2931" s="107"/>
      <c r="S2931" s="107"/>
      <c r="T2931" s="74"/>
    </row>
    <row r="2932" spans="1:20" ht="18" customHeight="1">
      <c r="A2932" s="190"/>
      <c r="B2932" s="191"/>
      <c r="C2932" s="176" t="s">
        <v>256</v>
      </c>
      <c r="D2932" s="108" t="s">
        <v>904</v>
      </c>
      <c r="E2932" s="94" t="s">
        <v>1444</v>
      </c>
      <c r="F2932" s="94"/>
      <c r="G2932" s="94"/>
      <c r="H2932" s="94"/>
      <c r="I2932" s="94"/>
      <c r="J2932" s="94"/>
      <c r="K2932" s="94"/>
      <c r="L2932" s="95"/>
      <c r="M2932" s="78" t="s">
        <v>192</v>
      </c>
      <c r="N2932" s="100" t="s">
        <v>1004</v>
      </c>
      <c r="O2932" s="395" t="s">
        <v>1443</v>
      </c>
      <c r="P2932" s="73" t="s">
        <v>999</v>
      </c>
      <c r="Q2932" s="73"/>
      <c r="R2932" s="107"/>
      <c r="S2932" s="107"/>
      <c r="T2932" s="74"/>
    </row>
    <row r="2933" spans="1:20" ht="18" customHeight="1">
      <c r="A2933" s="190"/>
      <c r="B2933" s="191"/>
      <c r="C2933" s="99"/>
      <c r="D2933" s="108" t="s">
        <v>905</v>
      </c>
      <c r="E2933" s="94" t="s">
        <v>1006</v>
      </c>
      <c r="F2933" s="94"/>
      <c r="G2933" s="94"/>
      <c r="H2933" s="94"/>
      <c r="I2933" s="94"/>
      <c r="J2933" s="94"/>
      <c r="K2933" s="94"/>
      <c r="L2933" s="95"/>
      <c r="M2933" s="100" t="s">
        <v>192</v>
      </c>
      <c r="N2933" s="100" t="s">
        <v>192</v>
      </c>
      <c r="O2933" s="101"/>
      <c r="P2933" s="73"/>
      <c r="Q2933" s="73"/>
      <c r="R2933" s="107"/>
      <c r="S2933" s="107"/>
      <c r="T2933" s="74"/>
    </row>
    <row r="2934" spans="1:20" ht="18" customHeight="1">
      <c r="A2934" s="190"/>
      <c r="B2934" s="191"/>
      <c r="C2934" s="111"/>
      <c r="D2934" s="108" t="s">
        <v>906</v>
      </c>
      <c r="E2934" s="94" t="s">
        <v>1007</v>
      </c>
      <c r="F2934" s="94"/>
      <c r="G2934" s="94"/>
      <c r="H2934" s="94"/>
      <c r="I2934" s="94"/>
      <c r="J2934" s="94"/>
      <c r="K2934" s="94"/>
      <c r="L2934" s="95"/>
      <c r="M2934" s="100">
        <v>65</v>
      </c>
      <c r="N2934" s="100" t="s">
        <v>192</v>
      </c>
      <c r="O2934" s="395" t="s">
        <v>1443</v>
      </c>
      <c r="P2934" s="73" t="s">
        <v>1008</v>
      </c>
      <c r="Q2934" s="73"/>
      <c r="R2934" s="107"/>
      <c r="S2934" s="107"/>
      <c r="T2934" s="74"/>
    </row>
    <row r="2935" spans="1:20" ht="18" customHeight="1">
      <c r="A2935" s="190"/>
      <c r="B2935" s="191"/>
      <c r="C2935" s="75"/>
      <c r="D2935" s="108" t="s">
        <v>909</v>
      </c>
      <c r="E2935" s="116" t="s">
        <v>1010</v>
      </c>
      <c r="F2935" s="116"/>
      <c r="G2935" s="116"/>
      <c r="H2935" s="116"/>
      <c r="I2935" s="116"/>
      <c r="J2935" s="116"/>
      <c r="K2935" s="116"/>
      <c r="L2935" s="117"/>
      <c r="M2935" s="100">
        <v>34</v>
      </c>
      <c r="N2935" s="71" t="s">
        <v>1011</v>
      </c>
      <c r="O2935" s="72" t="s">
        <v>1443</v>
      </c>
      <c r="P2935" s="73" t="s">
        <v>1009</v>
      </c>
      <c r="Q2935" s="73"/>
      <c r="R2935" s="107"/>
      <c r="S2935" s="107"/>
      <c r="T2935" s="74"/>
    </row>
    <row r="2936" spans="1:20" ht="18" customHeight="1">
      <c r="A2936" s="190"/>
      <c r="B2936" s="191"/>
      <c r="C2936" s="118"/>
      <c r="D2936" s="108" t="s">
        <v>911</v>
      </c>
      <c r="E2936" s="94" t="s">
        <v>1013</v>
      </c>
      <c r="F2936" s="94"/>
      <c r="G2936" s="94"/>
      <c r="H2936" s="94"/>
      <c r="I2936" s="94"/>
      <c r="J2936" s="94"/>
      <c r="K2936" s="94"/>
      <c r="L2936" s="95"/>
      <c r="M2936" s="100">
        <v>34</v>
      </c>
      <c r="N2936" s="100" t="s">
        <v>192</v>
      </c>
      <c r="O2936" s="101"/>
      <c r="P2936" s="73"/>
      <c r="Q2936" s="73"/>
      <c r="R2936" s="107"/>
      <c r="S2936" s="107"/>
      <c r="T2936" s="74"/>
    </row>
    <row r="2937" spans="1:20" ht="18" customHeight="1">
      <c r="A2937" s="190"/>
      <c r="B2937" s="191"/>
      <c r="C2937" s="118"/>
      <c r="D2937" s="108" t="s">
        <v>913</v>
      </c>
      <c r="E2937" s="94" t="s">
        <v>1015</v>
      </c>
      <c r="F2937" s="94"/>
      <c r="G2937" s="94"/>
      <c r="H2937" s="94"/>
      <c r="I2937" s="94"/>
      <c r="J2937" s="94"/>
      <c r="K2937" s="94"/>
      <c r="L2937" s="95"/>
      <c r="M2937" s="100">
        <v>34</v>
      </c>
      <c r="N2937" s="100" t="s">
        <v>192</v>
      </c>
      <c r="O2937" s="395" t="s">
        <v>1443</v>
      </c>
      <c r="P2937" s="73" t="s">
        <v>1012</v>
      </c>
      <c r="Q2937" s="73"/>
      <c r="R2937" s="107"/>
      <c r="S2937" s="107"/>
      <c r="T2937" s="74"/>
    </row>
    <row r="2938" spans="1:20" ht="18" customHeight="1">
      <c r="A2938" s="190"/>
      <c r="B2938" s="191"/>
      <c r="C2938" s="99"/>
      <c r="D2938" s="108" t="s">
        <v>915</v>
      </c>
      <c r="E2938" s="94" t="s">
        <v>1017</v>
      </c>
      <c r="F2938" s="94"/>
      <c r="G2938" s="94"/>
      <c r="H2938" s="94"/>
      <c r="I2938" s="94"/>
      <c r="J2938" s="94"/>
      <c r="K2938" s="94"/>
      <c r="L2938" s="105"/>
      <c r="M2938" s="100" t="s">
        <v>192</v>
      </c>
      <c r="N2938" s="100" t="s">
        <v>192</v>
      </c>
      <c r="O2938" s="395" t="s">
        <v>1443</v>
      </c>
      <c r="P2938" s="73" t="s">
        <v>1014</v>
      </c>
      <c r="Q2938" s="73"/>
      <c r="R2938" s="107"/>
      <c r="S2938" s="107"/>
      <c r="T2938" s="74"/>
    </row>
    <row r="2939" spans="1:20" ht="18" customHeight="1">
      <c r="A2939" s="190"/>
      <c r="B2939" s="191"/>
      <c r="C2939" s="111"/>
      <c r="D2939" s="68" t="s">
        <v>916</v>
      </c>
      <c r="E2939" s="94" t="s">
        <v>1019</v>
      </c>
      <c r="F2939" s="94"/>
      <c r="G2939" s="94"/>
      <c r="H2939" s="94"/>
      <c r="I2939" s="94"/>
      <c r="J2939" s="94"/>
      <c r="K2939" s="94"/>
      <c r="L2939" s="105"/>
      <c r="M2939" s="100" t="s">
        <v>433</v>
      </c>
      <c r="N2939" s="100" t="s">
        <v>1020</v>
      </c>
      <c r="O2939" s="395" t="s">
        <v>1443</v>
      </c>
      <c r="P2939" s="73" t="s">
        <v>1016</v>
      </c>
      <c r="Q2939" s="73"/>
      <c r="R2939" s="107"/>
      <c r="S2939" s="107"/>
      <c r="T2939" s="74"/>
    </row>
    <row r="2940" spans="1:20" ht="18" customHeight="1">
      <c r="A2940" s="190"/>
      <c r="B2940" s="191"/>
      <c r="C2940" s="75"/>
      <c r="D2940" s="108" t="s">
        <v>917</v>
      </c>
      <c r="E2940" s="94" t="s">
        <v>1022</v>
      </c>
      <c r="F2940" s="94"/>
      <c r="G2940" s="94"/>
      <c r="H2940" s="94"/>
      <c r="I2940" s="94"/>
      <c r="J2940" s="94"/>
      <c r="K2940" s="94"/>
      <c r="L2940" s="105"/>
      <c r="M2940" s="100" t="s">
        <v>192</v>
      </c>
      <c r="N2940" s="100" t="s">
        <v>192</v>
      </c>
      <c r="O2940" s="101"/>
      <c r="P2940" s="73" t="s">
        <v>1018</v>
      </c>
      <c r="Q2940" s="73"/>
      <c r="R2940" s="107"/>
      <c r="S2940" s="107"/>
      <c r="T2940" s="74"/>
    </row>
    <row r="2941" spans="1:20" ht="18" customHeight="1">
      <c r="A2941" s="190"/>
      <c r="B2941" s="191"/>
      <c r="C2941" s="118"/>
      <c r="D2941" s="108" t="s">
        <v>918</v>
      </c>
      <c r="E2941" s="94" t="s">
        <v>453</v>
      </c>
      <c r="F2941" s="94"/>
      <c r="G2941" s="94"/>
      <c r="H2941" s="94"/>
      <c r="I2941" s="94"/>
      <c r="J2941" s="94"/>
      <c r="K2941" s="94"/>
      <c r="L2941" s="105"/>
      <c r="M2941" s="100">
        <v>65</v>
      </c>
      <c r="N2941" s="100" t="s">
        <v>192</v>
      </c>
      <c r="O2941" s="101"/>
      <c r="P2941" s="73" t="s">
        <v>1021</v>
      </c>
      <c r="Q2941" s="73"/>
      <c r="R2941" s="107"/>
      <c r="S2941" s="107"/>
      <c r="T2941" s="74"/>
    </row>
    <row r="2942" spans="1:20" ht="18" customHeight="1">
      <c r="A2942" s="190"/>
      <c r="B2942" s="191"/>
      <c r="C2942" s="99"/>
      <c r="D2942" s="108" t="s">
        <v>919</v>
      </c>
      <c r="E2942" s="94" t="s">
        <v>1024</v>
      </c>
      <c r="F2942" s="94"/>
      <c r="G2942" s="94"/>
      <c r="H2942" s="94"/>
      <c r="I2942" s="94"/>
      <c r="J2942" s="94"/>
      <c r="K2942" s="94"/>
      <c r="L2942" s="105"/>
      <c r="M2942" s="100" t="s">
        <v>192</v>
      </c>
      <c r="N2942" s="100" t="s">
        <v>192</v>
      </c>
      <c r="O2942" s="101"/>
      <c r="P2942" s="73" t="s">
        <v>1023</v>
      </c>
      <c r="Q2942" s="73"/>
      <c r="R2942" s="107"/>
      <c r="S2942" s="107"/>
      <c r="T2942" s="74"/>
    </row>
    <row r="2943" spans="1:20" ht="18" customHeight="1">
      <c r="A2943" s="190"/>
      <c r="B2943" s="191"/>
      <c r="C2943" s="99"/>
      <c r="D2943" s="108" t="s">
        <v>920</v>
      </c>
      <c r="E2943" s="94" t="s">
        <v>1025</v>
      </c>
      <c r="F2943" s="94"/>
      <c r="G2943" s="94"/>
      <c r="H2943" s="94"/>
      <c r="I2943" s="94"/>
      <c r="J2943" s="94"/>
      <c r="K2943" s="94"/>
      <c r="L2943" s="105"/>
      <c r="M2943" s="100">
        <v>34</v>
      </c>
      <c r="N2943" s="100" t="s">
        <v>192</v>
      </c>
      <c r="O2943" s="110"/>
      <c r="P2943" s="107"/>
      <c r="Q2943" s="107"/>
      <c r="R2943" s="107"/>
      <c r="S2943" s="107"/>
      <c r="T2943" s="74"/>
    </row>
    <row r="2944" spans="1:20" ht="18" customHeight="1">
      <c r="A2944" s="190"/>
      <c r="B2944" s="191"/>
      <c r="C2944" s="99"/>
      <c r="D2944" s="108" t="s">
        <v>921</v>
      </c>
      <c r="E2944" s="94" t="s">
        <v>991</v>
      </c>
      <c r="F2944" s="94"/>
      <c r="G2944" s="94"/>
      <c r="H2944" s="94"/>
      <c r="I2944" s="94"/>
      <c r="J2944" s="94"/>
      <c r="K2944" s="94"/>
      <c r="L2944" s="105"/>
      <c r="M2944" s="78" t="s">
        <v>192</v>
      </c>
      <c r="N2944" s="96" t="s">
        <v>192</v>
      </c>
      <c r="O2944" s="119"/>
      <c r="P2944" s="107"/>
      <c r="Q2944" s="107"/>
      <c r="R2944" s="107"/>
      <c r="S2944" s="107"/>
      <c r="T2944" s="74"/>
    </row>
    <row r="2945" spans="1:20" ht="18" customHeight="1">
      <c r="A2945" s="190"/>
      <c r="B2945" s="191"/>
      <c r="C2945" s="99"/>
      <c r="D2945" s="108" t="s">
        <v>942</v>
      </c>
      <c r="E2945" s="94" t="s">
        <v>1026</v>
      </c>
      <c r="F2945" s="94"/>
      <c r="G2945" s="94"/>
      <c r="H2945" s="94"/>
      <c r="I2945" s="94"/>
      <c r="J2945" s="94"/>
      <c r="K2945" s="94"/>
      <c r="L2945" s="105"/>
      <c r="M2945" s="78" t="s">
        <v>192</v>
      </c>
      <c r="N2945" s="96" t="s">
        <v>192</v>
      </c>
      <c r="O2945" s="119"/>
      <c r="P2945" s="107"/>
      <c r="Q2945" s="107"/>
      <c r="R2945" s="107"/>
      <c r="S2945" s="107"/>
      <c r="T2945" s="74"/>
    </row>
    <row r="2946" spans="1:20" ht="18" customHeight="1">
      <c r="A2946" s="190"/>
      <c r="B2946" s="191"/>
      <c r="C2946" s="99"/>
      <c r="D2946" s="108"/>
      <c r="E2946" s="94"/>
      <c r="F2946" s="94"/>
      <c r="G2946" s="94"/>
      <c r="H2946" s="94"/>
      <c r="I2946" s="94"/>
      <c r="J2946" s="94"/>
      <c r="K2946" s="94"/>
      <c r="L2946" s="105"/>
      <c r="M2946" s="78"/>
      <c r="N2946" s="96"/>
      <c r="O2946" s="119"/>
      <c r="P2946" s="107"/>
      <c r="Q2946" s="107"/>
      <c r="R2946" s="107"/>
      <c r="S2946" s="107"/>
      <c r="T2946" s="74"/>
    </row>
    <row r="2947" spans="1:20" ht="18" customHeight="1" thickBot="1">
      <c r="A2947" s="233"/>
      <c r="B2947" s="234"/>
      <c r="C2947" s="120"/>
      <c r="D2947" s="121"/>
      <c r="E2947" s="122"/>
      <c r="F2947" s="122"/>
      <c r="G2947" s="122"/>
      <c r="H2947" s="122"/>
      <c r="I2947" s="122"/>
      <c r="J2947" s="122"/>
      <c r="K2947" s="122"/>
      <c r="L2947" s="123"/>
      <c r="M2947" s="124"/>
      <c r="N2947" s="125"/>
      <c r="O2947" s="126"/>
      <c r="P2947" s="127"/>
      <c r="Q2947" s="127"/>
      <c r="R2947" s="127"/>
      <c r="S2947" s="127"/>
      <c r="T2947" s="128"/>
    </row>
    <row r="2948" spans="1:20" ht="17.25" customHeight="1" thickBot="1">
      <c r="A2948" s="935" t="s">
        <v>101</v>
      </c>
      <c r="B2948" s="936"/>
      <c r="C2948" s="936"/>
      <c r="D2948" s="936"/>
      <c r="E2948" s="936"/>
      <c r="F2948" s="936"/>
      <c r="G2948" s="50" t="s">
        <v>102</v>
      </c>
      <c r="H2948" s="937"/>
      <c r="I2948" s="937"/>
      <c r="J2948" s="938"/>
      <c r="K2948" s="50" t="s">
        <v>103</v>
      </c>
      <c r="L2948" s="51"/>
      <c r="M2948" s="52"/>
      <c r="N2948" s="939" t="s">
        <v>104</v>
      </c>
      <c r="O2948" s="940"/>
      <c r="P2948" s="940"/>
      <c r="Q2948" s="941"/>
      <c r="R2948" s="53" t="s">
        <v>105</v>
      </c>
      <c r="S2948" s="54"/>
      <c r="T2948" s="55"/>
    </row>
    <row r="2949" spans="1:20" ht="18" customHeight="1">
      <c r="A2949" s="942" t="s">
        <v>106</v>
      </c>
      <c r="B2949" s="943"/>
      <c r="C2949" s="946" t="s">
        <v>107</v>
      </c>
      <c r="D2949" s="922" t="s">
        <v>108</v>
      </c>
      <c r="E2949" s="923"/>
      <c r="F2949" s="923"/>
      <c r="G2949" s="923"/>
      <c r="H2949" s="923"/>
      <c r="I2949" s="923"/>
      <c r="J2949" s="923"/>
      <c r="K2949" s="923"/>
      <c r="L2949" s="948"/>
      <c r="M2949" s="950" t="s">
        <v>109</v>
      </c>
      <c r="N2949" s="922" t="s">
        <v>110</v>
      </c>
      <c r="O2949" s="922" t="s">
        <v>111</v>
      </c>
      <c r="P2949" s="923"/>
      <c r="Q2949" s="923"/>
      <c r="R2949" s="923"/>
      <c r="S2949" s="923"/>
      <c r="T2949" s="924"/>
    </row>
    <row r="2950" spans="1:20" ht="18" customHeight="1" thickBot="1">
      <c r="A2950" s="944"/>
      <c r="B2950" s="945"/>
      <c r="C2950" s="947"/>
      <c r="D2950" s="925"/>
      <c r="E2950" s="926"/>
      <c r="F2950" s="926"/>
      <c r="G2950" s="926"/>
      <c r="H2950" s="926"/>
      <c r="I2950" s="926"/>
      <c r="J2950" s="926"/>
      <c r="K2950" s="926"/>
      <c r="L2950" s="949"/>
      <c r="M2950" s="951"/>
      <c r="N2950" s="925"/>
      <c r="O2950" s="925"/>
      <c r="P2950" s="926"/>
      <c r="Q2950" s="926"/>
      <c r="R2950" s="926"/>
      <c r="S2950" s="926"/>
      <c r="T2950" s="927"/>
    </row>
    <row r="2951" spans="1:20" ht="18" customHeight="1">
      <c r="A2951" s="989" t="s">
        <v>1423</v>
      </c>
      <c r="B2951" s="990"/>
      <c r="C2951" s="411"/>
      <c r="D2951" s="58" t="s">
        <v>1027</v>
      </c>
      <c r="E2951" s="59" t="s">
        <v>1457</v>
      </c>
      <c r="F2951" s="60"/>
      <c r="G2951" s="60"/>
      <c r="H2951" s="293"/>
      <c r="I2951" s="293"/>
      <c r="J2951" s="293"/>
      <c r="K2951" s="293"/>
      <c r="L2951" s="61"/>
      <c r="M2951" s="62">
        <v>34</v>
      </c>
      <c r="N2951" s="63" t="s">
        <v>1029</v>
      </c>
      <c r="O2951" s="64"/>
      <c r="P2951" s="65"/>
      <c r="Q2951" s="65"/>
      <c r="R2951" s="65"/>
      <c r="S2951" s="65"/>
      <c r="T2951" s="66"/>
    </row>
    <row r="2952" spans="1:20" ht="18" customHeight="1">
      <c r="A2952" s="985" t="s">
        <v>946</v>
      </c>
      <c r="B2952" s="986"/>
      <c r="C2952" s="67"/>
      <c r="D2952" s="68" t="s">
        <v>1030</v>
      </c>
      <c r="E2952" s="69" t="s">
        <v>1031</v>
      </c>
      <c r="F2952" s="69"/>
      <c r="G2952" s="69"/>
      <c r="H2952" s="69"/>
      <c r="I2952" s="69"/>
      <c r="J2952" s="69"/>
      <c r="K2952" s="69"/>
      <c r="L2952" s="70"/>
      <c r="M2952" s="100">
        <v>34</v>
      </c>
      <c r="N2952" s="71" t="s">
        <v>192</v>
      </c>
      <c r="O2952" s="72"/>
      <c r="P2952" s="73"/>
      <c r="Q2952" s="73"/>
      <c r="R2952" s="73"/>
      <c r="S2952" s="73"/>
      <c r="T2952" s="74"/>
    </row>
    <row r="2953" spans="1:20" ht="18" customHeight="1">
      <c r="A2953" s="190"/>
      <c r="B2953" s="191"/>
      <c r="C2953" s="176" t="s">
        <v>1032</v>
      </c>
      <c r="D2953" s="68" t="s">
        <v>1033</v>
      </c>
      <c r="E2953" s="69" t="s">
        <v>1447</v>
      </c>
      <c r="F2953" s="76"/>
      <c r="G2953" s="76"/>
      <c r="H2953" s="76"/>
      <c r="I2953" s="76"/>
      <c r="J2953" s="76"/>
      <c r="K2953" s="76"/>
      <c r="L2953" s="77"/>
      <c r="M2953" s="71" t="s">
        <v>192</v>
      </c>
      <c r="N2953" s="71" t="s">
        <v>192</v>
      </c>
      <c r="O2953" s="72"/>
      <c r="P2953" s="73"/>
      <c r="Q2953" s="73"/>
      <c r="R2953" s="73"/>
      <c r="S2953" s="73"/>
      <c r="T2953" s="74"/>
    </row>
    <row r="2954" spans="1:20" ht="18" customHeight="1">
      <c r="A2954" s="190"/>
      <c r="B2954" s="191"/>
      <c r="C2954" s="75"/>
      <c r="D2954" s="68" t="s">
        <v>1035</v>
      </c>
      <c r="E2954" s="69" t="s">
        <v>542</v>
      </c>
      <c r="F2954" s="76"/>
      <c r="G2954" s="76"/>
      <c r="H2954" s="76"/>
      <c r="I2954" s="76"/>
      <c r="J2954" s="76"/>
      <c r="K2954" s="76"/>
      <c r="L2954" s="77"/>
      <c r="M2954" s="78" t="s">
        <v>192</v>
      </c>
      <c r="N2954" s="71" t="s">
        <v>192</v>
      </c>
      <c r="O2954" s="72"/>
      <c r="P2954" s="73"/>
      <c r="Q2954" s="73"/>
      <c r="R2954" s="73"/>
      <c r="S2954" s="73"/>
      <c r="T2954" s="74"/>
    </row>
    <row r="2955" spans="1:20" ht="18" customHeight="1">
      <c r="A2955" s="190"/>
      <c r="B2955" s="191"/>
      <c r="C2955" s="79"/>
      <c r="D2955" s="68" t="s">
        <v>1036</v>
      </c>
      <c r="E2955" s="69" t="s">
        <v>1037</v>
      </c>
      <c r="F2955" s="76"/>
      <c r="G2955" s="76"/>
      <c r="H2955" s="76"/>
      <c r="I2955" s="76"/>
      <c r="J2955" s="76"/>
      <c r="K2955" s="76"/>
      <c r="L2955" s="77"/>
      <c r="M2955" s="78" t="s">
        <v>192</v>
      </c>
      <c r="N2955" s="71" t="s">
        <v>192</v>
      </c>
      <c r="O2955" s="72"/>
      <c r="P2955" s="73"/>
      <c r="Q2955" s="73"/>
      <c r="R2955" s="73"/>
      <c r="S2955" s="73"/>
      <c r="T2955" s="74"/>
    </row>
    <row r="2956" spans="1:20" ht="18" customHeight="1">
      <c r="A2956" s="190"/>
      <c r="B2956" s="191"/>
      <c r="C2956" s="80"/>
      <c r="D2956" s="81" t="s">
        <v>1038</v>
      </c>
      <c r="E2956" s="82" t="s">
        <v>984</v>
      </c>
      <c r="F2956" s="82"/>
      <c r="G2956" s="82"/>
      <c r="H2956" s="82"/>
      <c r="I2956" s="82"/>
      <c r="J2956" s="82"/>
      <c r="K2956" s="82"/>
      <c r="L2956" s="83"/>
      <c r="M2956" s="84" t="s">
        <v>192</v>
      </c>
      <c r="N2956" s="85" t="s">
        <v>192</v>
      </c>
      <c r="O2956" s="288"/>
      <c r="P2956" s="388"/>
      <c r="Q2956" s="388"/>
      <c r="R2956" s="388"/>
      <c r="S2956" s="388"/>
      <c r="T2956" s="88"/>
    </row>
    <row r="2957" spans="1:20" ht="18" customHeight="1">
      <c r="A2957" s="190"/>
      <c r="B2957" s="191"/>
      <c r="C2957" s="75"/>
      <c r="D2957" s="68" t="s">
        <v>1039</v>
      </c>
      <c r="E2957" s="89" t="s">
        <v>1040</v>
      </c>
      <c r="F2957" s="89"/>
      <c r="G2957" s="89"/>
      <c r="H2957" s="89"/>
      <c r="I2957" s="89"/>
      <c r="J2957" s="89"/>
      <c r="K2957" s="89"/>
      <c r="L2957" s="90"/>
      <c r="M2957" s="91" t="s">
        <v>433</v>
      </c>
      <c r="N2957" s="92" t="s">
        <v>1041</v>
      </c>
      <c r="O2957" s="109"/>
      <c r="P2957" s="107"/>
      <c r="Q2957" s="107"/>
      <c r="R2957" s="107"/>
      <c r="S2957" s="107"/>
      <c r="T2957" s="74"/>
    </row>
    <row r="2958" spans="1:20" ht="18" customHeight="1">
      <c r="A2958" s="190"/>
      <c r="B2958" s="191"/>
      <c r="C2958" s="75"/>
      <c r="D2958" s="68" t="s">
        <v>1042</v>
      </c>
      <c r="E2958" s="94" t="s">
        <v>1043</v>
      </c>
      <c r="F2958" s="94"/>
      <c r="G2958" s="94"/>
      <c r="H2958" s="94"/>
      <c r="I2958" s="94"/>
      <c r="J2958" s="94"/>
      <c r="K2958" s="94"/>
      <c r="L2958" s="95"/>
      <c r="M2958" s="78" t="s">
        <v>192</v>
      </c>
      <c r="N2958" s="96" t="s">
        <v>192</v>
      </c>
      <c r="O2958" s="119"/>
      <c r="P2958" s="107"/>
      <c r="Q2958" s="107"/>
      <c r="R2958" s="107"/>
      <c r="S2958" s="107"/>
      <c r="T2958" s="74"/>
    </row>
    <row r="2959" spans="1:20" ht="18" customHeight="1">
      <c r="A2959" s="190"/>
      <c r="B2959" s="191"/>
      <c r="C2959" s="75"/>
      <c r="D2959" s="68" t="s">
        <v>1044</v>
      </c>
      <c r="E2959" s="89" t="s">
        <v>991</v>
      </c>
      <c r="F2959" s="89"/>
      <c r="G2959" s="89"/>
      <c r="H2959" s="89"/>
      <c r="I2959" s="89"/>
      <c r="J2959" s="89"/>
      <c r="K2959" s="89"/>
      <c r="L2959" s="95"/>
      <c r="M2959" s="78" t="s">
        <v>192</v>
      </c>
      <c r="N2959" s="96" t="s">
        <v>192</v>
      </c>
      <c r="O2959" s="119"/>
      <c r="P2959" s="107"/>
      <c r="Q2959" s="107"/>
      <c r="R2959" s="107"/>
      <c r="S2959" s="107"/>
      <c r="T2959" s="74"/>
    </row>
    <row r="2960" spans="1:20" ht="18" customHeight="1">
      <c r="A2960" s="190"/>
      <c r="B2960" s="191"/>
      <c r="C2960" s="99"/>
      <c r="D2960" s="68" t="s">
        <v>1045</v>
      </c>
      <c r="E2960" s="94" t="s">
        <v>1046</v>
      </c>
      <c r="F2960" s="94"/>
      <c r="G2960" s="94"/>
      <c r="H2960" s="94"/>
      <c r="I2960" s="94"/>
      <c r="J2960" s="94"/>
      <c r="K2960" s="94"/>
      <c r="L2960" s="95"/>
      <c r="M2960" s="100" t="s">
        <v>192</v>
      </c>
      <c r="N2960" s="100" t="s">
        <v>192</v>
      </c>
      <c r="O2960" s="110"/>
      <c r="P2960" s="107"/>
      <c r="Q2960" s="107"/>
      <c r="R2960" s="107"/>
      <c r="S2960" s="107"/>
      <c r="T2960" s="74"/>
    </row>
    <row r="2961" spans="1:20" ht="18" customHeight="1">
      <c r="A2961" s="190"/>
      <c r="B2961" s="191"/>
      <c r="C2961" s="102"/>
      <c r="D2961" s="68" t="s">
        <v>1047</v>
      </c>
      <c r="E2961" s="94" t="s">
        <v>1048</v>
      </c>
      <c r="F2961" s="94"/>
      <c r="G2961" s="94"/>
      <c r="H2961" s="94"/>
      <c r="I2961" s="94"/>
      <c r="J2961" s="94"/>
      <c r="K2961" s="94"/>
      <c r="L2961" s="95"/>
      <c r="M2961" s="78">
        <v>34</v>
      </c>
      <c r="N2961" s="96" t="s">
        <v>192</v>
      </c>
      <c r="O2961" s="119"/>
      <c r="P2961" s="107"/>
      <c r="Q2961" s="107"/>
      <c r="R2961" s="107"/>
      <c r="S2961" s="107"/>
      <c r="T2961" s="74"/>
    </row>
    <row r="2962" spans="1:20" ht="18" customHeight="1">
      <c r="A2962" s="190"/>
      <c r="B2962" s="191"/>
      <c r="C2962" s="75"/>
      <c r="D2962" s="68" t="s">
        <v>1049</v>
      </c>
      <c r="E2962" s="94" t="s">
        <v>994</v>
      </c>
      <c r="F2962" s="94"/>
      <c r="G2962" s="94"/>
      <c r="H2962" s="94"/>
      <c r="I2962" s="94"/>
      <c r="J2962" s="94"/>
      <c r="K2962" s="94"/>
      <c r="L2962" s="95"/>
      <c r="M2962" s="100">
        <v>34</v>
      </c>
      <c r="N2962" s="71" t="s">
        <v>192</v>
      </c>
      <c r="O2962" s="106"/>
      <c r="P2962" s="107"/>
      <c r="Q2962" s="107"/>
      <c r="R2962" s="107"/>
      <c r="S2962" s="107"/>
      <c r="T2962" s="74"/>
    </row>
    <row r="2963" spans="1:20" ht="18" customHeight="1">
      <c r="A2963" s="190"/>
      <c r="B2963" s="191"/>
      <c r="C2963" s="102"/>
      <c r="D2963" s="68" t="s">
        <v>1050</v>
      </c>
      <c r="E2963" s="94" t="s">
        <v>1051</v>
      </c>
      <c r="F2963" s="94"/>
      <c r="G2963" s="94"/>
      <c r="H2963" s="94"/>
      <c r="I2963" s="94"/>
      <c r="J2963" s="94"/>
      <c r="K2963" s="94"/>
      <c r="L2963" s="95"/>
      <c r="M2963" s="100" t="s">
        <v>192</v>
      </c>
      <c r="N2963" s="71" t="s">
        <v>192</v>
      </c>
      <c r="O2963" s="106"/>
      <c r="P2963" s="107"/>
      <c r="Q2963" s="107"/>
      <c r="R2963" s="107"/>
      <c r="S2963" s="107"/>
      <c r="T2963" s="74"/>
    </row>
    <row r="2964" spans="1:20" ht="18" customHeight="1">
      <c r="A2964" s="190"/>
      <c r="B2964" s="191"/>
      <c r="C2964" s="99"/>
      <c r="D2964" s="68"/>
      <c r="E2964" s="94"/>
      <c r="F2964" s="94"/>
      <c r="G2964" s="94"/>
      <c r="H2964" s="94"/>
      <c r="I2964" s="94"/>
      <c r="J2964" s="94"/>
      <c r="K2964" s="94"/>
      <c r="L2964" s="105"/>
      <c r="M2964" s="100"/>
      <c r="N2964" s="71"/>
      <c r="O2964" s="106"/>
      <c r="P2964" s="107"/>
      <c r="Q2964" s="107"/>
      <c r="R2964" s="107"/>
      <c r="S2964" s="107"/>
      <c r="T2964" s="74"/>
    </row>
    <row r="2965" spans="1:20" ht="18" customHeight="1">
      <c r="A2965" s="190"/>
      <c r="B2965" s="191"/>
      <c r="C2965" s="80"/>
      <c r="D2965" s="270"/>
      <c r="E2965" s="82"/>
      <c r="F2965" s="82"/>
      <c r="G2965" s="82"/>
      <c r="H2965" s="82"/>
      <c r="I2965" s="82"/>
      <c r="J2965" s="82"/>
      <c r="K2965" s="82"/>
      <c r="L2965" s="83"/>
      <c r="M2965" s="318"/>
      <c r="N2965" s="85"/>
      <c r="O2965" s="288"/>
      <c r="P2965" s="388"/>
      <c r="Q2965" s="388"/>
      <c r="R2965" s="388"/>
      <c r="S2965" s="388"/>
      <c r="T2965" s="88"/>
    </row>
    <row r="2966" spans="1:20" ht="18" customHeight="1">
      <c r="A2966" s="983" t="s">
        <v>1423</v>
      </c>
      <c r="B2966" s="984"/>
      <c r="C2966" s="462"/>
      <c r="D2966" s="309" t="s">
        <v>45</v>
      </c>
      <c r="E2966" s="310" t="s">
        <v>1056</v>
      </c>
      <c r="F2966" s="310"/>
      <c r="G2966" s="310"/>
      <c r="H2966" s="310"/>
      <c r="I2966" s="310"/>
      <c r="J2966" s="310"/>
      <c r="K2966" s="310"/>
      <c r="L2966" s="389"/>
      <c r="M2966" s="343" t="s">
        <v>945</v>
      </c>
      <c r="N2966" s="312" t="s">
        <v>155</v>
      </c>
      <c r="O2966" s="217"/>
      <c r="P2966" s="391"/>
      <c r="Q2966" s="391"/>
      <c r="R2966" s="391"/>
      <c r="S2966" s="391"/>
      <c r="T2966" s="392"/>
    </row>
    <row r="2967" spans="1:20" ht="18" customHeight="1">
      <c r="A2967" s="985" t="s">
        <v>946</v>
      </c>
      <c r="B2967" s="986"/>
      <c r="C2967" s="102"/>
      <c r="D2967" s="68" t="s">
        <v>47</v>
      </c>
      <c r="E2967" s="94" t="s">
        <v>1458</v>
      </c>
      <c r="F2967" s="94"/>
      <c r="G2967" s="94"/>
      <c r="H2967" s="94"/>
      <c r="I2967" s="94"/>
      <c r="J2967" s="94"/>
      <c r="K2967" s="94"/>
      <c r="L2967" s="95"/>
      <c r="M2967" s="100" t="s">
        <v>945</v>
      </c>
      <c r="N2967" s="92" t="s">
        <v>155</v>
      </c>
      <c r="O2967" s="429"/>
      <c r="P2967" s="107"/>
      <c r="Q2967" s="107"/>
      <c r="R2967" s="107"/>
      <c r="S2967" s="107"/>
      <c r="T2967" s="74"/>
    </row>
    <row r="2968" spans="1:20" ht="18" customHeight="1">
      <c r="A2968" s="985" t="s">
        <v>510</v>
      </c>
      <c r="B2968" s="986"/>
      <c r="C2968" s="99"/>
      <c r="D2968" s="108" t="s">
        <v>48</v>
      </c>
      <c r="E2968" s="94" t="s">
        <v>1459</v>
      </c>
      <c r="F2968" s="94"/>
      <c r="G2968" s="94"/>
      <c r="H2968" s="94"/>
      <c r="I2968" s="94"/>
      <c r="J2968" s="94"/>
      <c r="K2968" s="94"/>
      <c r="L2968" s="95"/>
      <c r="M2968" s="100" t="s">
        <v>945</v>
      </c>
      <c r="N2968" s="100" t="s">
        <v>155</v>
      </c>
      <c r="O2968" s="110"/>
      <c r="P2968" s="107"/>
      <c r="Q2968" s="107"/>
      <c r="R2968" s="107"/>
      <c r="S2968" s="107"/>
      <c r="T2968" s="74"/>
    </row>
    <row r="2969" spans="1:20" ht="18" customHeight="1">
      <c r="A2969" s="190"/>
      <c r="B2969" s="191"/>
      <c r="C2969" s="102"/>
      <c r="D2969" s="68" t="s">
        <v>49</v>
      </c>
      <c r="E2969" s="94" t="s">
        <v>1460</v>
      </c>
      <c r="F2969" s="94"/>
      <c r="G2969" s="94"/>
      <c r="H2969" s="94"/>
      <c r="I2969" s="94"/>
      <c r="J2969" s="94"/>
      <c r="K2969" s="94"/>
      <c r="L2969" s="95"/>
      <c r="M2969" s="78" t="s">
        <v>192</v>
      </c>
      <c r="N2969" s="100" t="s">
        <v>192</v>
      </c>
      <c r="O2969" s="110"/>
      <c r="P2969" s="107"/>
      <c r="Q2969" s="107"/>
      <c r="R2969" s="107"/>
      <c r="S2969" s="107"/>
      <c r="T2969" s="74"/>
    </row>
    <row r="2970" spans="1:20" ht="18" customHeight="1">
      <c r="A2970" s="190"/>
      <c r="B2970" s="191"/>
      <c r="C2970" s="99"/>
      <c r="D2970" s="108" t="s">
        <v>50</v>
      </c>
      <c r="E2970" s="94" t="s">
        <v>1059</v>
      </c>
      <c r="F2970" s="94"/>
      <c r="G2970" s="94"/>
      <c r="H2970" s="94"/>
      <c r="I2970" s="94"/>
      <c r="J2970" s="94"/>
      <c r="K2970" s="94"/>
      <c r="L2970" s="95"/>
      <c r="M2970" s="100" t="s">
        <v>192</v>
      </c>
      <c r="N2970" s="100" t="s">
        <v>192</v>
      </c>
      <c r="O2970" s="110"/>
      <c r="P2970" s="107"/>
      <c r="Q2970" s="107"/>
      <c r="R2970" s="107"/>
      <c r="S2970" s="107"/>
      <c r="T2970" s="74"/>
    </row>
    <row r="2971" spans="1:20" ht="18" customHeight="1">
      <c r="A2971" s="190"/>
      <c r="B2971" s="191"/>
      <c r="C2971" s="528" t="s">
        <v>164</v>
      </c>
      <c r="D2971" s="68" t="s">
        <v>54</v>
      </c>
      <c r="E2971" s="94" t="s">
        <v>1061</v>
      </c>
      <c r="F2971" s="94"/>
      <c r="G2971" s="94"/>
      <c r="H2971" s="94"/>
      <c r="I2971" s="94"/>
      <c r="J2971" s="94"/>
      <c r="K2971" s="94"/>
      <c r="L2971" s="95"/>
      <c r="M2971" s="100">
        <v>50</v>
      </c>
      <c r="N2971" s="100" t="s">
        <v>192</v>
      </c>
      <c r="O2971" s="110" t="s">
        <v>948</v>
      </c>
      <c r="P2971" s="1005" t="s">
        <v>699</v>
      </c>
      <c r="Q2971" s="1005"/>
      <c r="R2971" s="1005"/>
      <c r="S2971" s="1005"/>
      <c r="T2971" s="1006"/>
    </row>
    <row r="2972" spans="1:20" ht="18" customHeight="1">
      <c r="A2972" s="190"/>
      <c r="B2972" s="191"/>
      <c r="C2972" s="75"/>
      <c r="D2972" s="108" t="s">
        <v>59</v>
      </c>
      <c r="E2972" s="116" t="s">
        <v>1062</v>
      </c>
      <c r="F2972" s="116"/>
      <c r="G2972" s="116"/>
      <c r="H2972" s="116"/>
      <c r="I2972" s="116"/>
      <c r="J2972" s="116"/>
      <c r="K2972" s="116"/>
      <c r="L2972" s="117"/>
      <c r="M2972" s="100" t="s">
        <v>192</v>
      </c>
      <c r="N2972" s="71" t="s">
        <v>192</v>
      </c>
      <c r="O2972" s="106"/>
      <c r="P2972" s="107"/>
      <c r="Q2972" s="107"/>
      <c r="R2972" s="107"/>
      <c r="S2972" s="107"/>
      <c r="T2972" s="74"/>
    </row>
    <row r="2973" spans="1:20" ht="18" customHeight="1">
      <c r="A2973" s="190"/>
      <c r="B2973" s="191"/>
      <c r="C2973" s="118"/>
      <c r="D2973" s="68" t="s">
        <v>64</v>
      </c>
      <c r="E2973" s="94" t="s">
        <v>953</v>
      </c>
      <c r="F2973" s="94"/>
      <c r="G2973" s="94"/>
      <c r="H2973" s="94"/>
      <c r="I2973" s="94"/>
      <c r="J2973" s="94"/>
      <c r="K2973" s="94"/>
      <c r="L2973" s="95"/>
      <c r="M2973" s="100" t="s">
        <v>170</v>
      </c>
      <c r="N2973" s="100" t="s">
        <v>192</v>
      </c>
      <c r="O2973" s="395" t="s">
        <v>948</v>
      </c>
      <c r="P2973" s="73" t="s">
        <v>1060</v>
      </c>
      <c r="Q2973" s="107"/>
      <c r="R2973" s="107"/>
      <c r="S2973" s="107"/>
      <c r="T2973" s="74"/>
    </row>
    <row r="2974" spans="1:20" ht="18" customHeight="1">
      <c r="A2974" s="190"/>
      <c r="B2974" s="191"/>
      <c r="C2974" s="118"/>
      <c r="D2974" s="108" t="s">
        <v>67</v>
      </c>
      <c r="E2974" s="94" t="s">
        <v>955</v>
      </c>
      <c r="F2974" s="94"/>
      <c r="G2974" s="94"/>
      <c r="H2974" s="94"/>
      <c r="I2974" s="94"/>
      <c r="J2974" s="94"/>
      <c r="K2974" s="94"/>
      <c r="L2974" s="95"/>
      <c r="M2974" s="100" t="s">
        <v>192</v>
      </c>
      <c r="N2974" s="100" t="s">
        <v>192</v>
      </c>
      <c r="O2974" s="110"/>
      <c r="P2974" s="107"/>
      <c r="Q2974" s="107"/>
      <c r="R2974" s="107"/>
      <c r="S2974" s="107"/>
      <c r="T2974" s="74"/>
    </row>
    <row r="2975" spans="1:20" ht="18" customHeight="1">
      <c r="A2975" s="190"/>
      <c r="B2975" s="191"/>
      <c r="C2975" s="99" t="s">
        <v>1064</v>
      </c>
      <c r="D2975" s="68" t="s">
        <v>69</v>
      </c>
      <c r="E2975" s="94" t="s">
        <v>1065</v>
      </c>
      <c r="F2975" s="94"/>
      <c r="G2975" s="94"/>
      <c r="H2975" s="94"/>
      <c r="I2975" s="94"/>
      <c r="J2975" s="94"/>
      <c r="K2975" s="94"/>
      <c r="L2975" s="105"/>
      <c r="M2975" s="100" t="s">
        <v>192</v>
      </c>
      <c r="N2975" s="100" t="s">
        <v>192</v>
      </c>
      <c r="O2975" s="110"/>
      <c r="P2975" s="107"/>
      <c r="Q2975" s="107"/>
      <c r="R2975" s="107"/>
      <c r="S2975" s="107"/>
      <c r="T2975" s="74"/>
    </row>
    <row r="2976" spans="1:20" ht="18" customHeight="1">
      <c r="A2976" s="190"/>
      <c r="B2976" s="191"/>
      <c r="C2976" s="111"/>
      <c r="D2976" s="108" t="s">
        <v>859</v>
      </c>
      <c r="E2976" s="94" t="s">
        <v>1461</v>
      </c>
      <c r="F2976" s="94"/>
      <c r="G2976" s="94"/>
      <c r="H2976" s="94"/>
      <c r="I2976" s="94"/>
      <c r="J2976" s="94"/>
      <c r="K2976" s="94"/>
      <c r="L2976" s="105"/>
      <c r="M2976" s="100" t="s">
        <v>945</v>
      </c>
      <c r="N2976" s="100" t="s">
        <v>945</v>
      </c>
      <c r="O2976" s="110"/>
      <c r="P2976" s="107"/>
      <c r="Q2976" s="107"/>
      <c r="R2976" s="107"/>
      <c r="S2976" s="107"/>
      <c r="T2976" s="74"/>
    </row>
    <row r="2977" spans="1:20" ht="18" customHeight="1">
      <c r="A2977" s="190"/>
      <c r="B2977" s="191"/>
      <c r="C2977" s="75"/>
      <c r="D2977" s="68" t="s">
        <v>866</v>
      </c>
      <c r="E2977" s="94" t="s">
        <v>957</v>
      </c>
      <c r="F2977" s="94"/>
      <c r="G2977" s="94"/>
      <c r="H2977" s="94"/>
      <c r="I2977" s="94"/>
      <c r="J2977" s="94"/>
      <c r="K2977" s="94"/>
      <c r="L2977" s="105"/>
      <c r="M2977" s="100" t="s">
        <v>945</v>
      </c>
      <c r="N2977" s="100" t="s">
        <v>945</v>
      </c>
      <c r="O2977" s="110"/>
      <c r="P2977" s="107"/>
      <c r="Q2977" s="107"/>
      <c r="R2977" s="107"/>
      <c r="S2977" s="107"/>
      <c r="T2977" s="74"/>
    </row>
    <row r="2978" spans="1:20" ht="18" customHeight="1">
      <c r="A2978" s="190"/>
      <c r="B2978" s="191"/>
      <c r="C2978" s="118"/>
      <c r="D2978" s="108" t="s">
        <v>868</v>
      </c>
      <c r="E2978" s="94" t="s">
        <v>1068</v>
      </c>
      <c r="F2978" s="94"/>
      <c r="G2978" s="94"/>
      <c r="H2978" s="94"/>
      <c r="I2978" s="94"/>
      <c r="J2978" s="94"/>
      <c r="K2978" s="94"/>
      <c r="L2978" s="105"/>
      <c r="M2978" s="100" t="s">
        <v>945</v>
      </c>
      <c r="N2978" s="100" t="s">
        <v>945</v>
      </c>
      <c r="O2978" s="110"/>
      <c r="P2978" s="107"/>
      <c r="Q2978" s="107"/>
      <c r="R2978" s="107"/>
      <c r="S2978" s="107"/>
      <c r="T2978" s="74"/>
    </row>
    <row r="2979" spans="1:20" ht="18" customHeight="1">
      <c r="A2979" s="190"/>
      <c r="B2979" s="191"/>
      <c r="C2979" s="99"/>
      <c r="D2979" s="68" t="s">
        <v>872</v>
      </c>
      <c r="E2979" s="94" t="s">
        <v>959</v>
      </c>
      <c r="F2979" s="94"/>
      <c r="G2979" s="94"/>
      <c r="H2979" s="94"/>
      <c r="I2979" s="94"/>
      <c r="J2979" s="94"/>
      <c r="K2979" s="94"/>
      <c r="L2979" s="105"/>
      <c r="M2979" s="100" t="s">
        <v>945</v>
      </c>
      <c r="N2979" s="100" t="s">
        <v>945</v>
      </c>
      <c r="O2979" s="110"/>
      <c r="P2979" s="107"/>
      <c r="Q2979" s="107"/>
      <c r="R2979" s="107"/>
      <c r="S2979" s="107"/>
      <c r="T2979" s="74"/>
    </row>
    <row r="2980" spans="1:20" ht="18" customHeight="1">
      <c r="A2980" s="190"/>
      <c r="B2980" s="191"/>
      <c r="C2980" s="99"/>
      <c r="D2980" s="108" t="s">
        <v>873</v>
      </c>
      <c r="E2980" s="94" t="s">
        <v>960</v>
      </c>
      <c r="F2980" s="94"/>
      <c r="G2980" s="94"/>
      <c r="H2980" s="94"/>
      <c r="I2980" s="94"/>
      <c r="J2980" s="94"/>
      <c r="K2980" s="94"/>
      <c r="L2980" s="105"/>
      <c r="M2980" s="100" t="s">
        <v>945</v>
      </c>
      <c r="N2980" s="100" t="s">
        <v>945</v>
      </c>
      <c r="O2980" s="110"/>
      <c r="P2980" s="107"/>
      <c r="Q2980" s="107"/>
      <c r="R2980" s="107"/>
      <c r="S2980" s="107"/>
      <c r="T2980" s="74"/>
    </row>
    <row r="2981" spans="1:20" ht="18" customHeight="1">
      <c r="A2981" s="190"/>
      <c r="B2981" s="191"/>
      <c r="C2981" s="99"/>
      <c r="D2981" s="68" t="s">
        <v>875</v>
      </c>
      <c r="E2981" s="94" t="s">
        <v>961</v>
      </c>
      <c r="F2981" s="94"/>
      <c r="G2981" s="94"/>
      <c r="H2981" s="94"/>
      <c r="I2981" s="94"/>
      <c r="J2981" s="94"/>
      <c r="K2981" s="94"/>
      <c r="L2981" s="105"/>
      <c r="M2981" s="78">
        <v>83</v>
      </c>
      <c r="N2981" s="96" t="s">
        <v>945</v>
      </c>
      <c r="O2981" s="119"/>
      <c r="P2981" s="107"/>
      <c r="Q2981" s="107"/>
      <c r="R2981" s="107"/>
      <c r="S2981" s="107"/>
      <c r="T2981" s="74"/>
    </row>
    <row r="2982" spans="1:20" ht="18" customHeight="1">
      <c r="A2982" s="190"/>
      <c r="B2982" s="191"/>
      <c r="C2982" s="99"/>
      <c r="D2982" s="108" t="s">
        <v>876</v>
      </c>
      <c r="E2982" s="94" t="s">
        <v>1069</v>
      </c>
      <c r="F2982" s="94"/>
      <c r="G2982" s="94"/>
      <c r="H2982" s="94"/>
      <c r="I2982" s="94"/>
      <c r="J2982" s="94"/>
      <c r="K2982" s="94"/>
      <c r="L2982" s="105"/>
      <c r="M2982" s="78" t="s">
        <v>945</v>
      </c>
      <c r="N2982" s="96" t="s">
        <v>945</v>
      </c>
      <c r="O2982" s="119"/>
      <c r="P2982" s="107"/>
      <c r="Q2982" s="107"/>
      <c r="R2982" s="107"/>
      <c r="S2982" s="107"/>
      <c r="T2982" s="74"/>
    </row>
    <row r="2983" spans="1:20" ht="18" customHeight="1">
      <c r="A2983" s="190"/>
      <c r="B2983" s="191"/>
      <c r="C2983" s="99"/>
      <c r="D2983" s="68" t="s">
        <v>877</v>
      </c>
      <c r="E2983" s="94" t="s">
        <v>1075</v>
      </c>
      <c r="F2983" s="94"/>
      <c r="G2983" s="94"/>
      <c r="H2983" s="94"/>
      <c r="I2983" s="94"/>
      <c r="J2983" s="94"/>
      <c r="K2983" s="94"/>
      <c r="L2983" s="105"/>
      <c r="M2983" s="78">
        <v>84</v>
      </c>
      <c r="N2983" s="96" t="s">
        <v>945</v>
      </c>
      <c r="O2983" s="119"/>
      <c r="P2983" s="107"/>
      <c r="Q2983" s="107"/>
      <c r="R2983" s="107"/>
      <c r="S2983" s="107"/>
      <c r="T2983" s="74"/>
    </row>
    <row r="2984" spans="1:20" ht="18" customHeight="1" thickBot="1">
      <c r="A2984" s="233"/>
      <c r="B2984" s="234"/>
      <c r="C2984" s="120"/>
      <c r="D2984" s="121"/>
      <c r="E2984" s="122"/>
      <c r="F2984" s="122"/>
      <c r="G2984" s="122"/>
      <c r="H2984" s="122"/>
      <c r="I2984" s="122"/>
      <c r="J2984" s="122"/>
      <c r="K2984" s="122"/>
      <c r="L2984" s="123"/>
      <c r="M2984" s="124"/>
      <c r="N2984" s="125"/>
      <c r="O2984" s="126"/>
      <c r="P2984" s="127"/>
      <c r="Q2984" s="127"/>
      <c r="R2984" s="127"/>
      <c r="S2984" s="127"/>
      <c r="T2984" s="128"/>
    </row>
    <row r="2985" spans="1:20" ht="17.25" customHeight="1" thickBot="1">
      <c r="A2985" s="935" t="s">
        <v>101</v>
      </c>
      <c r="B2985" s="936"/>
      <c r="C2985" s="936"/>
      <c r="D2985" s="936"/>
      <c r="E2985" s="936"/>
      <c r="F2985" s="936"/>
      <c r="G2985" s="50" t="s">
        <v>102</v>
      </c>
      <c r="H2985" s="937"/>
      <c r="I2985" s="937"/>
      <c r="J2985" s="938"/>
      <c r="K2985" s="50" t="s">
        <v>103</v>
      </c>
      <c r="L2985" s="51"/>
      <c r="M2985" s="52"/>
      <c r="N2985" s="939" t="s">
        <v>104</v>
      </c>
      <c r="O2985" s="940"/>
      <c r="P2985" s="940"/>
      <c r="Q2985" s="941"/>
      <c r="R2985" s="53" t="s">
        <v>105</v>
      </c>
      <c r="S2985" s="54"/>
      <c r="T2985" s="55"/>
    </row>
    <row r="2986" spans="1:20" ht="18" customHeight="1">
      <c r="A2986" s="942" t="s">
        <v>106</v>
      </c>
      <c r="B2986" s="943"/>
      <c r="C2986" s="946" t="s">
        <v>107</v>
      </c>
      <c r="D2986" s="922" t="s">
        <v>108</v>
      </c>
      <c r="E2986" s="923"/>
      <c r="F2986" s="923"/>
      <c r="G2986" s="923"/>
      <c r="H2986" s="923"/>
      <c r="I2986" s="923"/>
      <c r="J2986" s="923"/>
      <c r="K2986" s="923"/>
      <c r="L2986" s="948"/>
      <c r="M2986" s="950" t="s">
        <v>109</v>
      </c>
      <c r="N2986" s="922" t="s">
        <v>110</v>
      </c>
      <c r="O2986" s="922" t="s">
        <v>111</v>
      </c>
      <c r="P2986" s="923"/>
      <c r="Q2986" s="923"/>
      <c r="R2986" s="923"/>
      <c r="S2986" s="923"/>
      <c r="T2986" s="924"/>
    </row>
    <row r="2987" spans="1:20" ht="18" customHeight="1" thickBot="1">
      <c r="A2987" s="944"/>
      <c r="B2987" s="945"/>
      <c r="C2987" s="947"/>
      <c r="D2987" s="925"/>
      <c r="E2987" s="926"/>
      <c r="F2987" s="926"/>
      <c r="G2987" s="926"/>
      <c r="H2987" s="926"/>
      <c r="I2987" s="926"/>
      <c r="J2987" s="926"/>
      <c r="K2987" s="926"/>
      <c r="L2987" s="949"/>
      <c r="M2987" s="951"/>
      <c r="N2987" s="925"/>
      <c r="O2987" s="925"/>
      <c r="P2987" s="926"/>
      <c r="Q2987" s="926"/>
      <c r="R2987" s="926"/>
      <c r="S2987" s="926"/>
      <c r="T2987" s="927"/>
    </row>
    <row r="2988" spans="1:20" ht="18" customHeight="1">
      <c r="A2988" s="989" t="s">
        <v>1423</v>
      </c>
      <c r="B2988" s="990"/>
      <c r="C2988" s="444" t="s">
        <v>185</v>
      </c>
      <c r="D2988" s="396">
        <v>19</v>
      </c>
      <c r="E2988" s="240" t="s">
        <v>1076</v>
      </c>
      <c r="F2988" s="60"/>
      <c r="G2988" s="60"/>
      <c r="H2988" s="293"/>
      <c r="I2988" s="293"/>
      <c r="J2988" s="293"/>
      <c r="K2988" s="293"/>
      <c r="L2988" s="61"/>
      <c r="M2988" s="62">
        <v>84</v>
      </c>
      <c r="N2988" s="63" t="s">
        <v>945</v>
      </c>
      <c r="O2988" s="64"/>
      <c r="P2988" s="65"/>
      <c r="Q2988" s="65"/>
      <c r="R2988" s="65"/>
      <c r="S2988" s="65"/>
      <c r="T2988" s="66"/>
    </row>
    <row r="2989" spans="1:20" ht="18" customHeight="1">
      <c r="A2989" s="985" t="s">
        <v>946</v>
      </c>
      <c r="B2989" s="986"/>
      <c r="C2989" s="67"/>
      <c r="D2989" s="68">
        <v>20</v>
      </c>
      <c r="E2989" s="69" t="s">
        <v>969</v>
      </c>
      <c r="F2989" s="69"/>
      <c r="G2989" s="69"/>
      <c r="H2989" s="69"/>
      <c r="I2989" s="69"/>
      <c r="J2989" s="69"/>
      <c r="K2989" s="69"/>
      <c r="L2989" s="70"/>
      <c r="M2989" s="71" t="s">
        <v>945</v>
      </c>
      <c r="N2989" s="71" t="s">
        <v>945</v>
      </c>
      <c r="O2989" s="72"/>
      <c r="P2989" s="73"/>
      <c r="Q2989" s="73"/>
      <c r="R2989" s="73"/>
      <c r="S2989" s="73"/>
      <c r="T2989" s="74"/>
    </row>
    <row r="2990" spans="1:20" ht="18" customHeight="1">
      <c r="A2990" s="985" t="s">
        <v>510</v>
      </c>
      <c r="B2990" s="986"/>
      <c r="C2990" s="75"/>
      <c r="D2990" s="68">
        <v>21</v>
      </c>
      <c r="E2990" s="69" t="s">
        <v>1462</v>
      </c>
      <c r="F2990" s="76"/>
      <c r="G2990" s="76"/>
      <c r="H2990" s="76"/>
      <c r="I2990" s="76"/>
      <c r="J2990" s="76"/>
      <c r="K2990" s="76"/>
      <c r="L2990" s="77"/>
      <c r="M2990" s="71" t="s">
        <v>945</v>
      </c>
      <c r="N2990" s="71" t="s">
        <v>945</v>
      </c>
      <c r="O2990" s="398"/>
      <c r="P2990" s="73"/>
      <c r="Q2990" s="73"/>
      <c r="R2990" s="73"/>
      <c r="S2990" s="73"/>
      <c r="T2990" s="74"/>
    </row>
    <row r="2991" spans="1:20" ht="18" customHeight="1">
      <c r="A2991" s="190"/>
      <c r="B2991" s="191"/>
      <c r="C2991" s="80"/>
      <c r="D2991" s="81"/>
      <c r="E2991" s="245"/>
      <c r="F2991" s="246"/>
      <c r="G2991" s="246"/>
      <c r="H2991" s="246"/>
      <c r="I2991" s="246"/>
      <c r="J2991" s="246"/>
      <c r="K2991" s="246"/>
      <c r="L2991" s="247"/>
      <c r="M2991" s="84"/>
      <c r="N2991" s="85"/>
      <c r="O2991" s="86"/>
      <c r="P2991" s="87"/>
      <c r="Q2991" s="87"/>
      <c r="R2991" s="87"/>
      <c r="S2991" s="87"/>
      <c r="T2991" s="88"/>
    </row>
    <row r="2992" spans="1:20" ht="18" customHeight="1">
      <c r="A2992" s="983" t="s">
        <v>1423</v>
      </c>
      <c r="B2992" s="984"/>
      <c r="C2992" s="462"/>
      <c r="D2992" s="309" t="s">
        <v>45</v>
      </c>
      <c r="E2992" s="341" t="s">
        <v>576</v>
      </c>
      <c r="F2992" s="361"/>
      <c r="G2992" s="361"/>
      <c r="H2992" s="361"/>
      <c r="I2992" s="361"/>
      <c r="J2992" s="361"/>
      <c r="K2992" s="361"/>
      <c r="L2992" s="362"/>
      <c r="M2992" s="363" t="s">
        <v>100</v>
      </c>
      <c r="N2992" s="312" t="s">
        <v>100</v>
      </c>
      <c r="O2992" s="481"/>
      <c r="P2992" s="427"/>
      <c r="Q2992" s="427"/>
      <c r="R2992" s="427"/>
      <c r="S2992" s="427"/>
      <c r="T2992" s="392"/>
    </row>
    <row r="2993" spans="1:20" ht="18" customHeight="1">
      <c r="A2993" s="985" t="s">
        <v>517</v>
      </c>
      <c r="B2993" s="986"/>
      <c r="C2993" s="80"/>
      <c r="D2993" s="81" t="s">
        <v>47</v>
      </c>
      <c r="E2993" s="82" t="s">
        <v>971</v>
      </c>
      <c r="F2993" s="82"/>
      <c r="G2993" s="82"/>
      <c r="H2993" s="82"/>
      <c r="I2993" s="82"/>
      <c r="J2993" s="82"/>
      <c r="K2993" s="82"/>
      <c r="L2993" s="83"/>
      <c r="M2993" s="84" t="s">
        <v>100</v>
      </c>
      <c r="N2993" s="85" t="s">
        <v>100</v>
      </c>
      <c r="O2993" s="425"/>
      <c r="P2993" s="87"/>
      <c r="Q2993" s="388"/>
      <c r="R2993" s="388"/>
      <c r="S2993" s="388"/>
      <c r="T2993" s="88"/>
    </row>
    <row r="2994" spans="1:20" ht="18" customHeight="1">
      <c r="A2994" s="190"/>
      <c r="B2994" s="191"/>
      <c r="C2994" s="75"/>
      <c r="D2994" s="68" t="s">
        <v>48</v>
      </c>
      <c r="E2994" s="89" t="s">
        <v>1463</v>
      </c>
      <c r="F2994" s="89"/>
      <c r="G2994" s="89"/>
      <c r="H2994" s="89"/>
      <c r="I2994" s="89"/>
      <c r="J2994" s="89"/>
      <c r="K2994" s="89"/>
      <c r="L2994" s="90"/>
      <c r="M2994" s="91" t="s">
        <v>100</v>
      </c>
      <c r="N2994" s="92" t="s">
        <v>100</v>
      </c>
      <c r="O2994" s="429"/>
      <c r="P2994" s="73"/>
      <c r="Q2994" s="107"/>
      <c r="R2994" s="107"/>
      <c r="S2994" s="107"/>
      <c r="T2994" s="74"/>
    </row>
    <row r="2995" spans="1:20" ht="18" customHeight="1">
      <c r="A2995" s="190"/>
      <c r="B2995" s="191"/>
      <c r="C2995" s="75"/>
      <c r="D2995" s="68" t="s">
        <v>49</v>
      </c>
      <c r="E2995" s="94" t="s">
        <v>982</v>
      </c>
      <c r="F2995" s="94"/>
      <c r="G2995" s="94"/>
      <c r="H2995" s="94"/>
      <c r="I2995" s="94"/>
      <c r="J2995" s="94"/>
      <c r="K2995" s="94"/>
      <c r="L2995" s="95"/>
      <c r="M2995" s="78" t="s">
        <v>100</v>
      </c>
      <c r="N2995" s="96" t="s">
        <v>100</v>
      </c>
      <c r="O2995" s="98"/>
      <c r="P2995" s="73"/>
      <c r="Q2995" s="107"/>
      <c r="R2995" s="107"/>
      <c r="S2995" s="107"/>
      <c r="T2995" s="74"/>
    </row>
    <row r="2996" spans="1:20" ht="18" customHeight="1">
      <c r="A2996" s="190"/>
      <c r="B2996" s="191"/>
      <c r="C2996" s="75"/>
      <c r="D2996" s="68" t="s">
        <v>50</v>
      </c>
      <c r="E2996" s="89" t="s">
        <v>1464</v>
      </c>
      <c r="F2996" s="89"/>
      <c r="G2996" s="89"/>
      <c r="H2996" s="89"/>
      <c r="I2996" s="89"/>
      <c r="J2996" s="89"/>
      <c r="K2996" s="89"/>
      <c r="L2996" s="95"/>
      <c r="M2996" s="78" t="s">
        <v>477</v>
      </c>
      <c r="N2996" s="96" t="s">
        <v>192</v>
      </c>
      <c r="O2996" s="98"/>
      <c r="P2996" s="73"/>
      <c r="Q2996" s="107"/>
      <c r="R2996" s="107"/>
      <c r="S2996" s="107"/>
      <c r="T2996" s="74"/>
    </row>
    <row r="2997" spans="1:20" ht="18" customHeight="1">
      <c r="A2997" s="190"/>
      <c r="B2997" s="191"/>
      <c r="C2997" s="99"/>
      <c r="D2997" s="68" t="s">
        <v>54</v>
      </c>
      <c r="E2997" s="94" t="s">
        <v>247</v>
      </c>
      <c r="F2997" s="94"/>
      <c r="G2997" s="94"/>
      <c r="H2997" s="94"/>
      <c r="I2997" s="94"/>
      <c r="J2997" s="94"/>
      <c r="K2997" s="94"/>
      <c r="L2997" s="95"/>
      <c r="M2997" s="100" t="s">
        <v>192</v>
      </c>
      <c r="N2997" s="100" t="s">
        <v>192</v>
      </c>
      <c r="O2997" s="101"/>
      <c r="P2997" s="73"/>
      <c r="Q2997" s="107"/>
      <c r="R2997" s="107"/>
      <c r="S2997" s="107"/>
      <c r="T2997" s="74"/>
    </row>
    <row r="2998" spans="1:20" ht="18" customHeight="1">
      <c r="A2998" s="190"/>
      <c r="B2998" s="191"/>
      <c r="C2998" s="102"/>
      <c r="D2998" s="68" t="s">
        <v>59</v>
      </c>
      <c r="E2998" s="94" t="s">
        <v>1442</v>
      </c>
      <c r="F2998" s="94"/>
      <c r="G2998" s="94"/>
      <c r="H2998" s="94"/>
      <c r="I2998" s="94"/>
      <c r="J2998" s="94"/>
      <c r="K2998" s="94"/>
      <c r="L2998" s="95"/>
      <c r="M2998" s="78" t="s">
        <v>192</v>
      </c>
      <c r="N2998" s="96" t="s">
        <v>192</v>
      </c>
      <c r="O2998" s="119"/>
      <c r="P2998" s="107"/>
      <c r="Q2998" s="107"/>
      <c r="R2998" s="107"/>
      <c r="S2998" s="107"/>
      <c r="T2998" s="74"/>
    </row>
    <row r="2999" spans="1:20" ht="18" customHeight="1">
      <c r="A2999" s="190"/>
      <c r="B2999" s="191"/>
      <c r="C2999" s="75"/>
      <c r="D2999" s="68" t="s">
        <v>64</v>
      </c>
      <c r="E2999" s="94" t="s">
        <v>1465</v>
      </c>
      <c r="F2999" s="94"/>
      <c r="G2999" s="94"/>
      <c r="H2999" s="94"/>
      <c r="I2999" s="94"/>
      <c r="J2999" s="94"/>
      <c r="K2999" s="94"/>
      <c r="L2999" s="95"/>
      <c r="M2999" s="100" t="s">
        <v>192</v>
      </c>
      <c r="N2999" s="71" t="s">
        <v>192</v>
      </c>
      <c r="O2999" s="106"/>
      <c r="P2999" s="107"/>
      <c r="Q2999" s="107"/>
      <c r="R2999" s="107"/>
      <c r="S2999" s="107"/>
      <c r="T2999" s="74"/>
    </row>
    <row r="3000" spans="1:20" ht="18" customHeight="1">
      <c r="A3000" s="190"/>
      <c r="B3000" s="191"/>
      <c r="C3000" s="102"/>
      <c r="D3000" s="68" t="s">
        <v>67</v>
      </c>
      <c r="E3000" s="94" t="s">
        <v>996</v>
      </c>
      <c r="F3000" s="94"/>
      <c r="G3000" s="94"/>
      <c r="H3000" s="94"/>
      <c r="I3000" s="94"/>
      <c r="J3000" s="94"/>
      <c r="K3000" s="94"/>
      <c r="L3000" s="95"/>
      <c r="M3000" s="100" t="s">
        <v>192</v>
      </c>
      <c r="N3000" s="71" t="s">
        <v>192</v>
      </c>
      <c r="O3000" s="106"/>
      <c r="P3000" s="107"/>
      <c r="Q3000" s="107"/>
      <c r="R3000" s="107"/>
      <c r="S3000" s="107"/>
      <c r="T3000" s="74"/>
    </row>
    <row r="3001" spans="1:20" ht="18" customHeight="1">
      <c r="A3001" s="190"/>
      <c r="B3001" s="191"/>
      <c r="C3001" s="99"/>
      <c r="D3001" s="68" t="s">
        <v>69</v>
      </c>
      <c r="E3001" s="94" t="s">
        <v>1466</v>
      </c>
      <c r="F3001" s="94"/>
      <c r="G3001" s="94"/>
      <c r="H3001" s="94"/>
      <c r="I3001" s="94"/>
      <c r="J3001" s="94"/>
      <c r="K3001" s="94"/>
      <c r="L3001" s="105"/>
      <c r="M3001" s="100" t="s">
        <v>192</v>
      </c>
      <c r="N3001" s="71" t="s">
        <v>192</v>
      </c>
      <c r="O3001" s="106"/>
      <c r="P3001" s="107"/>
      <c r="Q3001" s="107"/>
      <c r="R3001" s="107"/>
      <c r="S3001" s="107"/>
      <c r="T3001" s="74"/>
    </row>
    <row r="3002" spans="1:20" ht="18" customHeight="1">
      <c r="A3002" s="190"/>
      <c r="B3002" s="191"/>
      <c r="C3002" s="168" t="s">
        <v>1354</v>
      </c>
      <c r="D3002" s="68" t="s">
        <v>859</v>
      </c>
      <c r="E3002" s="94" t="s">
        <v>1467</v>
      </c>
      <c r="F3002" s="94"/>
      <c r="G3002" s="94"/>
      <c r="H3002" s="94"/>
      <c r="I3002" s="94"/>
      <c r="J3002" s="94"/>
      <c r="K3002" s="94"/>
      <c r="L3002" s="95"/>
      <c r="M3002" s="100" t="s">
        <v>192</v>
      </c>
      <c r="N3002" s="71" t="s">
        <v>192</v>
      </c>
      <c r="O3002" s="72" t="s">
        <v>511</v>
      </c>
      <c r="P3002" s="73" t="s">
        <v>688</v>
      </c>
      <c r="Q3002" s="107"/>
      <c r="R3002" s="107"/>
      <c r="S3002" s="107"/>
      <c r="T3002" s="74"/>
    </row>
    <row r="3003" spans="1:20" ht="18" customHeight="1">
      <c r="A3003" s="190"/>
      <c r="B3003" s="191"/>
      <c r="C3003" s="168" t="s">
        <v>1468</v>
      </c>
      <c r="D3003" s="68" t="s">
        <v>866</v>
      </c>
      <c r="E3003" s="94" t="s">
        <v>523</v>
      </c>
      <c r="F3003" s="94"/>
      <c r="G3003" s="94"/>
      <c r="H3003" s="94"/>
      <c r="I3003" s="94"/>
      <c r="J3003" s="94"/>
      <c r="K3003" s="94"/>
      <c r="L3003" s="95"/>
      <c r="M3003" s="100" t="s">
        <v>192</v>
      </c>
      <c r="N3003" s="71" t="s">
        <v>192</v>
      </c>
      <c r="O3003" s="106"/>
      <c r="P3003" s="107"/>
      <c r="Q3003" s="107"/>
      <c r="R3003" s="107"/>
      <c r="S3003" s="107"/>
      <c r="T3003" s="74"/>
    </row>
    <row r="3004" spans="1:20" ht="18" customHeight="1">
      <c r="A3004" s="190"/>
      <c r="B3004" s="191"/>
      <c r="C3004" s="102"/>
      <c r="D3004" s="68" t="s">
        <v>868</v>
      </c>
      <c r="E3004" s="94" t="s">
        <v>524</v>
      </c>
      <c r="F3004" s="94"/>
      <c r="G3004" s="94"/>
      <c r="H3004" s="94"/>
      <c r="I3004" s="94"/>
      <c r="J3004" s="94"/>
      <c r="K3004" s="94"/>
      <c r="L3004" s="95"/>
      <c r="M3004" s="100" t="s">
        <v>192</v>
      </c>
      <c r="N3004" s="92" t="s">
        <v>192</v>
      </c>
      <c r="O3004" s="429"/>
      <c r="P3004" s="107"/>
      <c r="Q3004" s="107"/>
      <c r="R3004" s="107"/>
      <c r="S3004" s="107"/>
      <c r="T3004" s="74"/>
    </row>
    <row r="3005" spans="1:20" ht="18" customHeight="1">
      <c r="A3005" s="190"/>
      <c r="B3005" s="191"/>
      <c r="C3005" s="99"/>
      <c r="D3005" s="68" t="s">
        <v>872</v>
      </c>
      <c r="E3005" s="94" t="s">
        <v>456</v>
      </c>
      <c r="F3005" s="94"/>
      <c r="G3005" s="94"/>
      <c r="H3005" s="94"/>
      <c r="I3005" s="94"/>
      <c r="J3005" s="94"/>
      <c r="K3005" s="94"/>
      <c r="L3005" s="95"/>
      <c r="M3005" s="100" t="s">
        <v>192</v>
      </c>
      <c r="N3005" s="100" t="s">
        <v>192</v>
      </c>
      <c r="O3005" s="101"/>
      <c r="P3005" s="107"/>
      <c r="Q3005" s="107"/>
      <c r="R3005" s="107"/>
      <c r="S3005" s="107"/>
      <c r="T3005" s="74"/>
    </row>
    <row r="3006" spans="1:20" ht="18" customHeight="1">
      <c r="A3006" s="190"/>
      <c r="B3006" s="191"/>
      <c r="C3006" s="278" t="s">
        <v>1032</v>
      </c>
      <c r="D3006" s="68" t="s">
        <v>873</v>
      </c>
      <c r="E3006" s="94" t="s">
        <v>1469</v>
      </c>
      <c r="F3006" s="94"/>
      <c r="G3006" s="94"/>
      <c r="H3006" s="94"/>
      <c r="I3006" s="94"/>
      <c r="J3006" s="94"/>
      <c r="K3006" s="94"/>
      <c r="L3006" s="95"/>
      <c r="M3006" s="78" t="s">
        <v>192</v>
      </c>
      <c r="N3006" s="100" t="s">
        <v>192</v>
      </c>
      <c r="O3006" s="101"/>
      <c r="P3006" s="107"/>
      <c r="Q3006" s="107"/>
      <c r="R3006" s="107"/>
      <c r="S3006" s="107"/>
      <c r="T3006" s="74"/>
    </row>
    <row r="3007" spans="1:20" ht="18" customHeight="1">
      <c r="A3007" s="190"/>
      <c r="B3007" s="191"/>
      <c r="C3007" s="279" t="s">
        <v>164</v>
      </c>
      <c r="D3007" s="68" t="s">
        <v>875</v>
      </c>
      <c r="E3007" s="94" t="s">
        <v>457</v>
      </c>
      <c r="F3007" s="94"/>
      <c r="G3007" s="94"/>
      <c r="H3007" s="94"/>
      <c r="I3007" s="94"/>
      <c r="J3007" s="94"/>
      <c r="K3007" s="94"/>
      <c r="L3007" s="95"/>
      <c r="M3007" s="100">
        <v>50</v>
      </c>
      <c r="N3007" s="100" t="s">
        <v>192</v>
      </c>
      <c r="O3007" s="395" t="s">
        <v>511</v>
      </c>
      <c r="P3007" s="1005" t="s">
        <v>699</v>
      </c>
      <c r="Q3007" s="1005"/>
      <c r="R3007" s="1005"/>
      <c r="S3007" s="1005"/>
      <c r="T3007" s="1006"/>
    </row>
    <row r="3008" spans="1:20" ht="18" customHeight="1">
      <c r="A3008" s="190"/>
      <c r="B3008" s="191"/>
      <c r="C3008" s="111"/>
      <c r="D3008" s="68" t="s">
        <v>876</v>
      </c>
      <c r="E3008" s="94" t="s">
        <v>1225</v>
      </c>
      <c r="F3008" s="94"/>
      <c r="G3008" s="94"/>
      <c r="H3008" s="94"/>
      <c r="I3008" s="94"/>
      <c r="J3008" s="94"/>
      <c r="K3008" s="94"/>
      <c r="L3008" s="95"/>
      <c r="M3008" s="100" t="s">
        <v>192</v>
      </c>
      <c r="N3008" s="100" t="s">
        <v>192</v>
      </c>
      <c r="O3008" s="428"/>
      <c r="P3008" s="107"/>
      <c r="Q3008" s="107"/>
      <c r="R3008" s="107"/>
      <c r="S3008" s="107"/>
      <c r="T3008" s="74"/>
    </row>
    <row r="3009" spans="1:20" ht="18" customHeight="1">
      <c r="A3009" s="190"/>
      <c r="B3009" s="191"/>
      <c r="C3009" s="75"/>
      <c r="D3009" s="68" t="s">
        <v>877</v>
      </c>
      <c r="E3009" s="116" t="s">
        <v>169</v>
      </c>
      <c r="F3009" s="116"/>
      <c r="G3009" s="116"/>
      <c r="H3009" s="116"/>
      <c r="I3009" s="116"/>
      <c r="J3009" s="116"/>
      <c r="K3009" s="116"/>
      <c r="L3009" s="117"/>
      <c r="M3009" s="100" t="s">
        <v>170</v>
      </c>
      <c r="N3009" s="71" t="s">
        <v>192</v>
      </c>
      <c r="O3009" s="398"/>
      <c r="P3009" s="107"/>
      <c r="Q3009" s="107"/>
      <c r="R3009" s="107"/>
      <c r="S3009" s="107"/>
      <c r="T3009" s="74"/>
    </row>
    <row r="3010" spans="1:20" ht="18" customHeight="1">
      <c r="A3010" s="190"/>
      <c r="B3010" s="191"/>
      <c r="C3010" s="118"/>
      <c r="D3010" s="68" t="s">
        <v>878</v>
      </c>
      <c r="E3010" s="94" t="s">
        <v>718</v>
      </c>
      <c r="F3010" s="94"/>
      <c r="G3010" s="94"/>
      <c r="H3010" s="94"/>
      <c r="I3010" s="94"/>
      <c r="J3010" s="94"/>
      <c r="K3010" s="94"/>
      <c r="L3010" s="95"/>
      <c r="M3010" s="100" t="s">
        <v>192</v>
      </c>
      <c r="N3010" s="100" t="s">
        <v>192</v>
      </c>
      <c r="O3010" s="395" t="s">
        <v>511</v>
      </c>
      <c r="P3010" s="73" t="s">
        <v>822</v>
      </c>
      <c r="Q3010" s="107"/>
      <c r="R3010" s="107"/>
      <c r="S3010" s="107"/>
      <c r="T3010" s="74"/>
    </row>
    <row r="3011" spans="1:20" ht="18" customHeight="1">
      <c r="A3011" s="190"/>
      <c r="B3011" s="191"/>
      <c r="C3011" s="118"/>
      <c r="D3011" s="68" t="s">
        <v>879</v>
      </c>
      <c r="E3011" s="94" t="s">
        <v>1470</v>
      </c>
      <c r="F3011" s="94"/>
      <c r="G3011" s="94"/>
      <c r="H3011" s="94"/>
      <c r="I3011" s="94"/>
      <c r="J3011" s="94"/>
      <c r="K3011" s="94"/>
      <c r="L3011" s="95"/>
      <c r="M3011" s="100" t="s">
        <v>192</v>
      </c>
      <c r="N3011" s="100" t="s">
        <v>192</v>
      </c>
      <c r="O3011" s="101"/>
      <c r="P3011" s="107"/>
      <c r="Q3011" s="107"/>
      <c r="R3011" s="107"/>
      <c r="S3011" s="107"/>
      <c r="T3011" s="74"/>
    </row>
    <row r="3012" spans="1:20" ht="18" customHeight="1">
      <c r="A3012" s="190"/>
      <c r="B3012" s="191"/>
      <c r="C3012" s="99"/>
      <c r="D3012" s="68" t="s">
        <v>896</v>
      </c>
      <c r="E3012" s="94" t="s">
        <v>1471</v>
      </c>
      <c r="F3012" s="94"/>
      <c r="G3012" s="94"/>
      <c r="H3012" s="94"/>
      <c r="I3012" s="94"/>
      <c r="J3012" s="94"/>
      <c r="K3012" s="94"/>
      <c r="L3012" s="105"/>
      <c r="M3012" s="100" t="s">
        <v>192</v>
      </c>
      <c r="N3012" s="100" t="s">
        <v>192</v>
      </c>
      <c r="O3012" s="395" t="s">
        <v>511</v>
      </c>
      <c r="P3012" s="73" t="s">
        <v>688</v>
      </c>
      <c r="Q3012" s="107"/>
      <c r="R3012" s="107"/>
      <c r="S3012" s="107"/>
      <c r="T3012" s="74"/>
    </row>
    <row r="3013" spans="1:20" ht="18" customHeight="1">
      <c r="A3013" s="190"/>
      <c r="B3013" s="191"/>
      <c r="C3013" s="111"/>
      <c r="D3013" s="68" t="s">
        <v>899</v>
      </c>
      <c r="E3013" s="94" t="s">
        <v>217</v>
      </c>
      <c r="F3013" s="94"/>
      <c r="G3013" s="94"/>
      <c r="H3013" s="94"/>
      <c r="I3013" s="94"/>
      <c r="J3013" s="94"/>
      <c r="K3013" s="94"/>
      <c r="L3013" s="105"/>
      <c r="M3013" s="100" t="s">
        <v>192</v>
      </c>
      <c r="N3013" s="100" t="s">
        <v>192</v>
      </c>
      <c r="O3013" s="101"/>
      <c r="P3013" s="107"/>
      <c r="Q3013" s="107"/>
      <c r="R3013" s="107"/>
      <c r="S3013" s="107"/>
      <c r="T3013" s="74"/>
    </row>
    <row r="3014" spans="1:20" ht="18" customHeight="1">
      <c r="A3014" s="190"/>
      <c r="B3014" s="191"/>
      <c r="C3014" s="75"/>
      <c r="D3014" s="68" t="s">
        <v>933</v>
      </c>
      <c r="E3014" s="94" t="s">
        <v>528</v>
      </c>
      <c r="F3014" s="94"/>
      <c r="G3014" s="94"/>
      <c r="H3014" s="94"/>
      <c r="I3014" s="94"/>
      <c r="J3014" s="94"/>
      <c r="K3014" s="94"/>
      <c r="L3014" s="105"/>
      <c r="M3014" s="100" t="s">
        <v>192</v>
      </c>
      <c r="N3014" s="100" t="s">
        <v>192</v>
      </c>
      <c r="O3014" s="101"/>
      <c r="P3014" s="107"/>
      <c r="Q3014" s="107"/>
      <c r="R3014" s="107"/>
      <c r="S3014" s="107"/>
      <c r="T3014" s="74"/>
    </row>
    <row r="3015" spans="1:20" ht="18" customHeight="1">
      <c r="A3015" s="190"/>
      <c r="B3015" s="191"/>
      <c r="C3015" s="118"/>
      <c r="D3015" s="68" t="s">
        <v>901</v>
      </c>
      <c r="E3015" s="94" t="s">
        <v>181</v>
      </c>
      <c r="F3015" s="94"/>
      <c r="G3015" s="94"/>
      <c r="H3015" s="94"/>
      <c r="I3015" s="94"/>
      <c r="J3015" s="94"/>
      <c r="K3015" s="94"/>
      <c r="L3015" s="105"/>
      <c r="M3015" s="100" t="s">
        <v>192</v>
      </c>
      <c r="N3015" s="100" t="s">
        <v>192</v>
      </c>
      <c r="O3015" s="110"/>
      <c r="P3015" s="107"/>
      <c r="Q3015" s="107"/>
      <c r="R3015" s="107"/>
      <c r="S3015" s="107"/>
      <c r="T3015" s="74"/>
    </row>
    <row r="3016" spans="1:20" ht="18" customHeight="1">
      <c r="A3016" s="190"/>
      <c r="B3016" s="191"/>
      <c r="C3016" s="99"/>
      <c r="D3016" s="68" t="s">
        <v>903</v>
      </c>
      <c r="E3016" s="94" t="s">
        <v>528</v>
      </c>
      <c r="F3016" s="94"/>
      <c r="G3016" s="94"/>
      <c r="H3016" s="94"/>
      <c r="I3016" s="94"/>
      <c r="J3016" s="94"/>
      <c r="K3016" s="94"/>
      <c r="L3016" s="105"/>
      <c r="M3016" s="100" t="s">
        <v>100</v>
      </c>
      <c r="N3016" s="100" t="s">
        <v>100</v>
      </c>
      <c r="O3016" s="110"/>
      <c r="P3016" s="107"/>
      <c r="Q3016" s="107"/>
      <c r="R3016" s="107"/>
      <c r="S3016" s="107"/>
      <c r="T3016" s="74"/>
    </row>
    <row r="3017" spans="1:20" ht="18" customHeight="1">
      <c r="A3017" s="190"/>
      <c r="B3017" s="191"/>
      <c r="C3017" s="99"/>
      <c r="D3017" s="68" t="s">
        <v>904</v>
      </c>
      <c r="E3017" s="94" t="s">
        <v>181</v>
      </c>
      <c r="F3017" s="94"/>
      <c r="G3017" s="94"/>
      <c r="H3017" s="94"/>
      <c r="I3017" s="94"/>
      <c r="J3017" s="94"/>
      <c r="K3017" s="94"/>
      <c r="L3017" s="105"/>
      <c r="M3017" s="100" t="s">
        <v>100</v>
      </c>
      <c r="N3017" s="100" t="s">
        <v>100</v>
      </c>
      <c r="O3017" s="110"/>
      <c r="P3017" s="107"/>
      <c r="Q3017" s="107"/>
      <c r="R3017" s="107"/>
      <c r="S3017" s="107"/>
      <c r="T3017" s="74"/>
    </row>
    <row r="3018" spans="1:20" ht="18" customHeight="1">
      <c r="A3018" s="190"/>
      <c r="B3018" s="191"/>
      <c r="C3018" s="99"/>
      <c r="D3018" s="68" t="s">
        <v>905</v>
      </c>
      <c r="E3018" s="94" t="s">
        <v>182</v>
      </c>
      <c r="F3018" s="94"/>
      <c r="G3018" s="94"/>
      <c r="H3018" s="94"/>
      <c r="I3018" s="94"/>
      <c r="J3018" s="94"/>
      <c r="K3018" s="94"/>
      <c r="L3018" s="105"/>
      <c r="M3018" s="78" t="s">
        <v>176</v>
      </c>
      <c r="N3018" s="96" t="s">
        <v>100</v>
      </c>
      <c r="O3018" s="119"/>
      <c r="P3018" s="107"/>
      <c r="Q3018" s="107"/>
      <c r="R3018" s="107"/>
      <c r="S3018" s="107"/>
      <c r="T3018" s="74"/>
    </row>
    <row r="3019" spans="1:20" ht="18" customHeight="1">
      <c r="A3019" s="190"/>
      <c r="B3019" s="191"/>
      <c r="C3019" s="99"/>
      <c r="D3019" s="68" t="s">
        <v>906</v>
      </c>
      <c r="E3019" s="94" t="s">
        <v>183</v>
      </c>
      <c r="F3019" s="94"/>
      <c r="G3019" s="94"/>
      <c r="H3019" s="94"/>
      <c r="I3019" s="94"/>
      <c r="J3019" s="94"/>
      <c r="K3019" s="94"/>
      <c r="L3019" s="105"/>
      <c r="M3019" s="78" t="s">
        <v>100</v>
      </c>
      <c r="N3019" s="96" t="s">
        <v>100</v>
      </c>
      <c r="O3019" s="119"/>
      <c r="P3019" s="107"/>
      <c r="Q3019" s="107"/>
      <c r="R3019" s="107"/>
      <c r="S3019" s="107"/>
      <c r="T3019" s="74"/>
    </row>
    <row r="3020" spans="1:20" ht="18" customHeight="1">
      <c r="A3020" s="190"/>
      <c r="B3020" s="191"/>
      <c r="C3020" s="99"/>
      <c r="D3020" s="68" t="s">
        <v>909</v>
      </c>
      <c r="E3020" s="94" t="s">
        <v>184</v>
      </c>
      <c r="F3020" s="94"/>
      <c r="G3020" s="94"/>
      <c r="H3020" s="94"/>
      <c r="I3020" s="94"/>
      <c r="J3020" s="94"/>
      <c r="K3020" s="94"/>
      <c r="L3020" s="105"/>
      <c r="M3020" s="78" t="s">
        <v>100</v>
      </c>
      <c r="N3020" s="96" t="s">
        <v>100</v>
      </c>
      <c r="O3020" s="119"/>
      <c r="P3020" s="107"/>
      <c r="Q3020" s="107"/>
      <c r="R3020" s="107"/>
      <c r="S3020" s="107"/>
      <c r="T3020" s="74"/>
    </row>
    <row r="3021" spans="1:20" ht="18" customHeight="1" thickBot="1">
      <c r="A3021" s="233"/>
      <c r="B3021" s="234"/>
      <c r="C3021" s="120"/>
      <c r="D3021" s="121"/>
      <c r="E3021" s="122"/>
      <c r="F3021" s="122"/>
      <c r="G3021" s="122"/>
      <c r="H3021" s="122"/>
      <c r="I3021" s="122"/>
      <c r="J3021" s="122"/>
      <c r="K3021" s="122"/>
      <c r="L3021" s="123"/>
      <c r="M3021" s="124"/>
      <c r="N3021" s="125"/>
      <c r="O3021" s="126"/>
      <c r="P3021" s="127"/>
      <c r="Q3021" s="127"/>
      <c r="R3021" s="127"/>
      <c r="S3021" s="127"/>
      <c r="T3021" s="128"/>
    </row>
    <row r="3022" spans="1:20" ht="17.25" customHeight="1" thickBot="1">
      <c r="A3022" s="935" t="s">
        <v>101</v>
      </c>
      <c r="B3022" s="936"/>
      <c r="C3022" s="936"/>
      <c r="D3022" s="936"/>
      <c r="E3022" s="936"/>
      <c r="F3022" s="936"/>
      <c r="G3022" s="50" t="s">
        <v>102</v>
      </c>
      <c r="H3022" s="937"/>
      <c r="I3022" s="937"/>
      <c r="J3022" s="938"/>
      <c r="K3022" s="50" t="s">
        <v>103</v>
      </c>
      <c r="L3022" s="51"/>
      <c r="M3022" s="52"/>
      <c r="N3022" s="939" t="s">
        <v>104</v>
      </c>
      <c r="O3022" s="940"/>
      <c r="P3022" s="940"/>
      <c r="Q3022" s="941"/>
      <c r="R3022" s="53" t="s">
        <v>105</v>
      </c>
      <c r="S3022" s="54"/>
      <c r="T3022" s="55"/>
    </row>
    <row r="3023" spans="1:20" ht="18" customHeight="1">
      <c r="A3023" s="942" t="s">
        <v>106</v>
      </c>
      <c r="B3023" s="943"/>
      <c r="C3023" s="946" t="s">
        <v>107</v>
      </c>
      <c r="D3023" s="922" t="s">
        <v>108</v>
      </c>
      <c r="E3023" s="923"/>
      <c r="F3023" s="923"/>
      <c r="G3023" s="923"/>
      <c r="H3023" s="923"/>
      <c r="I3023" s="923"/>
      <c r="J3023" s="923"/>
      <c r="K3023" s="923"/>
      <c r="L3023" s="948"/>
      <c r="M3023" s="950" t="s">
        <v>109</v>
      </c>
      <c r="N3023" s="922" t="s">
        <v>110</v>
      </c>
      <c r="O3023" s="922" t="s">
        <v>111</v>
      </c>
      <c r="P3023" s="923"/>
      <c r="Q3023" s="923"/>
      <c r="R3023" s="923"/>
      <c r="S3023" s="923"/>
      <c r="T3023" s="924"/>
    </row>
    <row r="3024" spans="1:20" ht="18" customHeight="1" thickBot="1">
      <c r="A3024" s="944"/>
      <c r="B3024" s="945"/>
      <c r="C3024" s="947"/>
      <c r="D3024" s="925"/>
      <c r="E3024" s="926"/>
      <c r="F3024" s="926"/>
      <c r="G3024" s="926"/>
      <c r="H3024" s="926"/>
      <c r="I3024" s="926"/>
      <c r="J3024" s="926"/>
      <c r="K3024" s="926"/>
      <c r="L3024" s="949"/>
      <c r="M3024" s="951"/>
      <c r="N3024" s="925"/>
      <c r="O3024" s="925"/>
      <c r="P3024" s="926"/>
      <c r="Q3024" s="926"/>
      <c r="R3024" s="926"/>
      <c r="S3024" s="926"/>
      <c r="T3024" s="927"/>
    </row>
    <row r="3025" spans="1:20" ht="18" customHeight="1">
      <c r="A3025" s="989" t="s">
        <v>1423</v>
      </c>
      <c r="B3025" s="990"/>
      <c r="C3025" s="411"/>
      <c r="D3025" s="58" t="s">
        <v>909</v>
      </c>
      <c r="E3025" s="240" t="s">
        <v>218</v>
      </c>
      <c r="F3025" s="60"/>
      <c r="G3025" s="60"/>
      <c r="H3025" s="293"/>
      <c r="I3025" s="293"/>
      <c r="J3025" s="293"/>
      <c r="K3025" s="293"/>
      <c r="L3025" s="61"/>
      <c r="M3025" s="62">
        <v>83</v>
      </c>
      <c r="N3025" s="63" t="s">
        <v>100</v>
      </c>
      <c r="O3025" s="64"/>
      <c r="P3025" s="65"/>
      <c r="Q3025" s="65"/>
      <c r="R3025" s="65"/>
      <c r="S3025" s="65"/>
      <c r="T3025" s="66"/>
    </row>
    <row r="3026" spans="1:20" ht="18" customHeight="1">
      <c r="A3026" s="985" t="s">
        <v>517</v>
      </c>
      <c r="B3026" s="986"/>
      <c r="C3026" s="413" t="s">
        <v>215</v>
      </c>
      <c r="D3026" s="68" t="s">
        <v>911</v>
      </c>
      <c r="E3026" s="69" t="s">
        <v>219</v>
      </c>
      <c r="F3026" s="69"/>
      <c r="G3026" s="69"/>
      <c r="H3026" s="69"/>
      <c r="I3026" s="69"/>
      <c r="J3026" s="69"/>
      <c r="K3026" s="69"/>
      <c r="L3026" s="70"/>
      <c r="M3026" s="71" t="s">
        <v>100</v>
      </c>
      <c r="N3026" s="71" t="s">
        <v>100</v>
      </c>
      <c r="O3026" s="72"/>
      <c r="P3026" s="73"/>
      <c r="Q3026" s="73"/>
      <c r="R3026" s="73"/>
      <c r="S3026" s="73"/>
      <c r="T3026" s="74"/>
    </row>
    <row r="3027" spans="1:20" ht="18" customHeight="1">
      <c r="A3027" s="190"/>
      <c r="B3027" s="191"/>
      <c r="C3027" s="75"/>
      <c r="D3027" s="68" t="s">
        <v>913</v>
      </c>
      <c r="E3027" s="69" t="s">
        <v>220</v>
      </c>
      <c r="F3027" s="76"/>
      <c r="G3027" s="76"/>
      <c r="H3027" s="76"/>
      <c r="I3027" s="76"/>
      <c r="J3027" s="76"/>
      <c r="K3027" s="76"/>
      <c r="L3027" s="77"/>
      <c r="M3027" s="71" t="s">
        <v>100</v>
      </c>
      <c r="N3027" s="71" t="s">
        <v>100</v>
      </c>
      <c r="O3027" s="72"/>
      <c r="P3027" s="73"/>
      <c r="Q3027" s="73"/>
      <c r="R3027" s="73"/>
      <c r="S3027" s="73"/>
      <c r="T3027" s="74"/>
    </row>
    <row r="3028" spans="1:20" ht="18" customHeight="1">
      <c r="A3028" s="190"/>
      <c r="B3028" s="191"/>
      <c r="C3028" s="75"/>
      <c r="D3028" s="68" t="s">
        <v>915</v>
      </c>
      <c r="E3028" s="69" t="s">
        <v>718</v>
      </c>
      <c r="F3028" s="76"/>
      <c r="G3028" s="76"/>
      <c r="H3028" s="76"/>
      <c r="I3028" s="76"/>
      <c r="J3028" s="76"/>
      <c r="K3028" s="76"/>
      <c r="L3028" s="77"/>
      <c r="M3028" s="78" t="s">
        <v>100</v>
      </c>
      <c r="N3028" s="71" t="s">
        <v>100</v>
      </c>
      <c r="O3028" s="72"/>
      <c r="P3028" s="73"/>
      <c r="Q3028" s="73"/>
      <c r="R3028" s="73"/>
      <c r="S3028" s="73"/>
      <c r="T3028" s="74"/>
    </row>
    <row r="3029" spans="1:20" ht="18" customHeight="1">
      <c r="A3029" s="190"/>
      <c r="B3029" s="191"/>
      <c r="C3029" s="79"/>
      <c r="D3029" s="68" t="s">
        <v>916</v>
      </c>
      <c r="E3029" s="69" t="s">
        <v>1472</v>
      </c>
      <c r="F3029" s="76"/>
      <c r="G3029" s="76"/>
      <c r="H3029" s="76"/>
      <c r="I3029" s="76"/>
      <c r="J3029" s="76"/>
      <c r="K3029" s="76"/>
      <c r="L3029" s="77"/>
      <c r="M3029" s="78" t="s">
        <v>433</v>
      </c>
      <c r="N3029" s="71" t="s">
        <v>100</v>
      </c>
      <c r="O3029" s="72"/>
      <c r="P3029" s="73"/>
      <c r="Q3029" s="73"/>
      <c r="R3029" s="73"/>
      <c r="S3029" s="73"/>
      <c r="T3029" s="74"/>
    </row>
    <row r="3030" spans="1:20" ht="18" customHeight="1">
      <c r="A3030" s="190"/>
      <c r="B3030" s="191"/>
      <c r="C3030" s="80"/>
      <c r="D3030" s="81" t="s">
        <v>917</v>
      </c>
      <c r="E3030" s="82" t="s">
        <v>1473</v>
      </c>
      <c r="F3030" s="82"/>
      <c r="G3030" s="82"/>
      <c r="H3030" s="82"/>
      <c r="I3030" s="82"/>
      <c r="J3030" s="82"/>
      <c r="K3030" s="82"/>
      <c r="L3030" s="83"/>
      <c r="M3030" s="84" t="s">
        <v>100</v>
      </c>
      <c r="N3030" s="85" t="s">
        <v>100</v>
      </c>
      <c r="O3030" s="288"/>
      <c r="P3030" s="388"/>
      <c r="Q3030" s="388"/>
      <c r="R3030" s="388"/>
      <c r="S3030" s="388"/>
      <c r="T3030" s="88"/>
    </row>
    <row r="3031" spans="1:20" ht="18" customHeight="1">
      <c r="A3031" s="190"/>
      <c r="B3031" s="191"/>
      <c r="C3031" s="75"/>
      <c r="D3031" s="68" t="s">
        <v>918</v>
      </c>
      <c r="E3031" s="89" t="s">
        <v>1474</v>
      </c>
      <c r="F3031" s="89"/>
      <c r="G3031" s="89"/>
      <c r="H3031" s="89"/>
      <c r="I3031" s="89"/>
      <c r="J3031" s="89"/>
      <c r="K3031" s="89"/>
      <c r="L3031" s="90"/>
      <c r="M3031" s="91" t="s">
        <v>100</v>
      </c>
      <c r="N3031" s="92" t="s">
        <v>100</v>
      </c>
      <c r="O3031" s="109"/>
      <c r="P3031" s="107"/>
      <c r="Q3031" s="107"/>
      <c r="R3031" s="107"/>
      <c r="S3031" s="107"/>
      <c r="T3031" s="74"/>
    </row>
    <row r="3032" spans="1:20" ht="18" customHeight="1">
      <c r="A3032" s="190"/>
      <c r="B3032" s="191"/>
      <c r="C3032" s="75"/>
      <c r="D3032" s="68" t="s">
        <v>919</v>
      </c>
      <c r="E3032" s="94" t="s">
        <v>542</v>
      </c>
      <c r="F3032" s="94"/>
      <c r="G3032" s="94"/>
      <c r="H3032" s="94"/>
      <c r="I3032" s="94"/>
      <c r="J3032" s="94"/>
      <c r="K3032" s="94"/>
      <c r="L3032" s="95"/>
      <c r="M3032" s="78" t="s">
        <v>100</v>
      </c>
      <c r="N3032" s="96" t="s">
        <v>100</v>
      </c>
      <c r="O3032" s="119"/>
      <c r="P3032" s="107"/>
      <c r="Q3032" s="107"/>
      <c r="R3032" s="107"/>
      <c r="S3032" s="107"/>
      <c r="T3032" s="74"/>
    </row>
    <row r="3033" spans="1:20" ht="18" customHeight="1">
      <c r="A3033" s="190"/>
      <c r="B3033" s="191"/>
      <c r="C3033" s="75"/>
      <c r="D3033" s="68" t="s">
        <v>920</v>
      </c>
      <c r="E3033" s="89" t="s">
        <v>562</v>
      </c>
      <c r="F3033" s="89"/>
      <c r="G3033" s="89"/>
      <c r="H3033" s="89"/>
      <c r="I3033" s="89"/>
      <c r="J3033" s="89"/>
      <c r="K3033" s="89"/>
      <c r="L3033" s="95"/>
      <c r="M3033" s="78" t="s">
        <v>100</v>
      </c>
      <c r="N3033" s="96" t="s">
        <v>100</v>
      </c>
      <c r="O3033" s="119"/>
      <c r="P3033" s="107"/>
      <c r="Q3033" s="107"/>
      <c r="R3033" s="107"/>
      <c r="S3033" s="107"/>
      <c r="T3033" s="74"/>
    </row>
    <row r="3034" spans="1:20" ht="18" customHeight="1">
      <c r="A3034" s="190"/>
      <c r="B3034" s="191"/>
      <c r="C3034" s="99"/>
      <c r="D3034" s="68" t="s">
        <v>921</v>
      </c>
      <c r="E3034" s="94" t="s">
        <v>1475</v>
      </c>
      <c r="F3034" s="94"/>
      <c r="G3034" s="94"/>
      <c r="H3034" s="94"/>
      <c r="I3034" s="94"/>
      <c r="J3034" s="94"/>
      <c r="K3034" s="94"/>
      <c r="L3034" s="95"/>
      <c r="M3034" s="100" t="s">
        <v>100</v>
      </c>
      <c r="N3034" s="100" t="s">
        <v>100</v>
      </c>
      <c r="O3034" s="110"/>
      <c r="P3034" s="107"/>
      <c r="Q3034" s="107"/>
      <c r="R3034" s="107"/>
      <c r="S3034" s="107"/>
      <c r="T3034" s="74"/>
    </row>
    <row r="3035" spans="1:20" ht="18" customHeight="1">
      <c r="A3035" s="190"/>
      <c r="B3035" s="191"/>
      <c r="C3035" s="102"/>
      <c r="D3035" s="68" t="s">
        <v>942</v>
      </c>
      <c r="E3035" s="94" t="s">
        <v>1476</v>
      </c>
      <c r="F3035" s="94"/>
      <c r="G3035" s="94"/>
      <c r="H3035" s="94"/>
      <c r="I3035" s="94"/>
      <c r="J3035" s="94"/>
      <c r="K3035" s="94"/>
      <c r="L3035" s="95"/>
      <c r="M3035" s="78" t="s">
        <v>433</v>
      </c>
      <c r="N3035" s="96" t="s">
        <v>100</v>
      </c>
      <c r="O3035" s="119"/>
      <c r="P3035" s="107"/>
      <c r="Q3035" s="107"/>
      <c r="R3035" s="107"/>
      <c r="S3035" s="107"/>
      <c r="T3035" s="74"/>
    </row>
    <row r="3036" spans="1:20" ht="18" customHeight="1">
      <c r="A3036" s="190"/>
      <c r="B3036" s="191"/>
      <c r="C3036" s="75"/>
      <c r="D3036" s="68" t="s">
        <v>1027</v>
      </c>
      <c r="E3036" s="94" t="s">
        <v>1477</v>
      </c>
      <c r="F3036" s="94"/>
      <c r="G3036" s="94"/>
      <c r="H3036" s="94"/>
      <c r="I3036" s="94"/>
      <c r="J3036" s="94"/>
      <c r="K3036" s="94"/>
      <c r="L3036" s="95"/>
      <c r="M3036" s="100" t="s">
        <v>100</v>
      </c>
      <c r="N3036" s="71" t="s">
        <v>100</v>
      </c>
      <c r="O3036" s="106"/>
      <c r="P3036" s="107"/>
      <c r="Q3036" s="107"/>
      <c r="R3036" s="107"/>
      <c r="S3036" s="107"/>
      <c r="T3036" s="74"/>
    </row>
    <row r="3037" spans="1:20" ht="18" customHeight="1">
      <c r="A3037" s="190"/>
      <c r="B3037" s="191"/>
      <c r="C3037" s="281"/>
      <c r="D3037" s="81"/>
      <c r="E3037" s="82"/>
      <c r="F3037" s="82"/>
      <c r="G3037" s="82"/>
      <c r="H3037" s="82"/>
      <c r="I3037" s="82"/>
      <c r="J3037" s="82"/>
      <c r="K3037" s="82"/>
      <c r="L3037" s="83"/>
      <c r="M3037" s="318"/>
      <c r="N3037" s="85"/>
      <c r="O3037" s="288"/>
      <c r="P3037" s="388"/>
      <c r="Q3037" s="388"/>
      <c r="R3037" s="388"/>
      <c r="S3037" s="388"/>
      <c r="T3037" s="88"/>
    </row>
    <row r="3038" spans="1:20" ht="18" customHeight="1">
      <c r="A3038" s="983" t="s">
        <v>1423</v>
      </c>
      <c r="B3038" s="984"/>
      <c r="C3038" s="399"/>
      <c r="D3038" s="309">
        <v>1</v>
      </c>
      <c r="E3038" s="310" t="s">
        <v>944</v>
      </c>
      <c r="F3038" s="310"/>
      <c r="G3038" s="310"/>
      <c r="H3038" s="310"/>
      <c r="I3038" s="310"/>
      <c r="J3038" s="310"/>
      <c r="K3038" s="310"/>
      <c r="L3038" s="311"/>
      <c r="M3038" s="343" t="s">
        <v>192</v>
      </c>
      <c r="N3038" s="312" t="s">
        <v>192</v>
      </c>
      <c r="O3038" s="217"/>
      <c r="P3038" s="391"/>
      <c r="Q3038" s="391"/>
      <c r="R3038" s="391"/>
      <c r="S3038" s="391"/>
      <c r="T3038" s="392"/>
    </row>
    <row r="3039" spans="1:20" ht="18" customHeight="1">
      <c r="A3039" s="985" t="s">
        <v>1448</v>
      </c>
      <c r="B3039" s="986"/>
      <c r="C3039" s="75"/>
      <c r="D3039" s="108">
        <v>2</v>
      </c>
      <c r="E3039" s="94" t="s">
        <v>947</v>
      </c>
      <c r="F3039" s="94"/>
      <c r="G3039" s="94"/>
      <c r="H3039" s="94"/>
      <c r="I3039" s="94"/>
      <c r="J3039" s="94"/>
      <c r="K3039" s="94"/>
      <c r="L3039" s="95"/>
      <c r="M3039" s="100" t="s">
        <v>192</v>
      </c>
      <c r="N3039" s="71" t="s">
        <v>192</v>
      </c>
      <c r="O3039" s="106"/>
      <c r="P3039" s="107"/>
      <c r="Q3039" s="107"/>
      <c r="R3039" s="107"/>
      <c r="S3039" s="107"/>
      <c r="T3039" s="74"/>
    </row>
    <row r="3040" spans="1:20" ht="18" customHeight="1">
      <c r="A3040" s="985" t="s">
        <v>157</v>
      </c>
      <c r="B3040" s="986"/>
      <c r="C3040" s="75"/>
      <c r="D3040" s="108">
        <v>3</v>
      </c>
      <c r="E3040" s="94" t="s">
        <v>950</v>
      </c>
      <c r="F3040" s="94"/>
      <c r="G3040" s="94"/>
      <c r="H3040" s="94"/>
      <c r="I3040" s="94"/>
      <c r="J3040" s="94"/>
      <c r="K3040" s="94"/>
      <c r="L3040" s="95"/>
      <c r="M3040" s="100" t="s">
        <v>192</v>
      </c>
      <c r="N3040" s="71" t="s">
        <v>192</v>
      </c>
      <c r="O3040" s="106"/>
      <c r="P3040" s="107"/>
      <c r="Q3040" s="107"/>
      <c r="R3040" s="107"/>
      <c r="S3040" s="107"/>
      <c r="T3040" s="74"/>
    </row>
    <row r="3041" spans="1:20" ht="18" customHeight="1">
      <c r="A3041" s="190"/>
      <c r="B3041" s="191"/>
      <c r="C3041" s="102"/>
      <c r="D3041" s="108">
        <v>4</v>
      </c>
      <c r="E3041" s="94" t="s">
        <v>951</v>
      </c>
      <c r="F3041" s="94"/>
      <c r="G3041" s="94"/>
      <c r="H3041" s="94"/>
      <c r="I3041" s="94"/>
      <c r="J3041" s="94"/>
      <c r="K3041" s="94"/>
      <c r="L3041" s="95"/>
      <c r="M3041" s="100" t="s">
        <v>192</v>
      </c>
      <c r="N3041" s="92" t="s">
        <v>192</v>
      </c>
      <c r="O3041" s="429"/>
      <c r="P3041" s="107"/>
      <c r="Q3041" s="107"/>
      <c r="R3041" s="107"/>
      <c r="S3041" s="107"/>
      <c r="T3041" s="74"/>
    </row>
    <row r="3042" spans="1:20" ht="18" customHeight="1">
      <c r="A3042" s="190"/>
      <c r="B3042" s="191"/>
      <c r="C3042" s="279" t="s">
        <v>164</v>
      </c>
      <c r="D3042" s="108">
        <v>5</v>
      </c>
      <c r="E3042" s="94" t="s">
        <v>952</v>
      </c>
      <c r="F3042" s="94"/>
      <c r="G3042" s="94"/>
      <c r="H3042" s="94"/>
      <c r="I3042" s="94"/>
      <c r="J3042" s="94"/>
      <c r="K3042" s="94"/>
      <c r="L3042" s="95"/>
      <c r="M3042" s="100">
        <v>50</v>
      </c>
      <c r="N3042" s="100" t="s">
        <v>192</v>
      </c>
      <c r="O3042" s="110" t="s">
        <v>948</v>
      </c>
      <c r="P3042" s="1005" t="s">
        <v>699</v>
      </c>
      <c r="Q3042" s="1005"/>
      <c r="R3042" s="1005"/>
      <c r="S3042" s="1005"/>
      <c r="T3042" s="1006"/>
    </row>
    <row r="3043" spans="1:20" ht="18" customHeight="1">
      <c r="A3043" s="190"/>
      <c r="B3043" s="191"/>
      <c r="C3043" s="484"/>
      <c r="D3043" s="108">
        <v>6</v>
      </c>
      <c r="E3043" s="94" t="s">
        <v>953</v>
      </c>
      <c r="F3043" s="94"/>
      <c r="G3043" s="94"/>
      <c r="H3043" s="94"/>
      <c r="I3043" s="94"/>
      <c r="J3043" s="94"/>
      <c r="K3043" s="94"/>
      <c r="L3043" s="95"/>
      <c r="M3043" s="78" t="s">
        <v>170</v>
      </c>
      <c r="N3043" s="100" t="s">
        <v>192</v>
      </c>
      <c r="O3043" s="110"/>
      <c r="P3043" s="107"/>
      <c r="Q3043" s="107"/>
      <c r="R3043" s="107"/>
      <c r="S3043" s="107"/>
      <c r="T3043" s="74"/>
    </row>
    <row r="3044" spans="1:20" ht="18" customHeight="1">
      <c r="A3044" s="190"/>
      <c r="B3044" s="191"/>
      <c r="C3044" s="99"/>
      <c r="D3044" s="108">
        <v>7</v>
      </c>
      <c r="E3044" s="94" t="s">
        <v>954</v>
      </c>
      <c r="F3044" s="94"/>
      <c r="G3044" s="94"/>
      <c r="H3044" s="94"/>
      <c r="I3044" s="94"/>
      <c r="J3044" s="94"/>
      <c r="K3044" s="94"/>
      <c r="L3044" s="95"/>
      <c r="M3044" s="100" t="s">
        <v>192</v>
      </c>
      <c r="N3044" s="100" t="s">
        <v>192</v>
      </c>
      <c r="O3044" s="110"/>
      <c r="P3044" s="107"/>
      <c r="Q3044" s="107"/>
      <c r="R3044" s="107"/>
      <c r="S3044" s="107"/>
      <c r="T3044" s="74"/>
    </row>
    <row r="3045" spans="1:20" ht="18" customHeight="1">
      <c r="A3045" s="190"/>
      <c r="B3045" s="191"/>
      <c r="C3045" s="111"/>
      <c r="D3045" s="108">
        <v>8</v>
      </c>
      <c r="E3045" s="94" t="s">
        <v>955</v>
      </c>
      <c r="F3045" s="94"/>
      <c r="G3045" s="94"/>
      <c r="H3045" s="94"/>
      <c r="I3045" s="94"/>
      <c r="J3045" s="94"/>
      <c r="K3045" s="94"/>
      <c r="L3045" s="95"/>
      <c r="M3045" s="100" t="s">
        <v>192</v>
      </c>
      <c r="N3045" s="100" t="s">
        <v>192</v>
      </c>
      <c r="O3045" s="114"/>
      <c r="P3045" s="107"/>
      <c r="Q3045" s="107"/>
      <c r="R3045" s="107"/>
      <c r="S3045" s="107"/>
      <c r="T3045" s="74"/>
    </row>
    <row r="3046" spans="1:20" ht="18" customHeight="1">
      <c r="A3046" s="190"/>
      <c r="B3046" s="191"/>
      <c r="C3046" s="176" t="s">
        <v>215</v>
      </c>
      <c r="D3046" s="108">
        <v>9</v>
      </c>
      <c r="E3046" s="116" t="s">
        <v>956</v>
      </c>
      <c r="F3046" s="116"/>
      <c r="G3046" s="116"/>
      <c r="H3046" s="116"/>
      <c r="I3046" s="116"/>
      <c r="J3046" s="116"/>
      <c r="K3046" s="116"/>
      <c r="L3046" s="117"/>
      <c r="M3046" s="100" t="s">
        <v>192</v>
      </c>
      <c r="N3046" s="71" t="s">
        <v>192</v>
      </c>
      <c r="O3046" s="106"/>
      <c r="P3046" s="107"/>
      <c r="Q3046" s="107"/>
      <c r="R3046" s="107"/>
      <c r="S3046" s="107"/>
      <c r="T3046" s="74"/>
    </row>
    <row r="3047" spans="1:20" ht="18" customHeight="1">
      <c r="A3047" s="190"/>
      <c r="B3047" s="191"/>
      <c r="C3047" s="118"/>
      <c r="D3047" s="108">
        <v>10</v>
      </c>
      <c r="E3047" s="94" t="s">
        <v>957</v>
      </c>
      <c r="F3047" s="94"/>
      <c r="G3047" s="94"/>
      <c r="H3047" s="94"/>
      <c r="I3047" s="94"/>
      <c r="J3047" s="94"/>
      <c r="K3047" s="94"/>
      <c r="L3047" s="95"/>
      <c r="M3047" s="100" t="s">
        <v>192</v>
      </c>
      <c r="N3047" s="100" t="s">
        <v>192</v>
      </c>
      <c r="O3047" s="110"/>
      <c r="P3047" s="107"/>
      <c r="Q3047" s="107"/>
      <c r="R3047" s="107"/>
      <c r="S3047" s="107"/>
      <c r="T3047" s="74"/>
    </row>
    <row r="3048" spans="1:20" ht="18" customHeight="1">
      <c r="A3048" s="190"/>
      <c r="B3048" s="191"/>
      <c r="C3048" s="118"/>
      <c r="D3048" s="108">
        <v>11</v>
      </c>
      <c r="E3048" s="94" t="s">
        <v>958</v>
      </c>
      <c r="F3048" s="94"/>
      <c r="G3048" s="94"/>
      <c r="H3048" s="94"/>
      <c r="I3048" s="94"/>
      <c r="J3048" s="94"/>
      <c r="K3048" s="94"/>
      <c r="L3048" s="95"/>
      <c r="M3048" s="100" t="s">
        <v>192</v>
      </c>
      <c r="N3048" s="100" t="s">
        <v>192</v>
      </c>
      <c r="O3048" s="110"/>
      <c r="P3048" s="107"/>
      <c r="Q3048" s="107"/>
      <c r="R3048" s="107"/>
      <c r="S3048" s="107"/>
      <c r="T3048" s="74"/>
    </row>
    <row r="3049" spans="1:20" ht="18" customHeight="1">
      <c r="A3049" s="190"/>
      <c r="B3049" s="191"/>
      <c r="C3049" s="99"/>
      <c r="D3049" s="108">
        <v>12</v>
      </c>
      <c r="E3049" s="94" t="s">
        <v>959</v>
      </c>
      <c r="F3049" s="94"/>
      <c r="G3049" s="94"/>
      <c r="H3049" s="94"/>
      <c r="I3049" s="94"/>
      <c r="J3049" s="94"/>
      <c r="K3049" s="94"/>
      <c r="L3049" s="105"/>
      <c r="M3049" s="100" t="s">
        <v>192</v>
      </c>
      <c r="N3049" s="100" t="s">
        <v>192</v>
      </c>
      <c r="O3049" s="110"/>
      <c r="P3049" s="107"/>
      <c r="Q3049" s="107"/>
      <c r="R3049" s="107"/>
      <c r="S3049" s="107"/>
      <c r="T3049" s="74"/>
    </row>
    <row r="3050" spans="1:20" ht="18" customHeight="1">
      <c r="A3050" s="190"/>
      <c r="B3050" s="191"/>
      <c r="C3050" s="111"/>
      <c r="D3050" s="108">
        <v>13</v>
      </c>
      <c r="E3050" s="94" t="s">
        <v>960</v>
      </c>
      <c r="F3050" s="94"/>
      <c r="G3050" s="94"/>
      <c r="H3050" s="94"/>
      <c r="I3050" s="94"/>
      <c r="J3050" s="94"/>
      <c r="K3050" s="94"/>
      <c r="L3050" s="105"/>
      <c r="M3050" s="100" t="s">
        <v>192</v>
      </c>
      <c r="N3050" s="100" t="s">
        <v>192</v>
      </c>
      <c r="O3050" s="110"/>
      <c r="P3050" s="107"/>
      <c r="Q3050" s="107"/>
      <c r="R3050" s="107"/>
      <c r="S3050" s="107"/>
      <c r="T3050" s="74"/>
    </row>
    <row r="3051" spans="1:20" ht="18" customHeight="1">
      <c r="A3051" s="190"/>
      <c r="B3051" s="191"/>
      <c r="C3051" s="75"/>
      <c r="D3051" s="108">
        <v>14</v>
      </c>
      <c r="E3051" s="94" t="s">
        <v>961</v>
      </c>
      <c r="F3051" s="94"/>
      <c r="G3051" s="94"/>
      <c r="H3051" s="94"/>
      <c r="I3051" s="94"/>
      <c r="J3051" s="94"/>
      <c r="K3051" s="94"/>
      <c r="L3051" s="105"/>
      <c r="M3051" s="100" t="s">
        <v>176</v>
      </c>
      <c r="N3051" s="100" t="s">
        <v>962</v>
      </c>
      <c r="O3051" s="110"/>
      <c r="P3051" s="107"/>
      <c r="Q3051" s="107"/>
      <c r="R3051" s="107"/>
      <c r="S3051" s="107"/>
      <c r="T3051" s="74"/>
    </row>
    <row r="3052" spans="1:20" ht="18" customHeight="1">
      <c r="A3052" s="190"/>
      <c r="B3052" s="191"/>
      <c r="C3052" s="118"/>
      <c r="D3052" s="108">
        <v>15</v>
      </c>
      <c r="E3052" s="94" t="s">
        <v>963</v>
      </c>
      <c r="F3052" s="94"/>
      <c r="G3052" s="94"/>
      <c r="H3052" s="94"/>
      <c r="I3052" s="94"/>
      <c r="J3052" s="94"/>
      <c r="K3052" s="94"/>
      <c r="L3052" s="105"/>
      <c r="M3052" s="100" t="s">
        <v>192</v>
      </c>
      <c r="N3052" s="100" t="s">
        <v>192</v>
      </c>
      <c r="O3052" s="110"/>
      <c r="P3052" s="107"/>
      <c r="Q3052" s="107"/>
      <c r="R3052" s="107"/>
      <c r="S3052" s="107"/>
      <c r="T3052" s="74"/>
    </row>
    <row r="3053" spans="1:20" ht="18" customHeight="1">
      <c r="A3053" s="190"/>
      <c r="B3053" s="191"/>
      <c r="C3053" s="176" t="s">
        <v>215</v>
      </c>
      <c r="D3053" s="108">
        <v>16</v>
      </c>
      <c r="E3053" s="94" t="s">
        <v>964</v>
      </c>
      <c r="F3053" s="94"/>
      <c r="G3053" s="94"/>
      <c r="H3053" s="94"/>
      <c r="I3053" s="94"/>
      <c r="J3053" s="94"/>
      <c r="K3053" s="94"/>
      <c r="L3053" s="105"/>
      <c r="M3053" s="100">
        <v>83</v>
      </c>
      <c r="N3053" s="100" t="s">
        <v>965</v>
      </c>
      <c r="O3053" s="110"/>
      <c r="P3053" s="107"/>
      <c r="Q3053" s="107"/>
      <c r="R3053" s="107"/>
      <c r="S3053" s="107"/>
      <c r="T3053" s="74"/>
    </row>
    <row r="3054" spans="1:20" ht="18" customHeight="1">
      <c r="A3054" s="190"/>
      <c r="B3054" s="191"/>
      <c r="C3054" s="99"/>
      <c r="D3054" s="108">
        <v>17</v>
      </c>
      <c r="E3054" s="94" t="s">
        <v>966</v>
      </c>
      <c r="F3054" s="94"/>
      <c r="G3054" s="94"/>
      <c r="H3054" s="94"/>
      <c r="I3054" s="94"/>
      <c r="J3054" s="94"/>
      <c r="K3054" s="94"/>
      <c r="L3054" s="105"/>
      <c r="M3054" s="100" t="s">
        <v>192</v>
      </c>
      <c r="N3054" s="100" t="s">
        <v>192</v>
      </c>
      <c r="O3054" s="110"/>
      <c r="P3054" s="107"/>
      <c r="Q3054" s="107"/>
      <c r="R3054" s="107"/>
      <c r="S3054" s="107"/>
      <c r="T3054" s="74"/>
    </row>
    <row r="3055" spans="1:20" ht="18" customHeight="1">
      <c r="A3055" s="190"/>
      <c r="B3055" s="191"/>
      <c r="C3055" s="99"/>
      <c r="D3055" s="108">
        <v>18</v>
      </c>
      <c r="E3055" s="94" t="s">
        <v>967</v>
      </c>
      <c r="F3055" s="94"/>
      <c r="G3055" s="94"/>
      <c r="H3055" s="94"/>
      <c r="I3055" s="94"/>
      <c r="J3055" s="94"/>
      <c r="K3055" s="94"/>
      <c r="L3055" s="105"/>
      <c r="M3055" s="78" t="s">
        <v>192</v>
      </c>
      <c r="N3055" s="96" t="s">
        <v>192</v>
      </c>
      <c r="O3055" s="119"/>
      <c r="P3055" s="107"/>
      <c r="Q3055" s="107"/>
      <c r="R3055" s="107"/>
      <c r="S3055" s="107"/>
      <c r="T3055" s="74"/>
    </row>
    <row r="3056" spans="1:20" ht="18" customHeight="1">
      <c r="A3056" s="190"/>
      <c r="B3056" s="191"/>
      <c r="C3056" s="99"/>
      <c r="D3056" s="108">
        <v>19</v>
      </c>
      <c r="E3056" s="94" t="s">
        <v>955</v>
      </c>
      <c r="F3056" s="94"/>
      <c r="G3056" s="94"/>
      <c r="H3056" s="94"/>
      <c r="I3056" s="94"/>
      <c r="J3056" s="94"/>
      <c r="K3056" s="94"/>
      <c r="L3056" s="105"/>
      <c r="M3056" s="78" t="s">
        <v>192</v>
      </c>
      <c r="N3056" s="96" t="s">
        <v>192</v>
      </c>
      <c r="O3056" s="119"/>
      <c r="P3056" s="107"/>
      <c r="Q3056" s="107"/>
      <c r="R3056" s="107"/>
      <c r="S3056" s="107"/>
      <c r="T3056" s="74"/>
    </row>
    <row r="3057" spans="1:20" ht="18" customHeight="1">
      <c r="A3057" s="190"/>
      <c r="B3057" s="191"/>
      <c r="C3057" s="279" t="s">
        <v>225</v>
      </c>
      <c r="D3057" s="108">
        <v>20</v>
      </c>
      <c r="E3057" s="94" t="s">
        <v>968</v>
      </c>
      <c r="F3057" s="94"/>
      <c r="G3057" s="94"/>
      <c r="H3057" s="94"/>
      <c r="I3057" s="94"/>
      <c r="J3057" s="94"/>
      <c r="K3057" s="94"/>
      <c r="L3057" s="105"/>
      <c r="M3057" s="78">
        <v>84</v>
      </c>
      <c r="N3057" s="96" t="s">
        <v>965</v>
      </c>
      <c r="O3057" s="97"/>
      <c r="P3057" s="73"/>
      <c r="Q3057" s="107"/>
      <c r="R3057" s="107"/>
      <c r="S3057" s="107"/>
      <c r="T3057" s="74"/>
    </row>
    <row r="3058" spans="1:20" ht="18" customHeight="1" thickBot="1">
      <c r="A3058" s="233"/>
      <c r="B3058" s="234"/>
      <c r="C3058" s="120"/>
      <c r="D3058" s="108">
        <v>21</v>
      </c>
      <c r="E3058" s="235" t="s">
        <v>969</v>
      </c>
      <c r="F3058" s="235"/>
      <c r="G3058" s="235"/>
      <c r="H3058" s="235"/>
      <c r="I3058" s="122"/>
      <c r="J3058" s="122"/>
      <c r="K3058" s="122"/>
      <c r="L3058" s="123"/>
      <c r="M3058" s="124" t="s">
        <v>192</v>
      </c>
      <c r="N3058" s="125" t="s">
        <v>192</v>
      </c>
      <c r="O3058" s="407"/>
      <c r="P3058" s="408"/>
      <c r="Q3058" s="127"/>
      <c r="R3058" s="127"/>
      <c r="S3058" s="127"/>
      <c r="T3058" s="128"/>
    </row>
    <row r="3059" spans="1:20" ht="17.25" customHeight="1" thickBot="1">
      <c r="A3059" s="935" t="s">
        <v>101</v>
      </c>
      <c r="B3059" s="936"/>
      <c r="C3059" s="936"/>
      <c r="D3059" s="936"/>
      <c r="E3059" s="936"/>
      <c r="F3059" s="936"/>
      <c r="G3059" s="50" t="s">
        <v>102</v>
      </c>
      <c r="H3059" s="937"/>
      <c r="I3059" s="937"/>
      <c r="J3059" s="938"/>
      <c r="K3059" s="50" t="s">
        <v>103</v>
      </c>
      <c r="L3059" s="51"/>
      <c r="M3059" s="52"/>
      <c r="N3059" s="939" t="s">
        <v>104</v>
      </c>
      <c r="O3059" s="940"/>
      <c r="P3059" s="940"/>
      <c r="Q3059" s="941"/>
      <c r="R3059" s="53" t="s">
        <v>105</v>
      </c>
      <c r="S3059" s="54"/>
      <c r="T3059" s="55"/>
    </row>
    <row r="3060" spans="1:20" ht="18" customHeight="1">
      <c r="A3060" s="942" t="s">
        <v>106</v>
      </c>
      <c r="B3060" s="943"/>
      <c r="C3060" s="946" t="s">
        <v>107</v>
      </c>
      <c r="D3060" s="922" t="s">
        <v>108</v>
      </c>
      <c r="E3060" s="923"/>
      <c r="F3060" s="923"/>
      <c r="G3060" s="923"/>
      <c r="H3060" s="923"/>
      <c r="I3060" s="923"/>
      <c r="J3060" s="923"/>
      <c r="K3060" s="923"/>
      <c r="L3060" s="948"/>
      <c r="M3060" s="950" t="s">
        <v>109</v>
      </c>
      <c r="N3060" s="922" t="s">
        <v>110</v>
      </c>
      <c r="O3060" s="922" t="s">
        <v>111</v>
      </c>
      <c r="P3060" s="923"/>
      <c r="Q3060" s="923"/>
      <c r="R3060" s="923"/>
      <c r="S3060" s="923"/>
      <c r="T3060" s="924"/>
    </row>
    <row r="3061" spans="1:20" ht="18" customHeight="1" thickBot="1">
      <c r="A3061" s="944"/>
      <c r="B3061" s="945"/>
      <c r="C3061" s="947"/>
      <c r="D3061" s="925"/>
      <c r="E3061" s="926"/>
      <c r="F3061" s="926"/>
      <c r="G3061" s="926"/>
      <c r="H3061" s="926"/>
      <c r="I3061" s="926"/>
      <c r="J3061" s="926"/>
      <c r="K3061" s="926"/>
      <c r="L3061" s="949"/>
      <c r="M3061" s="951"/>
      <c r="N3061" s="925"/>
      <c r="O3061" s="925"/>
      <c r="P3061" s="926"/>
      <c r="Q3061" s="926"/>
      <c r="R3061" s="926"/>
      <c r="S3061" s="926"/>
      <c r="T3061" s="927"/>
    </row>
    <row r="3062" spans="1:20" ht="18" customHeight="1">
      <c r="A3062" s="989" t="s">
        <v>1423</v>
      </c>
      <c r="B3062" s="990"/>
      <c r="C3062" s="57"/>
      <c r="D3062" s="58" t="s">
        <v>45</v>
      </c>
      <c r="E3062" s="59" t="s">
        <v>970</v>
      </c>
      <c r="F3062" s="60"/>
      <c r="G3062" s="60"/>
      <c r="H3062" s="293"/>
      <c r="I3062" s="293"/>
      <c r="J3062" s="293"/>
      <c r="K3062" s="293"/>
      <c r="L3062" s="61"/>
      <c r="M3062" s="62" t="s">
        <v>192</v>
      </c>
      <c r="N3062" s="63" t="s">
        <v>192</v>
      </c>
      <c r="O3062" s="64"/>
      <c r="P3062" s="65"/>
      <c r="Q3062" s="65"/>
      <c r="R3062" s="65"/>
      <c r="S3062" s="65"/>
      <c r="T3062" s="66"/>
    </row>
    <row r="3063" spans="1:20" ht="18" customHeight="1">
      <c r="A3063" s="985" t="s">
        <v>1448</v>
      </c>
      <c r="B3063" s="986"/>
      <c r="C3063" s="67"/>
      <c r="D3063" s="68" t="s">
        <v>47</v>
      </c>
      <c r="E3063" s="69" t="s">
        <v>971</v>
      </c>
      <c r="F3063" s="69"/>
      <c r="G3063" s="69"/>
      <c r="H3063" s="69"/>
      <c r="I3063" s="69"/>
      <c r="J3063" s="69"/>
      <c r="K3063" s="69"/>
      <c r="L3063" s="70"/>
      <c r="M3063" s="71" t="s">
        <v>192</v>
      </c>
      <c r="N3063" s="71" t="s">
        <v>192</v>
      </c>
      <c r="O3063" s="398"/>
      <c r="P3063" s="73"/>
      <c r="Q3063" s="73"/>
      <c r="R3063" s="73"/>
      <c r="S3063" s="73"/>
      <c r="T3063" s="74"/>
    </row>
    <row r="3064" spans="1:20" ht="18" customHeight="1">
      <c r="A3064" s="190"/>
      <c r="B3064" s="191"/>
      <c r="C3064" s="75"/>
      <c r="D3064" s="68" t="s">
        <v>48</v>
      </c>
      <c r="E3064" s="69" t="s">
        <v>972</v>
      </c>
      <c r="F3064" s="76"/>
      <c r="G3064" s="76"/>
      <c r="H3064" s="76"/>
      <c r="I3064" s="76"/>
      <c r="J3064" s="76"/>
      <c r="K3064" s="76"/>
      <c r="L3064" s="77"/>
      <c r="M3064" s="71" t="s">
        <v>321</v>
      </c>
      <c r="N3064" s="71" t="s">
        <v>192</v>
      </c>
      <c r="O3064" s="398"/>
      <c r="P3064" s="73"/>
      <c r="Q3064" s="73"/>
      <c r="R3064" s="73"/>
      <c r="S3064" s="73"/>
      <c r="T3064" s="74"/>
    </row>
    <row r="3065" spans="1:20" ht="18" customHeight="1">
      <c r="A3065" s="190"/>
      <c r="B3065" s="191"/>
      <c r="C3065" s="75"/>
      <c r="D3065" s="68" t="s">
        <v>49</v>
      </c>
      <c r="E3065" s="69" t="s">
        <v>974</v>
      </c>
      <c r="F3065" s="76"/>
      <c r="G3065" s="76"/>
      <c r="H3065" s="76"/>
      <c r="I3065" s="76"/>
      <c r="J3065" s="76"/>
      <c r="K3065" s="76"/>
      <c r="L3065" s="77"/>
      <c r="M3065" s="78" t="s">
        <v>192</v>
      </c>
      <c r="N3065" s="71" t="s">
        <v>192</v>
      </c>
      <c r="O3065" s="72"/>
      <c r="P3065" s="73"/>
      <c r="Q3065" s="73"/>
      <c r="R3065" s="73"/>
      <c r="S3065" s="73"/>
      <c r="T3065" s="74"/>
    </row>
    <row r="3066" spans="1:20" ht="18" customHeight="1">
      <c r="A3066" s="190"/>
      <c r="B3066" s="191"/>
      <c r="C3066" s="79"/>
      <c r="D3066" s="68" t="s">
        <v>50</v>
      </c>
      <c r="E3066" s="69" t="s">
        <v>976</v>
      </c>
      <c r="F3066" s="76"/>
      <c r="G3066" s="76"/>
      <c r="H3066" s="76"/>
      <c r="I3066" s="76"/>
      <c r="J3066" s="76"/>
      <c r="K3066" s="76"/>
      <c r="L3066" s="433"/>
      <c r="M3066" s="91" t="s">
        <v>235</v>
      </c>
      <c r="N3066" s="92" t="s">
        <v>977</v>
      </c>
      <c r="O3066" s="93"/>
      <c r="P3066" s="73"/>
      <c r="Q3066" s="73"/>
      <c r="R3066" s="73"/>
      <c r="S3066" s="73"/>
      <c r="T3066" s="74"/>
    </row>
    <row r="3067" spans="1:20" ht="18" customHeight="1">
      <c r="A3067" s="190"/>
      <c r="B3067" s="191"/>
      <c r="C3067" s="420"/>
      <c r="D3067" s="270" t="s">
        <v>54</v>
      </c>
      <c r="E3067" s="322" t="s">
        <v>979</v>
      </c>
      <c r="F3067" s="322"/>
      <c r="G3067" s="322"/>
      <c r="H3067" s="322"/>
      <c r="I3067" s="322"/>
      <c r="J3067" s="322"/>
      <c r="K3067" s="322"/>
      <c r="L3067" s="83"/>
      <c r="M3067" s="84" t="s">
        <v>239</v>
      </c>
      <c r="N3067" s="85" t="s">
        <v>977</v>
      </c>
      <c r="O3067" s="288"/>
      <c r="P3067" s="529"/>
      <c r="Q3067" s="529"/>
      <c r="R3067" s="529"/>
      <c r="S3067" s="529"/>
      <c r="T3067" s="530"/>
    </row>
    <row r="3068" spans="1:20" ht="18" customHeight="1">
      <c r="A3068" s="190"/>
      <c r="B3068" s="191"/>
      <c r="C3068" s="75"/>
      <c r="D3068" s="68" t="s">
        <v>59</v>
      </c>
      <c r="E3068" s="89" t="s">
        <v>980</v>
      </c>
      <c r="F3068" s="89"/>
      <c r="G3068" s="89"/>
      <c r="H3068" s="89"/>
      <c r="I3068" s="89"/>
      <c r="J3068" s="89"/>
      <c r="K3068" s="89"/>
      <c r="L3068" s="90"/>
      <c r="M3068" s="91">
        <v>32</v>
      </c>
      <c r="N3068" s="92" t="s">
        <v>977</v>
      </c>
      <c r="O3068" s="109"/>
      <c r="P3068" s="107"/>
      <c r="Q3068" s="107"/>
      <c r="R3068" s="107"/>
      <c r="S3068" s="107"/>
      <c r="T3068" s="74"/>
    </row>
    <row r="3069" spans="1:20" ht="18" customHeight="1">
      <c r="A3069" s="190"/>
      <c r="B3069" s="191"/>
      <c r="C3069" s="75"/>
      <c r="D3069" s="68"/>
      <c r="E3069" s="94" t="s">
        <v>981</v>
      </c>
      <c r="F3069" s="94"/>
      <c r="G3069" s="94"/>
      <c r="H3069" s="94"/>
      <c r="I3069" s="94"/>
      <c r="J3069" s="94"/>
      <c r="K3069" s="94"/>
      <c r="L3069" s="95"/>
      <c r="M3069" s="78"/>
      <c r="N3069" s="96"/>
      <c r="O3069" s="98"/>
      <c r="P3069" s="73"/>
      <c r="Q3069" s="73"/>
      <c r="R3069" s="73"/>
      <c r="S3069" s="107"/>
      <c r="T3069" s="74"/>
    </row>
    <row r="3070" spans="1:20" ht="18" customHeight="1">
      <c r="A3070" s="190"/>
      <c r="B3070" s="191"/>
      <c r="C3070" s="75"/>
      <c r="D3070" s="68" t="s">
        <v>64</v>
      </c>
      <c r="E3070" s="89" t="s">
        <v>982</v>
      </c>
      <c r="F3070" s="89"/>
      <c r="G3070" s="89"/>
      <c r="H3070" s="89"/>
      <c r="I3070" s="89"/>
      <c r="J3070" s="89"/>
      <c r="K3070" s="89"/>
      <c r="L3070" s="95"/>
      <c r="M3070" s="78" t="s">
        <v>192</v>
      </c>
      <c r="N3070" s="96" t="s">
        <v>192</v>
      </c>
      <c r="O3070" s="98"/>
      <c r="P3070" s="73"/>
      <c r="Q3070" s="73"/>
      <c r="R3070" s="73"/>
      <c r="S3070" s="107"/>
      <c r="T3070" s="74"/>
    </row>
    <row r="3071" spans="1:20" ht="18" customHeight="1">
      <c r="A3071" s="190"/>
      <c r="B3071" s="191"/>
      <c r="C3071" s="99"/>
      <c r="D3071" s="68" t="s">
        <v>67</v>
      </c>
      <c r="E3071" s="94" t="s">
        <v>983</v>
      </c>
      <c r="F3071" s="94"/>
      <c r="G3071" s="94"/>
      <c r="H3071" s="94"/>
      <c r="I3071" s="94"/>
      <c r="J3071" s="94"/>
      <c r="K3071" s="94"/>
      <c r="L3071" s="95"/>
      <c r="M3071" s="100" t="s">
        <v>192</v>
      </c>
      <c r="N3071" s="100" t="s">
        <v>192</v>
      </c>
      <c r="O3071" s="101"/>
      <c r="P3071" s="73"/>
      <c r="Q3071" s="73"/>
      <c r="R3071" s="73"/>
      <c r="S3071" s="107"/>
      <c r="T3071" s="74"/>
    </row>
    <row r="3072" spans="1:20" ht="18" customHeight="1">
      <c r="A3072" s="190"/>
      <c r="B3072" s="191"/>
      <c r="C3072" s="102"/>
      <c r="D3072" s="68" t="s">
        <v>69</v>
      </c>
      <c r="E3072" s="94" t="s">
        <v>984</v>
      </c>
      <c r="F3072" s="94"/>
      <c r="G3072" s="94"/>
      <c r="H3072" s="94"/>
      <c r="I3072" s="94"/>
      <c r="J3072" s="94"/>
      <c r="K3072" s="94"/>
      <c r="L3072" s="95"/>
      <c r="M3072" s="78" t="s">
        <v>192</v>
      </c>
      <c r="N3072" s="96" t="s">
        <v>192</v>
      </c>
      <c r="O3072" s="98"/>
      <c r="P3072" s="73"/>
      <c r="Q3072" s="73"/>
      <c r="R3072" s="73"/>
      <c r="S3072" s="107"/>
      <c r="T3072" s="74"/>
    </row>
    <row r="3073" spans="1:20" ht="18" customHeight="1">
      <c r="A3073" s="190"/>
      <c r="B3073" s="191"/>
      <c r="C3073" s="75"/>
      <c r="D3073" s="68" t="s">
        <v>859</v>
      </c>
      <c r="E3073" s="94" t="s">
        <v>985</v>
      </c>
      <c r="F3073" s="94"/>
      <c r="G3073" s="94"/>
      <c r="H3073" s="94"/>
      <c r="I3073" s="94"/>
      <c r="J3073" s="94"/>
      <c r="K3073" s="94"/>
      <c r="L3073" s="95"/>
      <c r="M3073" s="100" t="s">
        <v>477</v>
      </c>
      <c r="N3073" s="71" t="s">
        <v>986</v>
      </c>
      <c r="O3073" s="398"/>
      <c r="P3073" s="73"/>
      <c r="Q3073" s="73"/>
      <c r="R3073" s="73"/>
      <c r="S3073" s="107"/>
      <c r="T3073" s="74"/>
    </row>
    <row r="3074" spans="1:20" ht="18" customHeight="1">
      <c r="A3074" s="190"/>
      <c r="B3074" s="191"/>
      <c r="C3074" s="102"/>
      <c r="D3074" s="68" t="s">
        <v>866</v>
      </c>
      <c r="E3074" s="94" t="s">
        <v>987</v>
      </c>
      <c r="F3074" s="94"/>
      <c r="G3074" s="94"/>
      <c r="H3074" s="94"/>
      <c r="I3074" s="94"/>
      <c r="J3074" s="94"/>
      <c r="K3074" s="94"/>
      <c r="L3074" s="95"/>
      <c r="M3074" s="100" t="s">
        <v>192</v>
      </c>
      <c r="N3074" s="71" t="s">
        <v>192</v>
      </c>
      <c r="O3074" s="398"/>
      <c r="P3074" s="73"/>
      <c r="Q3074" s="73"/>
      <c r="R3074" s="73"/>
      <c r="S3074" s="107"/>
      <c r="T3074" s="74"/>
    </row>
    <row r="3075" spans="1:20" ht="18" customHeight="1">
      <c r="A3075" s="190"/>
      <c r="B3075" s="191"/>
      <c r="C3075" s="99"/>
      <c r="D3075" s="68" t="s">
        <v>868</v>
      </c>
      <c r="E3075" s="94" t="s">
        <v>1442</v>
      </c>
      <c r="F3075" s="94"/>
      <c r="G3075" s="94"/>
      <c r="H3075" s="94"/>
      <c r="I3075" s="94"/>
      <c r="J3075" s="94"/>
      <c r="K3075" s="94"/>
      <c r="L3075" s="105"/>
      <c r="M3075" s="100" t="s">
        <v>192</v>
      </c>
      <c r="N3075" s="71" t="s">
        <v>192</v>
      </c>
      <c r="O3075" s="398"/>
      <c r="P3075" s="73"/>
      <c r="Q3075" s="73"/>
      <c r="R3075" s="73"/>
      <c r="S3075" s="107"/>
      <c r="T3075" s="74"/>
    </row>
    <row r="3076" spans="1:20" ht="18" customHeight="1">
      <c r="A3076" s="190"/>
      <c r="B3076" s="191"/>
      <c r="C3076" s="75"/>
      <c r="D3076" s="108" t="s">
        <v>872</v>
      </c>
      <c r="E3076" s="94" t="s">
        <v>991</v>
      </c>
      <c r="F3076" s="94"/>
      <c r="G3076" s="94"/>
      <c r="H3076" s="94"/>
      <c r="I3076" s="94"/>
      <c r="J3076" s="94"/>
      <c r="K3076" s="94"/>
      <c r="L3076" s="95"/>
      <c r="M3076" s="100" t="s">
        <v>192</v>
      </c>
      <c r="N3076" s="71" t="s">
        <v>192</v>
      </c>
      <c r="O3076" s="398"/>
      <c r="P3076" s="73"/>
      <c r="Q3076" s="73"/>
      <c r="R3076" s="73"/>
      <c r="S3076" s="107"/>
      <c r="T3076" s="74"/>
    </row>
    <row r="3077" spans="1:20" ht="18" customHeight="1">
      <c r="A3077" s="190"/>
      <c r="B3077" s="191"/>
      <c r="C3077" s="75"/>
      <c r="D3077" s="108" t="s">
        <v>873</v>
      </c>
      <c r="E3077" s="94" t="s">
        <v>993</v>
      </c>
      <c r="F3077" s="94"/>
      <c r="G3077" s="94"/>
      <c r="H3077" s="94"/>
      <c r="I3077" s="94"/>
      <c r="J3077" s="94"/>
      <c r="K3077" s="94"/>
      <c r="L3077" s="95"/>
      <c r="M3077" s="100">
        <v>34</v>
      </c>
      <c r="N3077" s="71" t="s">
        <v>192</v>
      </c>
      <c r="O3077" s="398"/>
      <c r="P3077" s="73"/>
      <c r="Q3077" s="73"/>
      <c r="R3077" s="73"/>
      <c r="S3077" s="107"/>
      <c r="T3077" s="74"/>
    </row>
    <row r="3078" spans="1:20" ht="18" customHeight="1">
      <c r="A3078" s="190"/>
      <c r="B3078" s="191"/>
      <c r="C3078" s="102"/>
      <c r="D3078" s="68" t="s">
        <v>875</v>
      </c>
      <c r="E3078" s="94" t="s">
        <v>994</v>
      </c>
      <c r="F3078" s="94"/>
      <c r="G3078" s="94"/>
      <c r="H3078" s="94"/>
      <c r="I3078" s="94"/>
      <c r="J3078" s="94"/>
      <c r="K3078" s="94"/>
      <c r="L3078" s="95"/>
      <c r="M3078" s="100">
        <v>34</v>
      </c>
      <c r="N3078" s="92" t="s">
        <v>192</v>
      </c>
      <c r="O3078" s="429"/>
      <c r="P3078" s="73"/>
      <c r="Q3078" s="73"/>
      <c r="R3078" s="73"/>
      <c r="S3078" s="107"/>
      <c r="T3078" s="74"/>
    </row>
    <row r="3079" spans="1:20" ht="18" customHeight="1">
      <c r="A3079" s="190"/>
      <c r="B3079" s="191"/>
      <c r="C3079" s="99"/>
      <c r="D3079" s="108" t="s">
        <v>876</v>
      </c>
      <c r="E3079" s="94" t="s">
        <v>995</v>
      </c>
      <c r="F3079" s="94"/>
      <c r="G3079" s="94"/>
      <c r="H3079" s="94"/>
      <c r="I3079" s="94"/>
      <c r="J3079" s="94"/>
      <c r="K3079" s="94"/>
      <c r="L3079" s="95"/>
      <c r="M3079" s="100" t="s">
        <v>192</v>
      </c>
      <c r="N3079" s="100" t="s">
        <v>192</v>
      </c>
      <c r="O3079" s="101"/>
      <c r="P3079" s="73"/>
      <c r="Q3079" s="73"/>
      <c r="R3079" s="73"/>
      <c r="S3079" s="107"/>
      <c r="T3079" s="74"/>
    </row>
    <row r="3080" spans="1:20" ht="18" customHeight="1">
      <c r="A3080" s="190"/>
      <c r="B3080" s="191"/>
      <c r="C3080" s="102"/>
      <c r="D3080" s="108" t="s">
        <v>877</v>
      </c>
      <c r="E3080" s="94" t="s">
        <v>996</v>
      </c>
      <c r="F3080" s="94"/>
      <c r="G3080" s="94"/>
      <c r="H3080" s="94"/>
      <c r="I3080" s="94"/>
      <c r="J3080" s="94"/>
      <c r="K3080" s="94"/>
      <c r="L3080" s="95"/>
      <c r="M3080" s="78" t="s">
        <v>192</v>
      </c>
      <c r="N3080" s="100" t="s">
        <v>192</v>
      </c>
      <c r="O3080" s="101"/>
      <c r="P3080" s="73"/>
      <c r="Q3080" s="73"/>
      <c r="R3080" s="73"/>
      <c r="S3080" s="107"/>
      <c r="T3080" s="74"/>
    </row>
    <row r="3081" spans="1:20" ht="18" customHeight="1">
      <c r="A3081" s="190"/>
      <c r="B3081" s="191"/>
      <c r="C3081" s="99"/>
      <c r="D3081" s="108" t="s">
        <v>878</v>
      </c>
      <c r="E3081" s="94" t="s">
        <v>997</v>
      </c>
      <c r="F3081" s="94"/>
      <c r="G3081" s="94"/>
      <c r="H3081" s="94"/>
      <c r="I3081" s="94"/>
      <c r="J3081" s="94"/>
      <c r="K3081" s="94"/>
      <c r="L3081" s="95"/>
      <c r="M3081" s="100" t="s">
        <v>192</v>
      </c>
      <c r="N3081" s="100" t="s">
        <v>192</v>
      </c>
      <c r="O3081" s="101"/>
      <c r="P3081" s="73"/>
      <c r="Q3081" s="73"/>
      <c r="R3081" s="73"/>
      <c r="S3081" s="107"/>
      <c r="T3081" s="74"/>
    </row>
    <row r="3082" spans="1:20" ht="18" customHeight="1">
      <c r="A3082" s="190"/>
      <c r="B3082" s="191"/>
      <c r="C3082" s="401" t="s">
        <v>1354</v>
      </c>
      <c r="D3082" s="108" t="s">
        <v>879</v>
      </c>
      <c r="E3082" s="94" t="s">
        <v>998</v>
      </c>
      <c r="F3082" s="94"/>
      <c r="G3082" s="94"/>
      <c r="H3082" s="94"/>
      <c r="I3082" s="94"/>
      <c r="J3082" s="94"/>
      <c r="K3082" s="94"/>
      <c r="L3082" s="95"/>
      <c r="M3082" s="100" t="s">
        <v>192</v>
      </c>
      <c r="N3082" s="100" t="s">
        <v>192</v>
      </c>
      <c r="O3082" s="395" t="s">
        <v>1443</v>
      </c>
      <c r="P3082" s="73" t="s">
        <v>999</v>
      </c>
      <c r="Q3082" s="107"/>
      <c r="R3082" s="107"/>
      <c r="S3082" s="107"/>
      <c r="T3082" s="74"/>
    </row>
    <row r="3083" spans="1:20" ht="18" customHeight="1">
      <c r="A3083" s="190"/>
      <c r="B3083" s="191"/>
      <c r="C3083" s="75"/>
      <c r="D3083" s="108" t="s">
        <v>896</v>
      </c>
      <c r="E3083" s="116" t="s">
        <v>1000</v>
      </c>
      <c r="F3083" s="116"/>
      <c r="G3083" s="116"/>
      <c r="H3083" s="116"/>
      <c r="I3083" s="116"/>
      <c r="J3083" s="116"/>
      <c r="K3083" s="116"/>
      <c r="L3083" s="117"/>
      <c r="M3083" s="100" t="s">
        <v>192</v>
      </c>
      <c r="N3083" s="71" t="s">
        <v>192</v>
      </c>
      <c r="O3083" s="106"/>
      <c r="P3083" s="107"/>
      <c r="Q3083" s="107"/>
      <c r="R3083" s="107"/>
      <c r="S3083" s="107"/>
      <c r="T3083" s="74"/>
    </row>
    <row r="3084" spans="1:20" ht="18" customHeight="1">
      <c r="A3084" s="190"/>
      <c r="B3084" s="191"/>
      <c r="C3084" s="118"/>
      <c r="D3084" s="108" t="s">
        <v>899</v>
      </c>
      <c r="E3084" s="94" t="s">
        <v>487</v>
      </c>
      <c r="F3084" s="94"/>
      <c r="G3084" s="94"/>
      <c r="H3084" s="94"/>
      <c r="I3084" s="94"/>
      <c r="J3084" s="94"/>
      <c r="K3084" s="94"/>
      <c r="L3084" s="95"/>
      <c r="M3084" s="100" t="s">
        <v>192</v>
      </c>
      <c r="N3084" s="100" t="s">
        <v>192</v>
      </c>
      <c r="O3084" s="110"/>
      <c r="P3084" s="107"/>
      <c r="Q3084" s="107"/>
      <c r="R3084" s="107"/>
      <c r="S3084" s="107"/>
      <c r="T3084" s="74"/>
    </row>
    <row r="3085" spans="1:20" ht="18" customHeight="1">
      <c r="A3085" s="190"/>
      <c r="B3085" s="191"/>
      <c r="C3085" s="412" t="s">
        <v>256</v>
      </c>
      <c r="D3085" s="108" t="s">
        <v>933</v>
      </c>
      <c r="E3085" s="94" t="s">
        <v>1001</v>
      </c>
      <c r="F3085" s="94"/>
      <c r="G3085" s="94"/>
      <c r="H3085" s="94"/>
      <c r="I3085" s="94"/>
      <c r="J3085" s="94"/>
      <c r="K3085" s="94"/>
      <c r="L3085" s="95"/>
      <c r="M3085" s="100" t="s">
        <v>192</v>
      </c>
      <c r="N3085" s="100" t="s">
        <v>192</v>
      </c>
      <c r="O3085" s="395" t="s">
        <v>1443</v>
      </c>
      <c r="P3085" s="73" t="s">
        <v>999</v>
      </c>
      <c r="Q3085" s="107"/>
      <c r="R3085" s="107"/>
      <c r="S3085" s="107"/>
      <c r="T3085" s="74"/>
    </row>
    <row r="3086" spans="1:20" ht="18" customHeight="1">
      <c r="A3086" s="190"/>
      <c r="B3086" s="191"/>
      <c r="C3086" s="99"/>
      <c r="D3086" s="108" t="s">
        <v>901</v>
      </c>
      <c r="E3086" s="94" t="s">
        <v>1002</v>
      </c>
      <c r="F3086" s="94"/>
      <c r="G3086" s="94"/>
      <c r="H3086" s="94"/>
      <c r="I3086" s="94"/>
      <c r="J3086" s="94"/>
      <c r="K3086" s="94"/>
      <c r="L3086" s="105"/>
      <c r="M3086" s="100" t="s">
        <v>192</v>
      </c>
      <c r="N3086" s="100" t="s">
        <v>192</v>
      </c>
      <c r="O3086" s="110"/>
      <c r="P3086" s="107"/>
      <c r="Q3086" s="107"/>
      <c r="R3086" s="107"/>
      <c r="S3086" s="107"/>
      <c r="T3086" s="74"/>
    </row>
    <row r="3087" spans="1:20" ht="18" customHeight="1">
      <c r="A3087" s="190"/>
      <c r="B3087" s="191"/>
      <c r="C3087" s="111"/>
      <c r="D3087" s="68" t="s">
        <v>903</v>
      </c>
      <c r="E3087" s="94" t="s">
        <v>1003</v>
      </c>
      <c r="F3087" s="94"/>
      <c r="G3087" s="94"/>
      <c r="H3087" s="94"/>
      <c r="I3087" s="94"/>
      <c r="J3087" s="94"/>
      <c r="K3087" s="94"/>
      <c r="L3087" s="105"/>
      <c r="M3087" s="100" t="s">
        <v>192</v>
      </c>
      <c r="N3087" s="100" t="s">
        <v>1004</v>
      </c>
      <c r="O3087" s="395" t="s">
        <v>1443</v>
      </c>
      <c r="P3087" s="73" t="s">
        <v>949</v>
      </c>
      <c r="Q3087" s="107"/>
      <c r="R3087" s="107"/>
      <c r="S3087" s="107"/>
      <c r="T3087" s="74"/>
    </row>
    <row r="3088" spans="1:20" ht="18" customHeight="1">
      <c r="A3088" s="190"/>
      <c r="B3088" s="191"/>
      <c r="C3088" s="412" t="s">
        <v>256</v>
      </c>
      <c r="D3088" s="108" t="s">
        <v>904</v>
      </c>
      <c r="E3088" s="94" t="s">
        <v>1444</v>
      </c>
      <c r="F3088" s="94"/>
      <c r="G3088" s="94"/>
      <c r="H3088" s="94"/>
      <c r="I3088" s="94"/>
      <c r="J3088" s="94"/>
      <c r="K3088" s="94"/>
      <c r="L3088" s="105"/>
      <c r="M3088" s="100" t="s">
        <v>192</v>
      </c>
      <c r="N3088" s="100" t="s">
        <v>1004</v>
      </c>
      <c r="O3088" s="395" t="s">
        <v>1443</v>
      </c>
      <c r="P3088" s="73" t="s">
        <v>999</v>
      </c>
      <c r="Q3088" s="107"/>
      <c r="R3088" s="107"/>
      <c r="S3088" s="107"/>
      <c r="T3088" s="74"/>
    </row>
    <row r="3089" spans="1:20" ht="18" customHeight="1">
      <c r="A3089" s="190"/>
      <c r="B3089" s="191"/>
      <c r="C3089" s="118"/>
      <c r="D3089" s="108" t="s">
        <v>905</v>
      </c>
      <c r="E3089" s="94" t="s">
        <v>1006</v>
      </c>
      <c r="F3089" s="94"/>
      <c r="G3089" s="94"/>
      <c r="H3089" s="94"/>
      <c r="I3089" s="94"/>
      <c r="J3089" s="94"/>
      <c r="K3089" s="94"/>
      <c r="L3089" s="105"/>
      <c r="M3089" s="100" t="s">
        <v>192</v>
      </c>
      <c r="N3089" s="100" t="s">
        <v>192</v>
      </c>
      <c r="O3089" s="101"/>
      <c r="P3089" s="107"/>
      <c r="Q3089" s="107"/>
      <c r="R3089" s="107"/>
      <c r="S3089" s="107"/>
      <c r="T3089" s="74"/>
    </row>
    <row r="3090" spans="1:20" ht="18" customHeight="1">
      <c r="A3090" s="190"/>
      <c r="B3090" s="191"/>
      <c r="C3090" s="99"/>
      <c r="D3090" s="108" t="s">
        <v>906</v>
      </c>
      <c r="E3090" s="94" t="s">
        <v>1007</v>
      </c>
      <c r="F3090" s="94"/>
      <c r="G3090" s="94"/>
      <c r="H3090" s="94"/>
      <c r="I3090" s="94"/>
      <c r="J3090" s="94"/>
      <c r="K3090" s="94"/>
      <c r="L3090" s="105"/>
      <c r="M3090" s="100">
        <v>65</v>
      </c>
      <c r="N3090" s="100" t="s">
        <v>192</v>
      </c>
      <c r="O3090" s="395" t="s">
        <v>1443</v>
      </c>
      <c r="P3090" s="73" t="s">
        <v>1008</v>
      </c>
      <c r="Q3090" s="107"/>
      <c r="R3090" s="107"/>
      <c r="S3090" s="107"/>
      <c r="T3090" s="74"/>
    </row>
    <row r="3091" spans="1:20" ht="18" customHeight="1">
      <c r="A3091" s="190"/>
      <c r="B3091" s="191"/>
      <c r="C3091" s="99"/>
      <c r="D3091" s="108" t="s">
        <v>909</v>
      </c>
      <c r="E3091" s="94" t="s">
        <v>1010</v>
      </c>
      <c r="F3091" s="94"/>
      <c r="G3091" s="94"/>
      <c r="H3091" s="94"/>
      <c r="I3091" s="94"/>
      <c r="J3091" s="94"/>
      <c r="K3091" s="94"/>
      <c r="L3091" s="105"/>
      <c r="M3091" s="100">
        <v>34</v>
      </c>
      <c r="N3091" s="100" t="s">
        <v>1011</v>
      </c>
      <c r="O3091" s="395" t="s">
        <v>1443</v>
      </c>
      <c r="P3091" s="73" t="s">
        <v>1009</v>
      </c>
      <c r="Q3091" s="107"/>
      <c r="R3091" s="107"/>
      <c r="S3091" s="107"/>
      <c r="T3091" s="74"/>
    </row>
    <row r="3092" spans="1:20" ht="18" customHeight="1">
      <c r="A3092" s="190"/>
      <c r="B3092" s="191"/>
      <c r="C3092" s="99"/>
      <c r="D3092" s="108" t="s">
        <v>911</v>
      </c>
      <c r="E3092" s="94" t="s">
        <v>1013</v>
      </c>
      <c r="F3092" s="94"/>
      <c r="G3092" s="94"/>
      <c r="H3092" s="94"/>
      <c r="I3092" s="94"/>
      <c r="J3092" s="94"/>
      <c r="K3092" s="94"/>
      <c r="L3092" s="105"/>
      <c r="M3092" s="78">
        <v>34</v>
      </c>
      <c r="N3092" s="96" t="s">
        <v>192</v>
      </c>
      <c r="O3092" s="98"/>
      <c r="P3092" s="107"/>
      <c r="Q3092" s="107"/>
      <c r="R3092" s="107"/>
      <c r="S3092" s="107"/>
      <c r="T3092" s="74"/>
    </row>
    <row r="3093" spans="1:20" ht="18" customHeight="1">
      <c r="A3093" s="190"/>
      <c r="B3093" s="191"/>
      <c r="C3093" s="99"/>
      <c r="D3093" s="108" t="s">
        <v>913</v>
      </c>
      <c r="E3093" s="94" t="s">
        <v>1015</v>
      </c>
      <c r="F3093" s="94"/>
      <c r="G3093" s="94"/>
      <c r="H3093" s="94"/>
      <c r="I3093" s="94"/>
      <c r="J3093" s="94"/>
      <c r="K3093" s="94"/>
      <c r="L3093" s="105"/>
      <c r="M3093" s="78">
        <v>34</v>
      </c>
      <c r="N3093" s="96" t="s">
        <v>192</v>
      </c>
      <c r="O3093" s="97" t="s">
        <v>1443</v>
      </c>
      <c r="P3093" s="73" t="s">
        <v>1012</v>
      </c>
      <c r="Q3093" s="107"/>
      <c r="R3093" s="107"/>
      <c r="S3093" s="107"/>
      <c r="T3093" s="74"/>
    </row>
    <row r="3094" spans="1:20" ht="18" customHeight="1">
      <c r="A3094" s="190"/>
      <c r="B3094" s="191"/>
      <c r="C3094" s="99"/>
      <c r="D3094" s="108" t="s">
        <v>915</v>
      </c>
      <c r="E3094" s="94" t="s">
        <v>1017</v>
      </c>
      <c r="F3094" s="94"/>
      <c r="G3094" s="94"/>
      <c r="H3094" s="94"/>
      <c r="I3094" s="94"/>
      <c r="J3094" s="94"/>
      <c r="K3094" s="94"/>
      <c r="L3094" s="105"/>
      <c r="M3094" s="78" t="s">
        <v>192</v>
      </c>
      <c r="N3094" s="96" t="s">
        <v>192</v>
      </c>
      <c r="O3094" s="97" t="s">
        <v>1443</v>
      </c>
      <c r="P3094" s="73" t="s">
        <v>1014</v>
      </c>
      <c r="Q3094" s="107"/>
      <c r="R3094" s="107"/>
      <c r="S3094" s="107"/>
      <c r="T3094" s="74"/>
    </row>
    <row r="3095" spans="1:20" ht="18" customHeight="1" thickBot="1">
      <c r="A3095" s="233"/>
      <c r="B3095" s="234"/>
      <c r="C3095" s="120"/>
      <c r="D3095" s="121"/>
      <c r="E3095" s="122"/>
      <c r="F3095" s="122"/>
      <c r="G3095" s="122"/>
      <c r="H3095" s="122"/>
      <c r="I3095" s="122"/>
      <c r="J3095" s="122"/>
      <c r="K3095" s="122"/>
      <c r="L3095" s="123"/>
      <c r="M3095" s="124"/>
      <c r="N3095" s="125"/>
      <c r="O3095" s="126"/>
      <c r="P3095" s="127"/>
      <c r="Q3095" s="127"/>
      <c r="R3095" s="127"/>
      <c r="S3095" s="127"/>
      <c r="T3095" s="128"/>
    </row>
    <row r="3096" spans="1:20" ht="17.25" customHeight="1" thickBot="1">
      <c r="A3096" s="935" t="s">
        <v>101</v>
      </c>
      <c r="B3096" s="936"/>
      <c r="C3096" s="936"/>
      <c r="D3096" s="936"/>
      <c r="E3096" s="936"/>
      <c r="F3096" s="936"/>
      <c r="G3096" s="50" t="s">
        <v>102</v>
      </c>
      <c r="H3096" s="937"/>
      <c r="I3096" s="937"/>
      <c r="J3096" s="938"/>
      <c r="K3096" s="50" t="s">
        <v>103</v>
      </c>
      <c r="L3096" s="51"/>
      <c r="M3096" s="52"/>
      <c r="N3096" s="939" t="s">
        <v>104</v>
      </c>
      <c r="O3096" s="940"/>
      <c r="P3096" s="940"/>
      <c r="Q3096" s="941"/>
      <c r="R3096" s="53" t="s">
        <v>105</v>
      </c>
      <c r="S3096" s="54"/>
      <c r="T3096" s="55"/>
    </row>
    <row r="3097" spans="1:20" ht="18" customHeight="1">
      <c r="A3097" s="942" t="s">
        <v>106</v>
      </c>
      <c r="B3097" s="943"/>
      <c r="C3097" s="946" t="s">
        <v>107</v>
      </c>
      <c r="D3097" s="922" t="s">
        <v>108</v>
      </c>
      <c r="E3097" s="923"/>
      <c r="F3097" s="923"/>
      <c r="G3097" s="923"/>
      <c r="H3097" s="923"/>
      <c r="I3097" s="923"/>
      <c r="J3097" s="923"/>
      <c r="K3097" s="923"/>
      <c r="L3097" s="948"/>
      <c r="M3097" s="950" t="s">
        <v>109</v>
      </c>
      <c r="N3097" s="922" t="s">
        <v>110</v>
      </c>
      <c r="O3097" s="922" t="s">
        <v>111</v>
      </c>
      <c r="P3097" s="923"/>
      <c r="Q3097" s="923"/>
      <c r="R3097" s="923"/>
      <c r="S3097" s="923"/>
      <c r="T3097" s="924"/>
    </row>
    <row r="3098" spans="1:20" ht="18" customHeight="1" thickBot="1">
      <c r="A3098" s="944"/>
      <c r="B3098" s="945"/>
      <c r="C3098" s="947"/>
      <c r="D3098" s="925"/>
      <c r="E3098" s="926"/>
      <c r="F3098" s="926"/>
      <c r="G3098" s="926"/>
      <c r="H3098" s="926"/>
      <c r="I3098" s="926"/>
      <c r="J3098" s="926"/>
      <c r="K3098" s="926"/>
      <c r="L3098" s="949"/>
      <c r="M3098" s="951"/>
      <c r="N3098" s="925"/>
      <c r="O3098" s="925"/>
      <c r="P3098" s="926"/>
      <c r="Q3098" s="926"/>
      <c r="R3098" s="926"/>
      <c r="S3098" s="926"/>
      <c r="T3098" s="927"/>
    </row>
    <row r="3099" spans="1:20" ht="18" customHeight="1">
      <c r="A3099" s="989" t="s">
        <v>1423</v>
      </c>
      <c r="B3099" s="990"/>
      <c r="C3099" s="57"/>
      <c r="D3099" s="58" t="s">
        <v>916</v>
      </c>
      <c r="E3099" s="59" t="s">
        <v>1019</v>
      </c>
      <c r="F3099" s="60"/>
      <c r="G3099" s="60"/>
      <c r="H3099" s="293"/>
      <c r="I3099" s="293"/>
      <c r="J3099" s="293"/>
      <c r="K3099" s="293"/>
      <c r="L3099" s="61"/>
      <c r="M3099" s="62" t="s">
        <v>433</v>
      </c>
      <c r="N3099" s="63" t="s">
        <v>1020</v>
      </c>
      <c r="O3099" s="64" t="s">
        <v>1443</v>
      </c>
      <c r="P3099" s="65" t="s">
        <v>1016</v>
      </c>
      <c r="Q3099" s="65"/>
      <c r="R3099" s="65"/>
      <c r="S3099" s="65"/>
      <c r="T3099" s="66"/>
    </row>
    <row r="3100" spans="1:20" ht="18" customHeight="1">
      <c r="A3100" s="985" t="s">
        <v>1448</v>
      </c>
      <c r="B3100" s="986"/>
      <c r="C3100" s="67"/>
      <c r="D3100" s="68" t="s">
        <v>917</v>
      </c>
      <c r="E3100" s="69" t="s">
        <v>1022</v>
      </c>
      <c r="F3100" s="69"/>
      <c r="G3100" s="69"/>
      <c r="H3100" s="69"/>
      <c r="I3100" s="69"/>
      <c r="J3100" s="69"/>
      <c r="K3100" s="69"/>
      <c r="L3100" s="70"/>
      <c r="M3100" s="71" t="s">
        <v>192</v>
      </c>
      <c r="N3100" s="71" t="s">
        <v>192</v>
      </c>
      <c r="O3100" s="398"/>
      <c r="P3100" s="73" t="s">
        <v>1018</v>
      </c>
      <c r="Q3100" s="73"/>
      <c r="R3100" s="73"/>
      <c r="S3100" s="73"/>
      <c r="T3100" s="74"/>
    </row>
    <row r="3101" spans="1:20" ht="18" customHeight="1">
      <c r="A3101" s="190"/>
      <c r="B3101" s="191"/>
      <c r="C3101" s="75"/>
      <c r="D3101" s="68" t="s">
        <v>918</v>
      </c>
      <c r="E3101" s="69" t="s">
        <v>453</v>
      </c>
      <c r="F3101" s="76"/>
      <c r="G3101" s="76"/>
      <c r="H3101" s="76"/>
      <c r="I3101" s="76"/>
      <c r="J3101" s="76"/>
      <c r="K3101" s="76"/>
      <c r="L3101" s="77"/>
      <c r="M3101" s="78">
        <v>65</v>
      </c>
      <c r="N3101" s="71" t="s">
        <v>192</v>
      </c>
      <c r="O3101" s="398"/>
      <c r="P3101" s="73" t="s">
        <v>1021</v>
      </c>
      <c r="Q3101" s="73"/>
      <c r="R3101" s="73"/>
      <c r="S3101" s="73"/>
      <c r="T3101" s="74"/>
    </row>
    <row r="3102" spans="1:20" ht="18" customHeight="1">
      <c r="A3102" s="190"/>
      <c r="B3102" s="191"/>
      <c r="C3102" s="75"/>
      <c r="D3102" s="68" t="s">
        <v>919</v>
      </c>
      <c r="E3102" s="69" t="s">
        <v>1024</v>
      </c>
      <c r="F3102" s="76"/>
      <c r="G3102" s="76"/>
      <c r="H3102" s="76"/>
      <c r="I3102" s="76"/>
      <c r="J3102" s="76"/>
      <c r="K3102" s="76"/>
      <c r="L3102" s="77"/>
      <c r="M3102" s="78" t="s">
        <v>192</v>
      </c>
      <c r="N3102" s="71" t="s">
        <v>192</v>
      </c>
      <c r="O3102" s="398"/>
      <c r="P3102" s="73" t="s">
        <v>1023</v>
      </c>
      <c r="Q3102" s="73"/>
      <c r="R3102" s="73"/>
      <c r="S3102" s="73"/>
      <c r="T3102" s="74"/>
    </row>
    <row r="3103" spans="1:20" ht="18" customHeight="1">
      <c r="A3103" s="190"/>
      <c r="B3103" s="191"/>
      <c r="C3103" s="79"/>
      <c r="D3103" s="68" t="s">
        <v>920</v>
      </c>
      <c r="E3103" s="69" t="s">
        <v>1025</v>
      </c>
      <c r="F3103" s="76"/>
      <c r="G3103" s="76"/>
      <c r="H3103" s="76"/>
      <c r="I3103" s="76"/>
      <c r="J3103" s="76"/>
      <c r="K3103" s="76"/>
      <c r="L3103" s="77"/>
      <c r="M3103" s="78">
        <v>34</v>
      </c>
      <c r="N3103" s="71" t="s">
        <v>192</v>
      </c>
      <c r="O3103" s="398"/>
      <c r="P3103" s="73"/>
      <c r="Q3103" s="73"/>
      <c r="R3103" s="73"/>
      <c r="S3103" s="73"/>
      <c r="T3103" s="74"/>
    </row>
    <row r="3104" spans="1:20" ht="18" customHeight="1">
      <c r="A3104" s="190"/>
      <c r="B3104" s="191"/>
      <c r="C3104" s="80"/>
      <c r="D3104" s="81" t="s">
        <v>921</v>
      </c>
      <c r="E3104" s="82" t="s">
        <v>991</v>
      </c>
      <c r="F3104" s="82"/>
      <c r="G3104" s="82"/>
      <c r="H3104" s="82"/>
      <c r="I3104" s="82"/>
      <c r="J3104" s="82"/>
      <c r="K3104" s="82"/>
      <c r="L3104" s="83"/>
      <c r="M3104" s="84" t="s">
        <v>192</v>
      </c>
      <c r="N3104" s="85" t="s">
        <v>192</v>
      </c>
      <c r="O3104" s="425"/>
      <c r="P3104" s="87"/>
      <c r="Q3104" s="87"/>
      <c r="R3104" s="388"/>
      <c r="S3104" s="388"/>
      <c r="T3104" s="88"/>
    </row>
    <row r="3105" spans="1:20" ht="18" customHeight="1">
      <c r="A3105" s="190"/>
      <c r="B3105" s="191"/>
      <c r="C3105" s="75"/>
      <c r="D3105" s="68" t="s">
        <v>942</v>
      </c>
      <c r="E3105" s="94" t="s">
        <v>1026</v>
      </c>
      <c r="F3105" s="89"/>
      <c r="G3105" s="89"/>
      <c r="H3105" s="89"/>
      <c r="I3105" s="89"/>
      <c r="J3105" s="89"/>
      <c r="K3105" s="89"/>
      <c r="L3105" s="90"/>
      <c r="M3105" s="91" t="s">
        <v>192</v>
      </c>
      <c r="N3105" s="92" t="s">
        <v>192</v>
      </c>
      <c r="O3105" s="429"/>
      <c r="P3105" s="73"/>
      <c r="Q3105" s="73"/>
      <c r="R3105" s="107"/>
      <c r="S3105" s="107"/>
      <c r="T3105" s="74"/>
    </row>
    <row r="3106" spans="1:20" ht="18" customHeight="1">
      <c r="A3106" s="190"/>
      <c r="B3106" s="191"/>
      <c r="C3106" s="75"/>
      <c r="D3106" s="68" t="s">
        <v>1027</v>
      </c>
      <c r="E3106" s="94" t="s">
        <v>1457</v>
      </c>
      <c r="F3106" s="94"/>
      <c r="G3106" s="94"/>
      <c r="H3106" s="94"/>
      <c r="I3106" s="94"/>
      <c r="J3106" s="94"/>
      <c r="K3106" s="94"/>
      <c r="L3106" s="95"/>
      <c r="M3106" s="78">
        <v>34</v>
      </c>
      <c r="N3106" s="96" t="s">
        <v>1029</v>
      </c>
      <c r="O3106" s="98"/>
      <c r="P3106" s="73"/>
      <c r="Q3106" s="73"/>
      <c r="R3106" s="107"/>
      <c r="S3106" s="107"/>
      <c r="T3106" s="74"/>
    </row>
    <row r="3107" spans="1:20" ht="18" customHeight="1">
      <c r="A3107" s="190"/>
      <c r="B3107" s="191"/>
      <c r="C3107" s="75"/>
      <c r="D3107" s="68" t="s">
        <v>1030</v>
      </c>
      <c r="E3107" s="89" t="s">
        <v>1031</v>
      </c>
      <c r="F3107" s="89"/>
      <c r="G3107" s="89"/>
      <c r="H3107" s="89"/>
      <c r="I3107" s="89"/>
      <c r="J3107" s="89"/>
      <c r="K3107" s="89"/>
      <c r="L3107" s="95"/>
      <c r="M3107" s="78">
        <v>34</v>
      </c>
      <c r="N3107" s="96" t="s">
        <v>192</v>
      </c>
      <c r="O3107" s="98"/>
      <c r="P3107" s="73"/>
      <c r="Q3107" s="73"/>
      <c r="R3107" s="107"/>
      <c r="S3107" s="107"/>
      <c r="T3107" s="74"/>
    </row>
    <row r="3108" spans="1:20" ht="18" customHeight="1">
      <c r="A3108" s="190"/>
      <c r="B3108" s="191"/>
      <c r="C3108" s="279" t="s">
        <v>1032</v>
      </c>
      <c r="D3108" s="68" t="s">
        <v>1033</v>
      </c>
      <c r="E3108" s="94" t="s">
        <v>1447</v>
      </c>
      <c r="F3108" s="94"/>
      <c r="G3108" s="94"/>
      <c r="H3108" s="94"/>
      <c r="I3108" s="94"/>
      <c r="J3108" s="94"/>
      <c r="K3108" s="94"/>
      <c r="L3108" s="95"/>
      <c r="M3108" s="100" t="s">
        <v>192</v>
      </c>
      <c r="N3108" s="100" t="s">
        <v>192</v>
      </c>
      <c r="O3108" s="101"/>
      <c r="P3108" s="107"/>
      <c r="Q3108" s="107"/>
      <c r="R3108" s="107"/>
      <c r="S3108" s="107"/>
      <c r="T3108" s="74"/>
    </row>
    <row r="3109" spans="1:20" ht="18" customHeight="1">
      <c r="A3109" s="190"/>
      <c r="B3109" s="191"/>
      <c r="C3109" s="102"/>
      <c r="D3109" s="68" t="s">
        <v>1035</v>
      </c>
      <c r="E3109" s="94" t="s">
        <v>542</v>
      </c>
      <c r="F3109" s="94"/>
      <c r="G3109" s="94"/>
      <c r="H3109" s="94"/>
      <c r="I3109" s="94"/>
      <c r="J3109" s="94"/>
      <c r="K3109" s="94"/>
      <c r="L3109" s="95"/>
      <c r="M3109" s="78" t="s">
        <v>192</v>
      </c>
      <c r="N3109" s="96" t="s">
        <v>192</v>
      </c>
      <c r="O3109" s="119"/>
      <c r="P3109" s="107"/>
      <c r="Q3109" s="107" t="s">
        <v>150</v>
      </c>
      <c r="R3109" s="107"/>
      <c r="S3109" s="107"/>
      <c r="T3109" s="74"/>
    </row>
    <row r="3110" spans="1:20" ht="18" customHeight="1">
      <c r="A3110" s="190"/>
      <c r="B3110" s="191"/>
      <c r="C3110" s="75"/>
      <c r="D3110" s="68" t="s">
        <v>1036</v>
      </c>
      <c r="E3110" s="94" t="s">
        <v>1037</v>
      </c>
      <c r="F3110" s="94"/>
      <c r="G3110" s="94"/>
      <c r="H3110" s="94"/>
      <c r="I3110" s="94"/>
      <c r="J3110" s="94"/>
      <c r="K3110" s="94"/>
      <c r="L3110" s="95"/>
      <c r="M3110" s="100" t="s">
        <v>192</v>
      </c>
      <c r="N3110" s="71" t="s">
        <v>192</v>
      </c>
      <c r="O3110" s="398"/>
      <c r="P3110" s="73"/>
      <c r="Q3110" s="107"/>
      <c r="R3110" s="107"/>
      <c r="S3110" s="107"/>
      <c r="T3110" s="74"/>
    </row>
    <row r="3111" spans="1:20" ht="18" customHeight="1">
      <c r="A3111" s="190"/>
      <c r="B3111" s="191"/>
      <c r="C3111" s="102"/>
      <c r="D3111" s="68" t="s">
        <v>1038</v>
      </c>
      <c r="E3111" s="94" t="s">
        <v>984</v>
      </c>
      <c r="F3111" s="94"/>
      <c r="G3111" s="94"/>
      <c r="H3111" s="94"/>
      <c r="I3111" s="94"/>
      <c r="J3111" s="94"/>
      <c r="K3111" s="94"/>
      <c r="L3111" s="95"/>
      <c r="M3111" s="100" t="s">
        <v>192</v>
      </c>
      <c r="N3111" s="71" t="s">
        <v>192</v>
      </c>
      <c r="O3111" s="106"/>
      <c r="P3111" s="73"/>
      <c r="Q3111" s="107"/>
      <c r="R3111" s="107"/>
      <c r="S3111" s="107"/>
      <c r="T3111" s="74"/>
    </row>
    <row r="3112" spans="1:20" ht="18" customHeight="1">
      <c r="A3112" s="190"/>
      <c r="B3112" s="191"/>
      <c r="C3112" s="99"/>
      <c r="D3112" s="68" t="s">
        <v>1039</v>
      </c>
      <c r="E3112" s="94" t="s">
        <v>1040</v>
      </c>
      <c r="F3112" s="94"/>
      <c r="G3112" s="94"/>
      <c r="H3112" s="94"/>
      <c r="I3112" s="94"/>
      <c r="J3112" s="94"/>
      <c r="K3112" s="94"/>
      <c r="L3112" s="105"/>
      <c r="M3112" s="100" t="s">
        <v>433</v>
      </c>
      <c r="N3112" s="71" t="s">
        <v>1041</v>
      </c>
      <c r="O3112" s="106"/>
      <c r="P3112" s="107"/>
      <c r="Q3112" s="107"/>
      <c r="R3112" s="107"/>
      <c r="S3112" s="107"/>
      <c r="T3112" s="74"/>
    </row>
    <row r="3113" spans="1:20" ht="18" customHeight="1">
      <c r="A3113" s="190"/>
      <c r="B3113" s="191"/>
      <c r="C3113" s="75"/>
      <c r="D3113" s="108" t="s">
        <v>1042</v>
      </c>
      <c r="E3113" s="94" t="s">
        <v>1043</v>
      </c>
      <c r="F3113" s="94"/>
      <c r="G3113" s="94"/>
      <c r="H3113" s="94"/>
      <c r="I3113" s="94"/>
      <c r="J3113" s="94"/>
      <c r="K3113" s="94"/>
      <c r="L3113" s="95"/>
      <c r="M3113" s="100" t="s">
        <v>192</v>
      </c>
      <c r="N3113" s="71" t="s">
        <v>192</v>
      </c>
      <c r="O3113" s="106"/>
      <c r="P3113" s="107"/>
      <c r="Q3113" s="107"/>
      <c r="R3113" s="107"/>
      <c r="S3113" s="107"/>
      <c r="T3113" s="74"/>
    </row>
    <row r="3114" spans="1:20" ht="18" customHeight="1">
      <c r="A3114" s="190"/>
      <c r="B3114" s="191"/>
      <c r="C3114" s="75"/>
      <c r="D3114" s="108" t="s">
        <v>1044</v>
      </c>
      <c r="E3114" s="94" t="s">
        <v>991</v>
      </c>
      <c r="F3114" s="94"/>
      <c r="G3114" s="94"/>
      <c r="H3114" s="94"/>
      <c r="I3114" s="94"/>
      <c r="J3114" s="94"/>
      <c r="K3114" s="94"/>
      <c r="L3114" s="95"/>
      <c r="M3114" s="100" t="s">
        <v>192</v>
      </c>
      <c r="N3114" s="71" t="s">
        <v>192</v>
      </c>
      <c r="O3114" s="106"/>
      <c r="P3114" s="107"/>
      <c r="Q3114" s="107"/>
      <c r="R3114" s="107"/>
      <c r="S3114" s="107"/>
      <c r="T3114" s="74"/>
    </row>
    <row r="3115" spans="1:20" ht="18" customHeight="1">
      <c r="A3115" s="190"/>
      <c r="B3115" s="191"/>
      <c r="C3115" s="102"/>
      <c r="D3115" s="68" t="s">
        <v>1045</v>
      </c>
      <c r="E3115" s="94" t="s">
        <v>1046</v>
      </c>
      <c r="F3115" s="94"/>
      <c r="G3115" s="94"/>
      <c r="H3115" s="94"/>
      <c r="I3115" s="94"/>
      <c r="J3115" s="94"/>
      <c r="K3115" s="94"/>
      <c r="L3115" s="95"/>
      <c r="M3115" s="100" t="s">
        <v>192</v>
      </c>
      <c r="N3115" s="92" t="s">
        <v>192</v>
      </c>
      <c r="O3115" s="109"/>
      <c r="P3115" s="107"/>
      <c r="Q3115" s="107"/>
      <c r="R3115" s="107"/>
      <c r="S3115" s="107"/>
      <c r="T3115" s="74"/>
    </row>
    <row r="3116" spans="1:20" ht="18" customHeight="1">
      <c r="A3116" s="190"/>
      <c r="B3116" s="191"/>
      <c r="C3116" s="99"/>
      <c r="D3116" s="108" t="s">
        <v>1047</v>
      </c>
      <c r="E3116" s="94" t="s">
        <v>1048</v>
      </c>
      <c r="F3116" s="94"/>
      <c r="G3116" s="94"/>
      <c r="H3116" s="94"/>
      <c r="I3116" s="94"/>
      <c r="J3116" s="94"/>
      <c r="K3116" s="94"/>
      <c r="L3116" s="95"/>
      <c r="M3116" s="100">
        <v>34</v>
      </c>
      <c r="N3116" s="100" t="s">
        <v>192</v>
      </c>
      <c r="O3116" s="110"/>
      <c r="P3116" s="107"/>
      <c r="Q3116" s="107"/>
      <c r="R3116" s="107"/>
      <c r="S3116" s="107"/>
      <c r="T3116" s="74"/>
    </row>
    <row r="3117" spans="1:20" ht="18" customHeight="1">
      <c r="A3117" s="190"/>
      <c r="B3117" s="191"/>
      <c r="C3117" s="102"/>
      <c r="D3117" s="108" t="s">
        <v>1049</v>
      </c>
      <c r="E3117" s="94" t="s">
        <v>994</v>
      </c>
      <c r="F3117" s="94"/>
      <c r="G3117" s="94"/>
      <c r="H3117" s="94"/>
      <c r="I3117" s="94"/>
      <c r="J3117" s="94"/>
      <c r="K3117" s="94"/>
      <c r="L3117" s="95"/>
      <c r="M3117" s="78">
        <v>34</v>
      </c>
      <c r="N3117" s="100" t="s">
        <v>192</v>
      </c>
      <c r="O3117" s="110"/>
      <c r="P3117" s="107"/>
      <c r="Q3117" s="107"/>
      <c r="R3117" s="107"/>
      <c r="S3117" s="107"/>
      <c r="T3117" s="74"/>
    </row>
    <row r="3118" spans="1:20" ht="18" customHeight="1">
      <c r="A3118" s="190"/>
      <c r="B3118" s="191"/>
      <c r="C3118" s="99"/>
      <c r="D3118" s="108" t="s">
        <v>1050</v>
      </c>
      <c r="E3118" s="94" t="s">
        <v>1051</v>
      </c>
      <c r="F3118" s="94"/>
      <c r="G3118" s="94"/>
      <c r="H3118" s="94"/>
      <c r="I3118" s="94"/>
      <c r="J3118" s="94"/>
      <c r="K3118" s="94"/>
      <c r="L3118" s="95"/>
      <c r="M3118" s="100" t="s">
        <v>192</v>
      </c>
      <c r="N3118" s="100" t="s">
        <v>192</v>
      </c>
      <c r="O3118" s="110"/>
      <c r="P3118" s="107"/>
      <c r="Q3118" s="107"/>
      <c r="R3118" s="107"/>
      <c r="S3118" s="107"/>
      <c r="T3118" s="74"/>
    </row>
    <row r="3119" spans="1:20" ht="18" customHeight="1">
      <c r="A3119" s="190"/>
      <c r="B3119" s="191"/>
      <c r="C3119" s="111"/>
      <c r="D3119" s="108"/>
      <c r="E3119" s="94"/>
      <c r="F3119" s="94"/>
      <c r="G3119" s="94"/>
      <c r="H3119" s="94"/>
      <c r="I3119" s="94"/>
      <c r="J3119" s="94"/>
      <c r="K3119" s="94"/>
      <c r="L3119" s="95"/>
      <c r="M3119" s="100"/>
      <c r="N3119" s="100"/>
      <c r="O3119" s="114"/>
      <c r="P3119" s="107"/>
      <c r="Q3119" s="107"/>
      <c r="R3119" s="107"/>
      <c r="S3119" s="107"/>
      <c r="T3119" s="74"/>
    </row>
    <row r="3120" spans="1:20" ht="18" customHeight="1">
      <c r="A3120" s="190"/>
      <c r="B3120" s="191"/>
      <c r="C3120" s="75"/>
      <c r="D3120" s="108"/>
      <c r="E3120" s="116"/>
      <c r="F3120" s="116"/>
      <c r="G3120" s="116"/>
      <c r="H3120" s="116"/>
      <c r="I3120" s="116"/>
      <c r="J3120" s="116"/>
      <c r="K3120" s="116"/>
      <c r="L3120" s="117"/>
      <c r="M3120" s="100"/>
      <c r="N3120" s="71"/>
      <c r="O3120" s="106"/>
      <c r="P3120" s="107"/>
      <c r="Q3120" s="107"/>
      <c r="R3120" s="107"/>
      <c r="S3120" s="107"/>
      <c r="T3120" s="74"/>
    </row>
    <row r="3121" spans="1:20" ht="18" customHeight="1">
      <c r="A3121" s="190"/>
      <c r="B3121" s="191"/>
      <c r="C3121" s="118"/>
      <c r="D3121" s="108"/>
      <c r="E3121" s="94"/>
      <c r="F3121" s="94"/>
      <c r="G3121" s="94"/>
      <c r="H3121" s="94"/>
      <c r="I3121" s="94"/>
      <c r="J3121" s="94"/>
      <c r="K3121" s="94"/>
      <c r="L3121" s="95"/>
      <c r="M3121" s="100"/>
      <c r="N3121" s="100"/>
      <c r="O3121" s="110"/>
      <c r="P3121" s="107"/>
      <c r="Q3121" s="107"/>
      <c r="R3121" s="107"/>
      <c r="S3121" s="107"/>
      <c r="T3121" s="74"/>
    </row>
    <row r="3122" spans="1:20" ht="18" customHeight="1">
      <c r="A3122" s="190"/>
      <c r="B3122" s="191"/>
      <c r="C3122" s="118"/>
      <c r="D3122" s="108"/>
      <c r="E3122" s="94"/>
      <c r="F3122" s="94"/>
      <c r="G3122" s="94"/>
      <c r="H3122" s="94"/>
      <c r="I3122" s="94"/>
      <c r="J3122" s="94"/>
      <c r="K3122" s="94"/>
      <c r="L3122" s="95"/>
      <c r="M3122" s="100"/>
      <c r="N3122" s="100"/>
      <c r="O3122" s="110"/>
      <c r="P3122" s="107"/>
      <c r="Q3122" s="107"/>
      <c r="R3122" s="107"/>
      <c r="S3122" s="107"/>
      <c r="T3122" s="74"/>
    </row>
    <row r="3123" spans="1:20" ht="18" customHeight="1">
      <c r="A3123" s="190"/>
      <c r="B3123" s="191"/>
      <c r="C3123" s="99"/>
      <c r="D3123" s="108"/>
      <c r="E3123" s="94"/>
      <c r="F3123" s="94"/>
      <c r="G3123" s="94"/>
      <c r="H3123" s="94"/>
      <c r="I3123" s="94"/>
      <c r="J3123" s="94"/>
      <c r="K3123" s="94"/>
      <c r="L3123" s="105"/>
      <c r="M3123" s="100"/>
      <c r="N3123" s="100"/>
      <c r="O3123" s="110"/>
      <c r="P3123" s="107"/>
      <c r="Q3123" s="107"/>
      <c r="R3123" s="107"/>
      <c r="S3123" s="107"/>
      <c r="T3123" s="74"/>
    </row>
    <row r="3124" spans="1:20" ht="18" customHeight="1">
      <c r="A3124" s="190"/>
      <c r="B3124" s="191"/>
      <c r="C3124" s="111"/>
      <c r="D3124" s="68"/>
      <c r="E3124" s="94"/>
      <c r="F3124" s="94"/>
      <c r="G3124" s="94"/>
      <c r="H3124" s="94"/>
      <c r="I3124" s="94"/>
      <c r="J3124" s="94"/>
      <c r="K3124" s="94"/>
      <c r="L3124" s="105"/>
      <c r="M3124" s="100"/>
      <c r="N3124" s="100"/>
      <c r="O3124" s="110"/>
      <c r="P3124" s="107"/>
      <c r="Q3124" s="107"/>
      <c r="R3124" s="107"/>
      <c r="S3124" s="107"/>
      <c r="T3124" s="74"/>
    </row>
    <row r="3125" spans="1:20" ht="18" customHeight="1">
      <c r="A3125" s="190"/>
      <c r="B3125" s="191"/>
      <c r="C3125" s="75"/>
      <c r="D3125" s="108"/>
      <c r="E3125" s="94"/>
      <c r="F3125" s="94"/>
      <c r="G3125" s="94"/>
      <c r="H3125" s="94"/>
      <c r="I3125" s="94"/>
      <c r="J3125" s="94"/>
      <c r="K3125" s="94"/>
      <c r="L3125" s="105"/>
      <c r="M3125" s="100"/>
      <c r="N3125" s="100"/>
      <c r="O3125" s="110"/>
      <c r="P3125" s="107"/>
      <c r="Q3125" s="107"/>
      <c r="R3125" s="107"/>
      <c r="S3125" s="107"/>
      <c r="T3125" s="74"/>
    </row>
    <row r="3126" spans="1:20" ht="18" customHeight="1">
      <c r="A3126" s="190"/>
      <c r="B3126" s="191"/>
      <c r="C3126" s="118"/>
      <c r="D3126" s="108"/>
      <c r="E3126" s="94"/>
      <c r="F3126" s="94"/>
      <c r="G3126" s="94"/>
      <c r="H3126" s="94"/>
      <c r="I3126" s="94"/>
      <c r="J3126" s="94"/>
      <c r="K3126" s="94"/>
      <c r="L3126" s="105"/>
      <c r="M3126" s="100"/>
      <c r="N3126" s="100"/>
      <c r="O3126" s="110"/>
      <c r="P3126" s="107"/>
      <c r="Q3126" s="107"/>
      <c r="R3126" s="107"/>
      <c r="S3126" s="107"/>
      <c r="T3126" s="74"/>
    </row>
    <row r="3127" spans="1:20" ht="18" customHeight="1">
      <c r="A3127" s="190"/>
      <c r="B3127" s="191"/>
      <c r="C3127" s="99"/>
      <c r="D3127" s="108"/>
      <c r="E3127" s="94"/>
      <c r="F3127" s="94"/>
      <c r="G3127" s="94"/>
      <c r="H3127" s="94"/>
      <c r="I3127" s="94"/>
      <c r="J3127" s="94"/>
      <c r="K3127" s="94"/>
      <c r="L3127" s="105"/>
      <c r="M3127" s="100"/>
      <c r="N3127" s="100"/>
      <c r="O3127" s="110"/>
      <c r="P3127" s="107"/>
      <c r="Q3127" s="107"/>
      <c r="R3127" s="107"/>
      <c r="S3127" s="107"/>
      <c r="T3127" s="74"/>
    </row>
    <row r="3128" spans="1:20" ht="18" customHeight="1">
      <c r="A3128" s="190"/>
      <c r="B3128" s="191"/>
      <c r="C3128" s="99"/>
      <c r="D3128" s="108"/>
      <c r="E3128" s="94"/>
      <c r="F3128" s="94"/>
      <c r="G3128" s="94"/>
      <c r="H3128" s="94"/>
      <c r="I3128" s="94"/>
      <c r="J3128" s="94"/>
      <c r="K3128" s="94"/>
      <c r="L3128" s="105"/>
      <c r="M3128" s="100"/>
      <c r="N3128" s="100"/>
      <c r="O3128" s="110"/>
      <c r="P3128" s="107"/>
      <c r="Q3128" s="107"/>
      <c r="R3128" s="107"/>
      <c r="S3128" s="107"/>
      <c r="T3128" s="74"/>
    </row>
    <row r="3129" spans="1:20" ht="18" customHeight="1">
      <c r="A3129" s="190"/>
      <c r="B3129" s="191"/>
      <c r="C3129" s="99"/>
      <c r="D3129" s="108"/>
      <c r="E3129" s="94"/>
      <c r="F3129" s="94"/>
      <c r="G3129" s="94"/>
      <c r="H3129" s="94"/>
      <c r="I3129" s="94"/>
      <c r="J3129" s="94"/>
      <c r="K3129" s="94"/>
      <c r="L3129" s="105"/>
      <c r="M3129" s="78"/>
      <c r="N3129" s="96"/>
      <c r="O3129" s="119"/>
      <c r="P3129" s="107"/>
      <c r="Q3129" s="107"/>
      <c r="R3129" s="107"/>
      <c r="S3129" s="107"/>
      <c r="T3129" s="74"/>
    </row>
    <row r="3130" spans="1:20" ht="18" customHeight="1">
      <c r="A3130" s="190"/>
      <c r="B3130" s="191"/>
      <c r="C3130" s="99"/>
      <c r="D3130" s="108"/>
      <c r="E3130" s="94"/>
      <c r="F3130" s="94"/>
      <c r="G3130" s="94"/>
      <c r="H3130" s="94"/>
      <c r="I3130" s="94"/>
      <c r="J3130" s="94"/>
      <c r="K3130" s="94"/>
      <c r="L3130" s="105"/>
      <c r="M3130" s="78"/>
      <c r="N3130" s="96"/>
      <c r="O3130" s="119"/>
      <c r="P3130" s="107"/>
      <c r="Q3130" s="107"/>
      <c r="R3130" s="107"/>
      <c r="S3130" s="107"/>
      <c r="T3130" s="74"/>
    </row>
    <row r="3131" spans="1:20" ht="18" customHeight="1">
      <c r="A3131" s="190"/>
      <c r="B3131" s="191"/>
      <c r="C3131" s="99"/>
      <c r="D3131" s="108"/>
      <c r="E3131" s="94"/>
      <c r="F3131" s="94"/>
      <c r="G3131" s="94"/>
      <c r="H3131" s="94"/>
      <c r="I3131" s="94"/>
      <c r="J3131" s="94"/>
      <c r="K3131" s="94"/>
      <c r="L3131" s="105"/>
      <c r="M3131" s="78"/>
      <c r="N3131" s="96"/>
      <c r="O3131" s="119"/>
      <c r="P3131" s="107"/>
      <c r="Q3131" s="107"/>
      <c r="R3131" s="107"/>
      <c r="S3131" s="107"/>
      <c r="T3131" s="74"/>
    </row>
    <row r="3132" spans="1:20" ht="18" customHeight="1" thickBot="1">
      <c r="A3132" s="233"/>
      <c r="B3132" s="234"/>
      <c r="C3132" s="120"/>
      <c r="D3132" s="121"/>
      <c r="E3132" s="122"/>
      <c r="F3132" s="122"/>
      <c r="G3132" s="122"/>
      <c r="H3132" s="122"/>
      <c r="I3132" s="122"/>
      <c r="J3132" s="122"/>
      <c r="K3132" s="122"/>
      <c r="L3132" s="123"/>
      <c r="M3132" s="124"/>
      <c r="N3132" s="125"/>
      <c r="O3132" s="126"/>
      <c r="P3132" s="127"/>
      <c r="Q3132" s="127"/>
      <c r="R3132" s="127"/>
      <c r="S3132" s="127"/>
      <c r="T3132" s="128"/>
    </row>
    <row r="3133" spans="1:20" ht="17.25" customHeight="1" thickBot="1">
      <c r="A3133" s="935" t="s">
        <v>101</v>
      </c>
      <c r="B3133" s="936"/>
      <c r="C3133" s="936"/>
      <c r="D3133" s="936"/>
      <c r="E3133" s="936"/>
      <c r="F3133" s="936"/>
      <c r="G3133" s="50" t="s">
        <v>102</v>
      </c>
      <c r="H3133" s="937"/>
      <c r="I3133" s="937"/>
      <c r="J3133" s="938"/>
      <c r="K3133" s="50" t="s">
        <v>103</v>
      </c>
      <c r="L3133" s="51"/>
      <c r="M3133" s="52"/>
      <c r="N3133" s="939" t="s">
        <v>104</v>
      </c>
      <c r="O3133" s="940"/>
      <c r="P3133" s="940"/>
      <c r="Q3133" s="941"/>
      <c r="R3133" s="53" t="s">
        <v>105</v>
      </c>
      <c r="S3133" s="54"/>
      <c r="T3133" s="55"/>
    </row>
    <row r="3134" spans="1:20" ht="18" customHeight="1">
      <c r="A3134" s="942" t="s">
        <v>106</v>
      </c>
      <c r="B3134" s="943"/>
      <c r="C3134" s="946" t="s">
        <v>107</v>
      </c>
      <c r="D3134" s="922" t="s">
        <v>108</v>
      </c>
      <c r="E3134" s="923"/>
      <c r="F3134" s="923"/>
      <c r="G3134" s="923"/>
      <c r="H3134" s="923"/>
      <c r="I3134" s="923"/>
      <c r="J3134" s="923"/>
      <c r="K3134" s="923"/>
      <c r="L3134" s="948"/>
      <c r="M3134" s="950" t="s">
        <v>109</v>
      </c>
      <c r="N3134" s="922" t="s">
        <v>110</v>
      </c>
      <c r="O3134" s="922" t="s">
        <v>111</v>
      </c>
      <c r="P3134" s="923"/>
      <c r="Q3134" s="923"/>
      <c r="R3134" s="923"/>
      <c r="S3134" s="923"/>
      <c r="T3134" s="924"/>
    </row>
    <row r="3135" spans="1:20" ht="18" customHeight="1" thickBot="1">
      <c r="A3135" s="944"/>
      <c r="B3135" s="945"/>
      <c r="C3135" s="947"/>
      <c r="D3135" s="925"/>
      <c r="E3135" s="926"/>
      <c r="F3135" s="926"/>
      <c r="G3135" s="926"/>
      <c r="H3135" s="926"/>
      <c r="I3135" s="926"/>
      <c r="J3135" s="926"/>
      <c r="K3135" s="926"/>
      <c r="L3135" s="949"/>
      <c r="M3135" s="951"/>
      <c r="N3135" s="925"/>
      <c r="O3135" s="925"/>
      <c r="P3135" s="926"/>
      <c r="Q3135" s="926"/>
      <c r="R3135" s="926"/>
      <c r="S3135" s="926"/>
      <c r="T3135" s="927"/>
    </row>
    <row r="3136" spans="1:20" ht="18" customHeight="1">
      <c r="A3136" s="989" t="s">
        <v>1423</v>
      </c>
      <c r="B3136" s="990"/>
      <c r="C3136" s="57"/>
      <c r="D3136" s="58" t="s">
        <v>45</v>
      </c>
      <c r="E3136" s="59" t="s">
        <v>1052</v>
      </c>
      <c r="F3136" s="60"/>
      <c r="G3136" s="60"/>
      <c r="H3136" s="293"/>
      <c r="I3136" s="293"/>
      <c r="J3136" s="293"/>
      <c r="K3136" s="293"/>
      <c r="L3136" s="61"/>
      <c r="M3136" s="62" t="s">
        <v>945</v>
      </c>
      <c r="N3136" s="63" t="s">
        <v>945</v>
      </c>
      <c r="O3136" s="64"/>
      <c r="P3136" s="65"/>
      <c r="Q3136" s="65"/>
      <c r="R3136" s="65"/>
      <c r="S3136" s="65"/>
      <c r="T3136" s="66"/>
    </row>
    <row r="3137" spans="1:20" ht="18" customHeight="1">
      <c r="A3137" s="985" t="s">
        <v>510</v>
      </c>
      <c r="B3137" s="986"/>
      <c r="C3137" s="67"/>
      <c r="D3137" s="68" t="s">
        <v>47</v>
      </c>
      <c r="E3137" s="69" t="s">
        <v>1478</v>
      </c>
      <c r="F3137" s="69"/>
      <c r="G3137" s="69"/>
      <c r="H3137" s="69"/>
      <c r="I3137" s="69"/>
      <c r="J3137" s="69"/>
      <c r="K3137" s="69"/>
      <c r="L3137" s="70"/>
      <c r="M3137" s="71" t="s">
        <v>945</v>
      </c>
      <c r="N3137" s="71" t="s">
        <v>945</v>
      </c>
      <c r="O3137" s="72"/>
      <c r="P3137" s="73"/>
      <c r="Q3137" s="73"/>
      <c r="R3137" s="73"/>
      <c r="S3137" s="73"/>
      <c r="T3137" s="74"/>
    </row>
    <row r="3138" spans="1:20" ht="18" customHeight="1">
      <c r="A3138" s="985"/>
      <c r="B3138" s="986"/>
      <c r="C3138" s="75"/>
      <c r="D3138" s="68" t="s">
        <v>48</v>
      </c>
      <c r="E3138" s="69" t="s">
        <v>1054</v>
      </c>
      <c r="F3138" s="76"/>
      <c r="G3138" s="76"/>
      <c r="H3138" s="76"/>
      <c r="I3138" s="76"/>
      <c r="J3138" s="76"/>
      <c r="K3138" s="76"/>
      <c r="L3138" s="77"/>
      <c r="M3138" s="71" t="s">
        <v>945</v>
      </c>
      <c r="N3138" s="71" t="s">
        <v>945</v>
      </c>
      <c r="O3138" s="72"/>
      <c r="P3138" s="73"/>
      <c r="Q3138" s="73"/>
      <c r="R3138" s="73"/>
      <c r="S3138" s="73"/>
      <c r="T3138" s="74"/>
    </row>
    <row r="3139" spans="1:20" ht="18" customHeight="1">
      <c r="A3139" s="190"/>
      <c r="B3139" s="191"/>
      <c r="C3139" s="75"/>
      <c r="D3139" s="68" t="s">
        <v>49</v>
      </c>
      <c r="E3139" s="69" t="s">
        <v>1056</v>
      </c>
      <c r="F3139" s="76"/>
      <c r="G3139" s="76"/>
      <c r="H3139" s="76"/>
      <c r="I3139" s="76"/>
      <c r="J3139" s="76"/>
      <c r="K3139" s="76"/>
      <c r="L3139" s="77"/>
      <c r="M3139" s="78" t="s">
        <v>945</v>
      </c>
      <c r="N3139" s="71" t="s">
        <v>945</v>
      </c>
      <c r="O3139" s="72"/>
      <c r="P3139" s="73"/>
      <c r="Q3139" s="73"/>
      <c r="R3139" s="73"/>
      <c r="S3139" s="73"/>
      <c r="T3139" s="74"/>
    </row>
    <row r="3140" spans="1:20" ht="18" customHeight="1">
      <c r="A3140" s="190"/>
      <c r="B3140" s="191"/>
      <c r="C3140" s="79"/>
      <c r="D3140" s="68" t="s">
        <v>50</v>
      </c>
      <c r="E3140" s="69" t="s">
        <v>1451</v>
      </c>
      <c r="F3140" s="76"/>
      <c r="G3140" s="76"/>
      <c r="H3140" s="76"/>
      <c r="I3140" s="76"/>
      <c r="J3140" s="76"/>
      <c r="K3140" s="76"/>
      <c r="L3140" s="77"/>
      <c r="M3140" s="78" t="s">
        <v>945</v>
      </c>
      <c r="N3140" s="71" t="s">
        <v>945</v>
      </c>
      <c r="O3140" s="72"/>
      <c r="P3140" s="73"/>
      <c r="Q3140" s="73"/>
      <c r="R3140" s="73"/>
      <c r="S3140" s="73"/>
      <c r="T3140" s="74"/>
    </row>
    <row r="3141" spans="1:20" ht="18" customHeight="1">
      <c r="A3141" s="190"/>
      <c r="B3141" s="191"/>
      <c r="C3141" s="80"/>
      <c r="D3141" s="81" t="s">
        <v>54</v>
      </c>
      <c r="E3141" s="82" t="s">
        <v>1058</v>
      </c>
      <c r="F3141" s="82"/>
      <c r="G3141" s="82"/>
      <c r="H3141" s="82"/>
      <c r="I3141" s="82"/>
      <c r="J3141" s="82"/>
      <c r="K3141" s="82"/>
      <c r="L3141" s="83"/>
      <c r="M3141" s="84" t="s">
        <v>945</v>
      </c>
      <c r="N3141" s="85" t="s">
        <v>945</v>
      </c>
      <c r="O3141" s="288"/>
      <c r="P3141" s="388"/>
      <c r="Q3141" s="388"/>
      <c r="R3141" s="388"/>
      <c r="S3141" s="388"/>
      <c r="T3141" s="88"/>
    </row>
    <row r="3142" spans="1:20" ht="18" customHeight="1">
      <c r="A3142" s="190"/>
      <c r="B3142" s="191"/>
      <c r="C3142" s="75"/>
      <c r="D3142" s="68" t="s">
        <v>59</v>
      </c>
      <c r="E3142" s="89" t="s">
        <v>1059</v>
      </c>
      <c r="F3142" s="89"/>
      <c r="G3142" s="89"/>
      <c r="H3142" s="89"/>
      <c r="I3142" s="89"/>
      <c r="J3142" s="89"/>
      <c r="K3142" s="89"/>
      <c r="L3142" s="90"/>
      <c r="M3142" s="91" t="s">
        <v>945</v>
      </c>
      <c r="N3142" s="92" t="s">
        <v>945</v>
      </c>
      <c r="O3142" s="109"/>
      <c r="P3142" s="107"/>
      <c r="Q3142" s="107"/>
      <c r="R3142" s="107"/>
      <c r="S3142" s="107"/>
      <c r="T3142" s="74"/>
    </row>
    <row r="3143" spans="1:20" ht="18" customHeight="1">
      <c r="A3143" s="190"/>
      <c r="B3143" s="191"/>
      <c r="C3143" s="168" t="s">
        <v>164</v>
      </c>
      <c r="D3143" s="68" t="s">
        <v>64</v>
      </c>
      <c r="E3143" s="94" t="s">
        <v>1061</v>
      </c>
      <c r="F3143" s="94"/>
      <c r="G3143" s="94"/>
      <c r="H3143" s="94"/>
      <c r="I3143" s="94"/>
      <c r="J3143" s="94"/>
      <c r="K3143" s="94"/>
      <c r="L3143" s="95"/>
      <c r="M3143" s="78">
        <v>50</v>
      </c>
      <c r="N3143" s="96" t="s">
        <v>945</v>
      </c>
      <c r="O3143" s="119" t="s">
        <v>948</v>
      </c>
      <c r="P3143" s="866" t="s">
        <v>699</v>
      </c>
      <c r="Q3143" s="866"/>
      <c r="R3143" s="866"/>
      <c r="S3143" s="866"/>
      <c r="T3143" s="867"/>
    </row>
    <row r="3144" spans="1:20" ht="18" customHeight="1">
      <c r="A3144" s="190"/>
      <c r="B3144" s="191"/>
      <c r="C3144" s="75"/>
      <c r="D3144" s="68" t="s">
        <v>67</v>
      </c>
      <c r="E3144" s="89" t="s">
        <v>1062</v>
      </c>
      <c r="F3144" s="89"/>
      <c r="G3144" s="89"/>
      <c r="H3144" s="89"/>
      <c r="I3144" s="89"/>
      <c r="J3144" s="89"/>
      <c r="K3144" s="89"/>
      <c r="L3144" s="95"/>
      <c r="M3144" s="78" t="s">
        <v>945</v>
      </c>
      <c r="N3144" s="96" t="s">
        <v>945</v>
      </c>
      <c r="O3144" s="119"/>
      <c r="P3144" s="107"/>
      <c r="Q3144" s="107"/>
      <c r="R3144" s="107"/>
      <c r="S3144" s="107"/>
      <c r="T3144" s="74"/>
    </row>
    <row r="3145" spans="1:20" ht="18" customHeight="1">
      <c r="A3145" s="190"/>
      <c r="B3145" s="191"/>
      <c r="C3145" s="99"/>
      <c r="D3145" s="68" t="s">
        <v>69</v>
      </c>
      <c r="E3145" s="94" t="s">
        <v>953</v>
      </c>
      <c r="F3145" s="94"/>
      <c r="G3145" s="94"/>
      <c r="H3145" s="94"/>
      <c r="I3145" s="94"/>
      <c r="J3145" s="94"/>
      <c r="K3145" s="94"/>
      <c r="L3145" s="95"/>
      <c r="M3145" s="100" t="s">
        <v>170</v>
      </c>
      <c r="N3145" s="100" t="s">
        <v>945</v>
      </c>
      <c r="O3145" s="110"/>
      <c r="P3145" s="107"/>
      <c r="Q3145" s="107"/>
      <c r="R3145" s="107"/>
      <c r="S3145" s="107"/>
      <c r="T3145" s="74"/>
    </row>
    <row r="3146" spans="1:20" ht="18" customHeight="1">
      <c r="A3146" s="190"/>
      <c r="B3146" s="191"/>
      <c r="C3146" s="102"/>
      <c r="D3146" s="68" t="s">
        <v>859</v>
      </c>
      <c r="E3146" s="94" t="s">
        <v>1479</v>
      </c>
      <c r="F3146" s="94"/>
      <c r="G3146" s="94"/>
      <c r="H3146" s="94"/>
      <c r="I3146" s="94"/>
      <c r="J3146" s="94"/>
      <c r="K3146" s="94"/>
      <c r="L3146" s="95"/>
      <c r="M3146" s="78" t="s">
        <v>945</v>
      </c>
      <c r="N3146" s="96" t="s">
        <v>945</v>
      </c>
      <c r="O3146" s="119"/>
      <c r="P3146" s="107"/>
      <c r="Q3146" s="107"/>
      <c r="R3146" s="107"/>
      <c r="S3146" s="107"/>
      <c r="T3146" s="74"/>
    </row>
    <row r="3147" spans="1:20" ht="18" customHeight="1">
      <c r="A3147" s="190"/>
      <c r="B3147" s="191"/>
      <c r="C3147" s="75"/>
      <c r="D3147" s="68" t="s">
        <v>866</v>
      </c>
      <c r="E3147" s="94" t="s">
        <v>955</v>
      </c>
      <c r="F3147" s="94"/>
      <c r="G3147" s="94"/>
      <c r="H3147" s="94"/>
      <c r="I3147" s="94"/>
      <c r="J3147" s="94"/>
      <c r="K3147" s="94"/>
      <c r="L3147" s="95"/>
      <c r="M3147" s="100" t="s">
        <v>945</v>
      </c>
      <c r="N3147" s="71" t="s">
        <v>945</v>
      </c>
      <c r="O3147" s="106"/>
      <c r="P3147" s="107"/>
      <c r="Q3147" s="107"/>
      <c r="R3147" s="107"/>
      <c r="S3147" s="107"/>
      <c r="T3147" s="74"/>
    </row>
    <row r="3148" spans="1:20" ht="18" customHeight="1">
      <c r="A3148" s="190"/>
      <c r="B3148" s="191"/>
      <c r="C3148" s="102" t="s">
        <v>1064</v>
      </c>
      <c r="D3148" s="68" t="s">
        <v>868</v>
      </c>
      <c r="E3148" s="94" t="s">
        <v>1065</v>
      </c>
      <c r="F3148" s="94"/>
      <c r="G3148" s="94"/>
      <c r="H3148" s="94"/>
      <c r="I3148" s="94"/>
      <c r="J3148" s="94"/>
      <c r="K3148" s="94"/>
      <c r="L3148" s="95"/>
      <c r="M3148" s="100" t="s">
        <v>945</v>
      </c>
      <c r="N3148" s="71" t="s">
        <v>945</v>
      </c>
      <c r="O3148" s="106"/>
      <c r="P3148" s="107"/>
      <c r="Q3148" s="107"/>
      <c r="R3148" s="107"/>
      <c r="S3148" s="107"/>
      <c r="T3148" s="74"/>
    </row>
    <row r="3149" spans="1:20" ht="18" customHeight="1">
      <c r="A3149" s="190"/>
      <c r="B3149" s="191"/>
      <c r="C3149" s="99"/>
      <c r="D3149" s="68" t="s">
        <v>872</v>
      </c>
      <c r="E3149" s="94" t="s">
        <v>1066</v>
      </c>
      <c r="F3149" s="94"/>
      <c r="G3149" s="94"/>
      <c r="H3149" s="94"/>
      <c r="I3149" s="94"/>
      <c r="J3149" s="94"/>
      <c r="K3149" s="94"/>
      <c r="L3149" s="105"/>
      <c r="M3149" s="100" t="s">
        <v>945</v>
      </c>
      <c r="N3149" s="71" t="s">
        <v>945</v>
      </c>
      <c r="O3149" s="106"/>
      <c r="P3149" s="107"/>
      <c r="Q3149" s="107"/>
      <c r="R3149" s="107"/>
      <c r="S3149" s="107"/>
      <c r="T3149" s="74"/>
    </row>
    <row r="3150" spans="1:20" ht="18" customHeight="1">
      <c r="A3150" s="190"/>
      <c r="B3150" s="191"/>
      <c r="C3150" s="75"/>
      <c r="D3150" s="108" t="s">
        <v>873</v>
      </c>
      <c r="E3150" s="94" t="s">
        <v>1453</v>
      </c>
      <c r="F3150" s="94"/>
      <c r="G3150" s="94"/>
      <c r="H3150" s="94"/>
      <c r="I3150" s="94"/>
      <c r="J3150" s="94"/>
      <c r="K3150" s="94"/>
      <c r="L3150" s="95"/>
      <c r="M3150" s="100" t="s">
        <v>945</v>
      </c>
      <c r="N3150" s="71" t="s">
        <v>945</v>
      </c>
      <c r="O3150" s="106"/>
      <c r="P3150" s="107"/>
      <c r="Q3150" s="107"/>
      <c r="R3150" s="107"/>
      <c r="S3150" s="107"/>
      <c r="T3150" s="74"/>
    </row>
    <row r="3151" spans="1:20" ht="18" customHeight="1">
      <c r="A3151" s="190"/>
      <c r="B3151" s="191"/>
      <c r="C3151" s="75"/>
      <c r="D3151" s="108" t="s">
        <v>875</v>
      </c>
      <c r="E3151" s="94" t="s">
        <v>957</v>
      </c>
      <c r="F3151" s="94"/>
      <c r="G3151" s="94"/>
      <c r="H3151" s="94"/>
      <c r="I3151" s="94"/>
      <c r="J3151" s="94"/>
      <c r="K3151" s="94"/>
      <c r="L3151" s="95"/>
      <c r="M3151" s="100" t="s">
        <v>945</v>
      </c>
      <c r="N3151" s="71" t="s">
        <v>945</v>
      </c>
      <c r="O3151" s="106"/>
      <c r="P3151" s="107"/>
      <c r="Q3151" s="107"/>
      <c r="R3151" s="107"/>
      <c r="S3151" s="107"/>
      <c r="T3151" s="74"/>
    </row>
    <row r="3152" spans="1:20" ht="18" customHeight="1">
      <c r="A3152" s="190"/>
      <c r="B3152" s="191"/>
      <c r="C3152" s="102"/>
      <c r="D3152" s="68" t="s">
        <v>876</v>
      </c>
      <c r="E3152" s="94" t="s">
        <v>1068</v>
      </c>
      <c r="F3152" s="94"/>
      <c r="G3152" s="94"/>
      <c r="H3152" s="94"/>
      <c r="I3152" s="94"/>
      <c r="J3152" s="94"/>
      <c r="K3152" s="94"/>
      <c r="L3152" s="95"/>
      <c r="M3152" s="100" t="s">
        <v>945</v>
      </c>
      <c r="N3152" s="92" t="s">
        <v>945</v>
      </c>
      <c r="O3152" s="109"/>
      <c r="P3152" s="107"/>
      <c r="Q3152" s="107"/>
      <c r="R3152" s="107"/>
      <c r="S3152" s="107"/>
      <c r="T3152" s="74"/>
    </row>
    <row r="3153" spans="1:20" ht="18" customHeight="1">
      <c r="A3153" s="190"/>
      <c r="B3153" s="191"/>
      <c r="C3153" s="99"/>
      <c r="D3153" s="108" t="s">
        <v>877</v>
      </c>
      <c r="E3153" s="94" t="s">
        <v>959</v>
      </c>
      <c r="F3153" s="94"/>
      <c r="G3153" s="94"/>
      <c r="H3153" s="94"/>
      <c r="I3153" s="94"/>
      <c r="J3153" s="94"/>
      <c r="K3153" s="94"/>
      <c r="L3153" s="95"/>
      <c r="M3153" s="100" t="s">
        <v>945</v>
      </c>
      <c r="N3153" s="100" t="s">
        <v>945</v>
      </c>
      <c r="O3153" s="110"/>
      <c r="P3153" s="107"/>
      <c r="Q3153" s="107"/>
      <c r="R3153" s="107"/>
      <c r="S3153" s="107"/>
      <c r="T3153" s="74"/>
    </row>
    <row r="3154" spans="1:20" ht="18" customHeight="1">
      <c r="A3154" s="190"/>
      <c r="B3154" s="191"/>
      <c r="C3154" s="102"/>
      <c r="D3154" s="108" t="s">
        <v>878</v>
      </c>
      <c r="E3154" s="94" t="s">
        <v>960</v>
      </c>
      <c r="F3154" s="94"/>
      <c r="G3154" s="94"/>
      <c r="H3154" s="94"/>
      <c r="I3154" s="94"/>
      <c r="J3154" s="94"/>
      <c r="K3154" s="94"/>
      <c r="L3154" s="95"/>
      <c r="M3154" s="78" t="s">
        <v>945</v>
      </c>
      <c r="N3154" s="100" t="s">
        <v>945</v>
      </c>
      <c r="O3154" s="110"/>
      <c r="P3154" s="107"/>
      <c r="Q3154" s="107"/>
      <c r="R3154" s="107"/>
      <c r="S3154" s="107"/>
      <c r="T3154" s="74"/>
    </row>
    <row r="3155" spans="1:20" ht="18" customHeight="1">
      <c r="A3155" s="190"/>
      <c r="B3155" s="191"/>
      <c r="C3155" s="99"/>
      <c r="D3155" s="108" t="s">
        <v>879</v>
      </c>
      <c r="E3155" s="94" t="s">
        <v>961</v>
      </c>
      <c r="F3155" s="94"/>
      <c r="G3155" s="94"/>
      <c r="H3155" s="94"/>
      <c r="I3155" s="94"/>
      <c r="J3155" s="94"/>
      <c r="K3155" s="94"/>
      <c r="L3155" s="95"/>
      <c r="M3155" s="100">
        <v>83</v>
      </c>
      <c r="N3155" s="100" t="s">
        <v>945</v>
      </c>
      <c r="O3155" s="110"/>
      <c r="P3155" s="107"/>
      <c r="Q3155" s="107"/>
      <c r="R3155" s="107"/>
      <c r="S3155" s="107"/>
      <c r="T3155" s="74"/>
    </row>
    <row r="3156" spans="1:20" ht="18" customHeight="1">
      <c r="A3156" s="190"/>
      <c r="B3156" s="191"/>
      <c r="C3156" s="111"/>
      <c r="D3156" s="108" t="s">
        <v>896</v>
      </c>
      <c r="E3156" s="94" t="s">
        <v>1069</v>
      </c>
      <c r="F3156" s="94"/>
      <c r="G3156" s="94"/>
      <c r="H3156" s="94"/>
      <c r="I3156" s="94"/>
      <c r="J3156" s="94"/>
      <c r="K3156" s="94"/>
      <c r="L3156" s="95"/>
      <c r="M3156" s="100" t="s">
        <v>945</v>
      </c>
      <c r="N3156" s="100" t="s">
        <v>945</v>
      </c>
      <c r="O3156" s="114"/>
      <c r="P3156" s="107"/>
      <c r="Q3156" s="107"/>
      <c r="R3156" s="107"/>
      <c r="S3156" s="107"/>
      <c r="T3156" s="74"/>
    </row>
    <row r="3157" spans="1:20" ht="18" customHeight="1">
      <c r="A3157" s="190"/>
      <c r="B3157" s="191"/>
      <c r="C3157" s="75"/>
      <c r="D3157" s="108" t="s">
        <v>899</v>
      </c>
      <c r="E3157" s="116" t="s">
        <v>1070</v>
      </c>
      <c r="F3157" s="116"/>
      <c r="G3157" s="116"/>
      <c r="H3157" s="116"/>
      <c r="I3157" s="116"/>
      <c r="J3157" s="116"/>
      <c r="K3157" s="116"/>
      <c r="L3157" s="117"/>
      <c r="M3157" s="100">
        <v>83</v>
      </c>
      <c r="N3157" s="71" t="s">
        <v>945</v>
      </c>
      <c r="O3157" s="106"/>
      <c r="P3157" s="107"/>
      <c r="Q3157" s="107"/>
      <c r="R3157" s="107"/>
      <c r="S3157" s="107"/>
      <c r="T3157" s="74"/>
    </row>
    <row r="3158" spans="1:20" ht="18" customHeight="1">
      <c r="A3158" s="190"/>
      <c r="B3158" s="191"/>
      <c r="C3158" s="102" t="s">
        <v>1064</v>
      </c>
      <c r="D3158" s="108" t="s">
        <v>933</v>
      </c>
      <c r="E3158" s="94" t="s">
        <v>1071</v>
      </c>
      <c r="F3158" s="94"/>
      <c r="G3158" s="94"/>
      <c r="H3158" s="94"/>
      <c r="I3158" s="94"/>
      <c r="J3158" s="94"/>
      <c r="K3158" s="94"/>
      <c r="L3158" s="95"/>
      <c r="M3158" s="100" t="s">
        <v>945</v>
      </c>
      <c r="N3158" s="100" t="s">
        <v>945</v>
      </c>
      <c r="O3158" s="110"/>
      <c r="P3158" s="107"/>
      <c r="Q3158" s="107"/>
      <c r="R3158" s="107"/>
      <c r="S3158" s="107"/>
      <c r="T3158" s="74"/>
    </row>
    <row r="3159" spans="1:20" ht="18" customHeight="1">
      <c r="A3159" s="190"/>
      <c r="B3159" s="191"/>
      <c r="C3159" s="118"/>
      <c r="D3159" s="108" t="s">
        <v>901</v>
      </c>
      <c r="E3159" s="94" t="s">
        <v>1072</v>
      </c>
      <c r="F3159" s="94"/>
      <c r="G3159" s="94"/>
      <c r="H3159" s="94"/>
      <c r="I3159" s="94"/>
      <c r="J3159" s="94"/>
      <c r="K3159" s="94"/>
      <c r="L3159" s="95"/>
      <c r="M3159" s="100" t="s">
        <v>945</v>
      </c>
      <c r="N3159" s="100" t="s">
        <v>945</v>
      </c>
      <c r="O3159" s="110"/>
      <c r="P3159" s="107"/>
      <c r="Q3159" s="107"/>
      <c r="R3159" s="107"/>
      <c r="S3159" s="107"/>
      <c r="T3159" s="74"/>
    </row>
    <row r="3160" spans="1:20" ht="18" customHeight="1">
      <c r="A3160" s="190"/>
      <c r="B3160" s="191"/>
      <c r="C3160" s="99"/>
      <c r="D3160" s="108" t="s">
        <v>903</v>
      </c>
      <c r="E3160" s="94" t="s">
        <v>1073</v>
      </c>
      <c r="F3160" s="94"/>
      <c r="G3160" s="94"/>
      <c r="H3160" s="94"/>
      <c r="I3160" s="94"/>
      <c r="J3160" s="94"/>
      <c r="K3160" s="94"/>
      <c r="L3160" s="105"/>
      <c r="M3160" s="100">
        <v>84</v>
      </c>
      <c r="N3160" s="100" t="s">
        <v>945</v>
      </c>
      <c r="O3160" s="110"/>
      <c r="P3160" s="107"/>
      <c r="Q3160" s="107"/>
      <c r="R3160" s="107"/>
      <c r="S3160" s="107"/>
      <c r="T3160" s="74"/>
    </row>
    <row r="3161" spans="1:20" ht="18" customHeight="1">
      <c r="A3161" s="190"/>
      <c r="B3161" s="191"/>
      <c r="C3161" s="401" t="s">
        <v>185</v>
      </c>
      <c r="D3161" s="68" t="s">
        <v>904</v>
      </c>
      <c r="E3161" s="94" t="s">
        <v>1074</v>
      </c>
      <c r="F3161" s="94"/>
      <c r="G3161" s="94"/>
      <c r="H3161" s="94"/>
      <c r="I3161" s="94"/>
      <c r="J3161" s="94"/>
      <c r="K3161" s="94"/>
      <c r="L3161" s="105"/>
      <c r="M3161" s="100">
        <v>84</v>
      </c>
      <c r="N3161" s="100" t="s">
        <v>945</v>
      </c>
      <c r="O3161" s="395"/>
      <c r="P3161" s="73"/>
      <c r="Q3161" s="107"/>
      <c r="R3161" s="107"/>
      <c r="S3161" s="107"/>
      <c r="T3161" s="74"/>
    </row>
    <row r="3162" spans="1:20" ht="18" customHeight="1">
      <c r="A3162" s="190"/>
      <c r="B3162" s="191"/>
      <c r="C3162" s="75"/>
      <c r="D3162" s="108" t="s">
        <v>905</v>
      </c>
      <c r="E3162" s="94" t="s">
        <v>969</v>
      </c>
      <c r="F3162" s="94"/>
      <c r="G3162" s="94"/>
      <c r="H3162" s="94"/>
      <c r="I3162" s="94"/>
      <c r="J3162" s="94"/>
      <c r="K3162" s="94"/>
      <c r="L3162" s="105"/>
      <c r="M3162" s="100" t="s">
        <v>945</v>
      </c>
      <c r="N3162" s="100" t="s">
        <v>945</v>
      </c>
      <c r="O3162" s="395"/>
      <c r="P3162" s="73"/>
      <c r="Q3162" s="107"/>
      <c r="R3162" s="107"/>
      <c r="S3162" s="107"/>
      <c r="T3162" s="74"/>
    </row>
    <row r="3163" spans="1:20" ht="18" customHeight="1">
      <c r="A3163" s="190"/>
      <c r="B3163" s="191"/>
      <c r="C3163" s="118"/>
      <c r="D3163" s="108" t="s">
        <v>906</v>
      </c>
      <c r="E3163" s="94" t="s">
        <v>1075</v>
      </c>
      <c r="F3163" s="94"/>
      <c r="G3163" s="94"/>
      <c r="H3163" s="94"/>
      <c r="I3163" s="94"/>
      <c r="J3163" s="94"/>
      <c r="K3163" s="94"/>
      <c r="L3163" s="105"/>
      <c r="M3163" s="100">
        <v>84</v>
      </c>
      <c r="N3163" s="100" t="s">
        <v>945</v>
      </c>
      <c r="O3163" s="101"/>
      <c r="P3163" s="73"/>
      <c r="Q3163" s="107"/>
      <c r="R3163" s="107"/>
      <c r="S3163" s="107"/>
      <c r="T3163" s="74"/>
    </row>
    <row r="3164" spans="1:20" ht="18" customHeight="1">
      <c r="A3164" s="190"/>
      <c r="B3164" s="191"/>
      <c r="C3164" s="279" t="s">
        <v>225</v>
      </c>
      <c r="D3164" s="108" t="s">
        <v>909</v>
      </c>
      <c r="E3164" s="94" t="s">
        <v>1076</v>
      </c>
      <c r="F3164" s="94"/>
      <c r="G3164" s="94"/>
      <c r="H3164" s="94"/>
      <c r="I3164" s="94"/>
      <c r="J3164" s="94"/>
      <c r="K3164" s="94"/>
      <c r="L3164" s="105"/>
      <c r="M3164" s="100">
        <v>84</v>
      </c>
      <c r="N3164" s="100" t="s">
        <v>945</v>
      </c>
      <c r="O3164" s="395"/>
      <c r="P3164" s="73"/>
      <c r="Q3164" s="107"/>
      <c r="R3164" s="107"/>
      <c r="S3164" s="107"/>
      <c r="T3164" s="74"/>
    </row>
    <row r="3165" spans="1:20" ht="18" customHeight="1">
      <c r="A3165" s="190"/>
      <c r="B3165" s="191"/>
      <c r="C3165" s="99"/>
      <c r="D3165" s="108" t="s">
        <v>911</v>
      </c>
      <c r="E3165" s="94" t="s">
        <v>969</v>
      </c>
      <c r="F3165" s="94"/>
      <c r="G3165" s="94"/>
      <c r="H3165" s="94"/>
      <c r="I3165" s="94"/>
      <c r="J3165" s="94"/>
      <c r="K3165" s="94"/>
      <c r="L3165" s="105"/>
      <c r="M3165" s="100" t="s">
        <v>945</v>
      </c>
      <c r="N3165" s="100" t="s">
        <v>945</v>
      </c>
      <c r="O3165" s="395"/>
      <c r="P3165" s="73"/>
      <c r="Q3165" s="107"/>
      <c r="R3165" s="107"/>
      <c r="S3165" s="107"/>
      <c r="T3165" s="74"/>
    </row>
    <row r="3166" spans="1:20" ht="18" customHeight="1">
      <c r="A3166" s="190"/>
      <c r="B3166" s="191"/>
      <c r="C3166" s="99"/>
      <c r="D3166" s="108" t="s">
        <v>913</v>
      </c>
      <c r="E3166" s="94" t="s">
        <v>950</v>
      </c>
      <c r="F3166" s="94"/>
      <c r="G3166" s="94"/>
      <c r="H3166" s="94"/>
      <c r="I3166" s="94"/>
      <c r="J3166" s="94"/>
      <c r="K3166" s="94"/>
      <c r="L3166" s="105"/>
      <c r="M3166" s="78" t="s">
        <v>945</v>
      </c>
      <c r="N3166" s="96" t="s">
        <v>945</v>
      </c>
      <c r="O3166" s="98"/>
      <c r="P3166" s="73"/>
      <c r="Q3166" s="107"/>
      <c r="R3166" s="107"/>
      <c r="S3166" s="107"/>
      <c r="T3166" s="74"/>
    </row>
    <row r="3167" spans="1:20" ht="18" customHeight="1">
      <c r="A3167" s="190"/>
      <c r="B3167" s="191"/>
      <c r="C3167" s="99"/>
      <c r="D3167" s="108" t="s">
        <v>915</v>
      </c>
      <c r="E3167" s="94" t="s">
        <v>1077</v>
      </c>
      <c r="F3167" s="94"/>
      <c r="G3167" s="94"/>
      <c r="H3167" s="94"/>
      <c r="I3167" s="94"/>
      <c r="J3167" s="94"/>
      <c r="K3167" s="94"/>
      <c r="L3167" s="105"/>
      <c r="M3167" s="78" t="s">
        <v>945</v>
      </c>
      <c r="N3167" s="96" t="s">
        <v>945</v>
      </c>
      <c r="O3167" s="119"/>
      <c r="P3167" s="107"/>
      <c r="Q3167" s="107"/>
      <c r="R3167" s="107"/>
      <c r="S3167" s="107"/>
      <c r="T3167" s="74"/>
    </row>
    <row r="3168" spans="1:20" ht="18" customHeight="1">
      <c r="A3168" s="190"/>
      <c r="B3168" s="191"/>
      <c r="C3168" s="99"/>
      <c r="D3168" s="108" t="s">
        <v>916</v>
      </c>
      <c r="E3168" s="94" t="s">
        <v>1078</v>
      </c>
      <c r="F3168" s="94"/>
      <c r="G3168" s="94"/>
      <c r="H3168" s="94"/>
      <c r="I3168" s="94"/>
      <c r="J3168" s="94"/>
      <c r="K3168" s="94"/>
      <c r="L3168" s="105"/>
      <c r="M3168" s="78" t="s">
        <v>945</v>
      </c>
      <c r="N3168" s="96" t="s">
        <v>945</v>
      </c>
      <c r="O3168" s="119"/>
      <c r="P3168" s="107"/>
      <c r="Q3168" s="107"/>
      <c r="R3168" s="107"/>
      <c r="S3168" s="107"/>
      <c r="T3168" s="74"/>
    </row>
    <row r="3169" spans="1:20" ht="18" customHeight="1" thickBot="1">
      <c r="A3169" s="233"/>
      <c r="B3169" s="234"/>
      <c r="C3169" s="120"/>
      <c r="D3169" s="121"/>
      <c r="E3169" s="122"/>
      <c r="F3169" s="122"/>
      <c r="G3169" s="122"/>
      <c r="H3169" s="122"/>
      <c r="I3169" s="122"/>
      <c r="J3169" s="122"/>
      <c r="K3169" s="122"/>
      <c r="L3169" s="123"/>
      <c r="M3169" s="124"/>
      <c r="N3169" s="125"/>
      <c r="O3169" s="126"/>
      <c r="P3169" s="127"/>
      <c r="Q3169" s="127"/>
      <c r="R3169" s="127"/>
      <c r="S3169" s="127"/>
      <c r="T3169" s="128"/>
    </row>
    <row r="3170" spans="1:20" ht="17.25" customHeight="1" thickBot="1">
      <c r="A3170" s="935" t="s">
        <v>101</v>
      </c>
      <c r="B3170" s="936"/>
      <c r="C3170" s="936"/>
      <c r="D3170" s="936"/>
      <c r="E3170" s="936"/>
      <c r="F3170" s="936"/>
      <c r="G3170" s="50" t="s">
        <v>102</v>
      </c>
      <c r="H3170" s="937"/>
      <c r="I3170" s="937"/>
      <c r="J3170" s="938"/>
      <c r="K3170" s="50" t="s">
        <v>103</v>
      </c>
      <c r="L3170" s="51"/>
      <c r="M3170" s="52"/>
      <c r="N3170" s="939" t="s">
        <v>104</v>
      </c>
      <c r="O3170" s="940"/>
      <c r="P3170" s="940"/>
      <c r="Q3170" s="941"/>
      <c r="R3170" s="53" t="s">
        <v>105</v>
      </c>
      <c r="S3170" s="54"/>
      <c r="T3170" s="55"/>
    </row>
    <row r="3171" spans="1:20" ht="18" customHeight="1">
      <c r="A3171" s="942" t="s">
        <v>1480</v>
      </c>
      <c r="B3171" s="1007"/>
      <c r="C3171" s="1007"/>
      <c r="D3171" s="1007"/>
      <c r="E3171" s="1007"/>
      <c r="F3171" s="1007"/>
      <c r="G3171" s="1007"/>
      <c r="H3171" s="1007"/>
      <c r="I3171" s="1007"/>
      <c r="J3171" s="1007"/>
      <c r="K3171" s="1007"/>
      <c r="L3171" s="1007"/>
      <c r="M3171" s="1007"/>
      <c r="N3171" s="1007"/>
      <c r="O3171" s="1007"/>
      <c r="P3171" s="1007"/>
      <c r="Q3171" s="1007"/>
      <c r="R3171" s="1007"/>
      <c r="S3171" s="1007"/>
      <c r="T3171" s="1008"/>
    </row>
    <row r="3172" spans="1:20" ht="18" customHeight="1" thickBot="1">
      <c r="A3172" s="944"/>
      <c r="B3172" s="1009"/>
      <c r="C3172" s="1009"/>
      <c r="D3172" s="1009"/>
      <c r="E3172" s="1009"/>
      <c r="F3172" s="1009"/>
      <c r="G3172" s="1009"/>
      <c r="H3172" s="1009"/>
      <c r="I3172" s="1009"/>
      <c r="J3172" s="1009"/>
      <c r="K3172" s="1009"/>
      <c r="L3172" s="1009"/>
      <c r="M3172" s="1009"/>
      <c r="N3172" s="1009"/>
      <c r="O3172" s="1009"/>
      <c r="P3172" s="1009"/>
      <c r="Q3172" s="1009"/>
      <c r="R3172" s="1009"/>
      <c r="S3172" s="1009"/>
      <c r="T3172" s="1010"/>
    </row>
    <row r="3173" spans="1:20" ht="18" customHeight="1">
      <c r="A3173" s="928"/>
      <c r="B3173" s="929"/>
      <c r="C3173" s="57"/>
      <c r="D3173" s="58"/>
      <c r="E3173" s="59"/>
      <c r="F3173" s="60"/>
      <c r="G3173" s="60"/>
      <c r="H3173" s="934"/>
      <c r="I3173" s="934"/>
      <c r="J3173" s="934"/>
      <c r="K3173" s="934"/>
      <c r="L3173" s="61"/>
      <c r="M3173" s="62"/>
      <c r="N3173" s="63"/>
      <c r="O3173" s="64"/>
      <c r="P3173" s="65"/>
      <c r="Q3173" s="65"/>
      <c r="R3173" s="65"/>
      <c r="S3173" s="65"/>
      <c r="T3173" s="66"/>
    </row>
    <row r="3174" spans="1:20" ht="18" customHeight="1">
      <c r="A3174" s="930"/>
      <c r="B3174" s="931"/>
      <c r="C3174" s="67"/>
      <c r="D3174" s="68"/>
      <c r="E3174" s="69"/>
      <c r="F3174" s="69"/>
      <c r="G3174" s="69"/>
      <c r="H3174" s="69"/>
      <c r="I3174" s="69"/>
      <c r="J3174" s="69"/>
      <c r="K3174" s="69"/>
      <c r="L3174" s="70"/>
      <c r="M3174" s="71"/>
      <c r="N3174" s="71"/>
      <c r="O3174" s="72"/>
      <c r="P3174" s="73"/>
      <c r="Q3174" s="73"/>
      <c r="R3174" s="73"/>
      <c r="S3174" s="73"/>
      <c r="T3174" s="74"/>
    </row>
    <row r="3175" spans="1:20" ht="18" customHeight="1">
      <c r="A3175" s="930"/>
      <c r="B3175" s="931"/>
      <c r="C3175" s="75"/>
      <c r="D3175" s="68"/>
      <c r="E3175" s="69"/>
      <c r="F3175" s="76"/>
      <c r="G3175" s="76"/>
      <c r="H3175" s="76"/>
      <c r="I3175" s="76"/>
      <c r="J3175" s="76"/>
      <c r="K3175" s="76"/>
      <c r="L3175" s="77"/>
      <c r="M3175" s="71"/>
      <c r="N3175" s="71"/>
      <c r="O3175" s="72"/>
      <c r="P3175" s="73"/>
      <c r="Q3175" s="73"/>
      <c r="R3175" s="73"/>
      <c r="S3175" s="73"/>
      <c r="T3175" s="74"/>
    </row>
    <row r="3176" spans="1:20" ht="18" customHeight="1">
      <c r="A3176" s="930"/>
      <c r="B3176" s="931"/>
      <c r="C3176" s="75"/>
      <c r="D3176" s="68"/>
      <c r="E3176" s="69"/>
      <c r="F3176" s="76"/>
      <c r="G3176" s="76"/>
      <c r="H3176" s="76"/>
      <c r="I3176" s="76"/>
      <c r="J3176" s="76"/>
      <c r="K3176" s="76"/>
      <c r="L3176" s="77"/>
      <c r="M3176" s="78"/>
      <c r="N3176" s="71"/>
      <c r="O3176" s="72"/>
      <c r="P3176" s="73"/>
      <c r="Q3176" s="73"/>
      <c r="R3176" s="73"/>
      <c r="S3176" s="73"/>
      <c r="T3176" s="74"/>
    </row>
    <row r="3177" spans="1:20" ht="18" customHeight="1">
      <c r="A3177" s="930"/>
      <c r="B3177" s="931"/>
      <c r="C3177" s="79"/>
      <c r="D3177" s="68"/>
      <c r="E3177" s="69"/>
      <c r="F3177" s="76"/>
      <c r="G3177" s="76"/>
      <c r="H3177" s="76"/>
      <c r="I3177" s="76"/>
      <c r="J3177" s="76"/>
      <c r="K3177" s="76"/>
      <c r="L3177" s="77"/>
      <c r="M3177" s="78"/>
      <c r="N3177" s="71"/>
      <c r="O3177" s="72"/>
      <c r="P3177" s="73"/>
      <c r="Q3177" s="73"/>
      <c r="R3177" s="73"/>
      <c r="S3177" s="73"/>
      <c r="T3177" s="74"/>
    </row>
    <row r="3178" spans="1:20" ht="18" customHeight="1">
      <c r="A3178" s="930"/>
      <c r="B3178" s="931"/>
      <c r="C3178" s="80"/>
      <c r="D3178" s="81"/>
      <c r="E3178" s="82"/>
      <c r="F3178" s="82"/>
      <c r="G3178" s="82"/>
      <c r="H3178" s="82"/>
      <c r="I3178" s="82"/>
      <c r="J3178" s="82"/>
      <c r="K3178" s="82"/>
      <c r="L3178" s="83"/>
      <c r="M3178" s="84"/>
      <c r="N3178" s="85"/>
      <c r="O3178" s="288"/>
      <c r="P3178" s="388"/>
      <c r="Q3178" s="388"/>
      <c r="R3178" s="388"/>
      <c r="S3178" s="388"/>
      <c r="T3178" s="88"/>
    </row>
    <row r="3179" spans="1:20" ht="18" customHeight="1">
      <c r="A3179" s="930"/>
      <c r="B3179" s="931"/>
      <c r="C3179" s="75"/>
      <c r="D3179" s="68"/>
      <c r="E3179" s="89"/>
      <c r="F3179" s="89"/>
      <c r="G3179" s="89"/>
      <c r="H3179" s="89"/>
      <c r="I3179" s="89"/>
      <c r="J3179" s="89"/>
      <c r="K3179" s="89"/>
      <c r="L3179" s="90"/>
      <c r="M3179" s="91"/>
      <c r="N3179" s="92"/>
      <c r="O3179" s="109"/>
      <c r="P3179" s="107"/>
      <c r="Q3179" s="107"/>
      <c r="R3179" s="107"/>
      <c r="S3179" s="107"/>
      <c r="T3179" s="74"/>
    </row>
    <row r="3180" spans="1:20" ht="18" customHeight="1">
      <c r="A3180" s="930"/>
      <c r="B3180" s="931"/>
      <c r="C3180" s="75"/>
      <c r="D3180" s="68"/>
      <c r="E3180" s="94"/>
      <c r="F3180" s="94"/>
      <c r="G3180" s="94"/>
      <c r="H3180" s="94"/>
      <c r="I3180" s="94"/>
      <c r="J3180" s="94"/>
      <c r="K3180" s="94"/>
      <c r="L3180" s="95"/>
      <c r="M3180" s="78"/>
      <c r="N3180" s="96"/>
      <c r="O3180" s="119"/>
      <c r="P3180" s="107"/>
      <c r="Q3180" s="107"/>
      <c r="R3180" s="107"/>
      <c r="S3180" s="107"/>
      <c r="T3180" s="74"/>
    </row>
    <row r="3181" spans="1:20" ht="18" customHeight="1">
      <c r="A3181" s="930"/>
      <c r="B3181" s="931"/>
      <c r="C3181" s="75"/>
      <c r="D3181" s="68"/>
      <c r="E3181" s="89"/>
      <c r="F3181" s="89"/>
      <c r="G3181" s="89"/>
      <c r="H3181" s="89"/>
      <c r="I3181" s="89"/>
      <c r="J3181" s="89"/>
      <c r="K3181" s="89"/>
      <c r="L3181" s="95"/>
      <c r="M3181" s="78"/>
      <c r="N3181" s="96"/>
      <c r="O3181" s="119"/>
      <c r="P3181" s="107"/>
      <c r="Q3181" s="107"/>
      <c r="R3181" s="107"/>
      <c r="S3181" s="107"/>
      <c r="T3181" s="74"/>
    </row>
    <row r="3182" spans="1:20" ht="18" customHeight="1">
      <c r="A3182" s="930"/>
      <c r="B3182" s="931"/>
      <c r="C3182" s="99"/>
      <c r="D3182" s="68"/>
      <c r="E3182" s="94"/>
      <c r="F3182" s="94"/>
      <c r="G3182" s="94"/>
      <c r="H3182" s="94"/>
      <c r="I3182" s="94"/>
      <c r="J3182" s="94"/>
      <c r="K3182" s="94"/>
      <c r="L3182" s="95"/>
      <c r="M3182" s="100"/>
      <c r="N3182" s="100"/>
      <c r="O3182" s="110"/>
      <c r="P3182" s="107"/>
      <c r="Q3182" s="107"/>
      <c r="R3182" s="107"/>
      <c r="S3182" s="107"/>
      <c r="T3182" s="74"/>
    </row>
    <row r="3183" spans="1:20" ht="18" customHeight="1">
      <c r="A3183" s="930"/>
      <c r="B3183" s="931"/>
      <c r="C3183" s="102"/>
      <c r="D3183" s="68"/>
      <c r="E3183" s="94"/>
      <c r="F3183" s="94"/>
      <c r="G3183" s="94"/>
      <c r="H3183" s="94"/>
      <c r="I3183" s="94"/>
      <c r="J3183" s="94"/>
      <c r="K3183" s="94"/>
      <c r="L3183" s="95"/>
      <c r="M3183" s="78"/>
      <c r="N3183" s="96"/>
      <c r="O3183" s="119"/>
      <c r="P3183" s="107"/>
      <c r="Q3183" s="107"/>
      <c r="R3183" s="107"/>
      <c r="S3183" s="107"/>
      <c r="T3183" s="74"/>
    </row>
    <row r="3184" spans="1:20" ht="18" customHeight="1">
      <c r="A3184" s="930"/>
      <c r="B3184" s="931"/>
      <c r="C3184" s="75"/>
      <c r="D3184" s="68"/>
      <c r="E3184" s="94"/>
      <c r="F3184" s="94"/>
      <c r="G3184" s="94"/>
      <c r="H3184" s="94"/>
      <c r="I3184" s="94"/>
      <c r="J3184" s="94"/>
      <c r="K3184" s="94"/>
      <c r="L3184" s="95"/>
      <c r="M3184" s="100"/>
      <c r="N3184" s="71"/>
      <c r="O3184" s="106"/>
      <c r="P3184" s="107"/>
      <c r="Q3184" s="107"/>
      <c r="R3184" s="107"/>
      <c r="S3184" s="107"/>
      <c r="T3184" s="74"/>
    </row>
    <row r="3185" spans="1:20" ht="18" customHeight="1">
      <c r="A3185" s="930"/>
      <c r="B3185" s="931"/>
      <c r="C3185" s="102"/>
      <c r="D3185" s="68"/>
      <c r="E3185" s="94"/>
      <c r="F3185" s="94"/>
      <c r="G3185" s="94"/>
      <c r="H3185" s="94"/>
      <c r="I3185" s="94"/>
      <c r="J3185" s="94"/>
      <c r="K3185" s="94"/>
      <c r="L3185" s="95"/>
      <c r="M3185" s="100"/>
      <c r="N3185" s="71"/>
      <c r="O3185" s="106"/>
      <c r="P3185" s="107"/>
      <c r="Q3185" s="107"/>
      <c r="R3185" s="107"/>
      <c r="S3185" s="107"/>
      <c r="T3185" s="74"/>
    </row>
    <row r="3186" spans="1:20" ht="18" customHeight="1">
      <c r="A3186" s="930"/>
      <c r="B3186" s="931"/>
      <c r="C3186" s="99"/>
      <c r="D3186" s="68"/>
      <c r="E3186" s="94"/>
      <c r="F3186" s="94"/>
      <c r="G3186" s="94"/>
      <c r="H3186" s="94"/>
      <c r="I3186" s="94"/>
      <c r="J3186" s="94"/>
      <c r="K3186" s="94"/>
      <c r="L3186" s="105"/>
      <c r="M3186" s="100"/>
      <c r="N3186" s="71"/>
      <c r="O3186" s="106"/>
      <c r="P3186" s="107"/>
      <c r="Q3186" s="107"/>
      <c r="R3186" s="107"/>
      <c r="S3186" s="107"/>
      <c r="T3186" s="74"/>
    </row>
    <row r="3187" spans="1:20" ht="18" customHeight="1">
      <c r="A3187" s="930"/>
      <c r="B3187" s="931"/>
      <c r="C3187" s="75"/>
      <c r="D3187" s="108"/>
      <c r="E3187" s="94"/>
      <c r="F3187" s="94"/>
      <c r="G3187" s="94"/>
      <c r="H3187" s="94"/>
      <c r="I3187" s="94"/>
      <c r="J3187" s="94"/>
      <c r="K3187" s="94"/>
      <c r="L3187" s="95"/>
      <c r="M3187" s="100"/>
      <c r="N3187" s="71"/>
      <c r="O3187" s="106"/>
      <c r="P3187" s="107"/>
      <c r="Q3187" s="107"/>
      <c r="R3187" s="107"/>
      <c r="S3187" s="107"/>
      <c r="T3187" s="74"/>
    </row>
    <row r="3188" spans="1:20" ht="18" customHeight="1">
      <c r="A3188" s="930"/>
      <c r="B3188" s="931"/>
      <c r="C3188" s="75"/>
      <c r="D3188" s="108"/>
      <c r="E3188" s="94"/>
      <c r="F3188" s="94"/>
      <c r="G3188" s="94"/>
      <c r="H3188" s="94"/>
      <c r="I3188" s="94"/>
      <c r="J3188" s="94"/>
      <c r="K3188" s="94"/>
      <c r="L3188" s="95"/>
      <c r="M3188" s="100"/>
      <c r="N3188" s="71"/>
      <c r="O3188" s="106"/>
      <c r="P3188" s="107"/>
      <c r="Q3188" s="107"/>
      <c r="R3188" s="107"/>
      <c r="S3188" s="107"/>
      <c r="T3188" s="74"/>
    </row>
    <row r="3189" spans="1:20" ht="18" customHeight="1">
      <c r="A3189" s="930"/>
      <c r="B3189" s="931"/>
      <c r="C3189" s="102"/>
      <c r="D3189" s="68"/>
      <c r="E3189" s="94"/>
      <c r="F3189" s="94"/>
      <c r="G3189" s="94"/>
      <c r="H3189" s="94"/>
      <c r="I3189" s="94"/>
      <c r="J3189" s="94"/>
      <c r="K3189" s="94"/>
      <c r="L3189" s="95"/>
      <c r="M3189" s="100"/>
      <c r="N3189" s="92"/>
      <c r="O3189" s="109"/>
      <c r="P3189" s="107"/>
      <c r="Q3189" s="107"/>
      <c r="R3189" s="107"/>
      <c r="S3189" s="107"/>
      <c r="T3189" s="74"/>
    </row>
    <row r="3190" spans="1:20" ht="18" customHeight="1">
      <c r="A3190" s="930"/>
      <c r="B3190" s="931"/>
      <c r="C3190" s="99"/>
      <c r="D3190" s="108"/>
      <c r="E3190" s="94"/>
      <c r="F3190" s="94"/>
      <c r="G3190" s="94"/>
      <c r="H3190" s="94"/>
      <c r="I3190" s="94"/>
      <c r="J3190" s="94"/>
      <c r="K3190" s="94"/>
      <c r="L3190" s="95"/>
      <c r="M3190" s="100"/>
      <c r="N3190" s="100"/>
      <c r="O3190" s="110"/>
      <c r="P3190" s="107"/>
      <c r="Q3190" s="107"/>
      <c r="R3190" s="107"/>
      <c r="S3190" s="107"/>
      <c r="T3190" s="74"/>
    </row>
    <row r="3191" spans="1:20" ht="18" customHeight="1">
      <c r="A3191" s="930"/>
      <c r="B3191" s="931"/>
      <c r="C3191" s="102"/>
      <c r="D3191" s="108"/>
      <c r="E3191" s="94"/>
      <c r="F3191" s="94"/>
      <c r="G3191" s="94"/>
      <c r="H3191" s="94"/>
      <c r="I3191" s="94"/>
      <c r="J3191" s="94"/>
      <c r="K3191" s="94"/>
      <c r="L3191" s="95"/>
      <c r="M3191" s="78"/>
      <c r="N3191" s="100"/>
      <c r="O3191" s="110"/>
      <c r="P3191" s="107"/>
      <c r="Q3191" s="107"/>
      <c r="R3191" s="107"/>
      <c r="S3191" s="107"/>
      <c r="T3191" s="74"/>
    </row>
    <row r="3192" spans="1:20" ht="18" customHeight="1">
      <c r="A3192" s="930"/>
      <c r="B3192" s="931"/>
      <c r="C3192" s="99"/>
      <c r="D3192" s="108"/>
      <c r="E3192" s="94"/>
      <c r="F3192" s="94"/>
      <c r="G3192" s="94"/>
      <c r="H3192" s="94"/>
      <c r="I3192" s="94"/>
      <c r="J3192" s="94"/>
      <c r="K3192" s="94"/>
      <c r="L3192" s="95"/>
      <c r="M3192" s="100"/>
      <c r="N3192" s="100"/>
      <c r="O3192" s="110"/>
      <c r="P3192" s="107"/>
      <c r="Q3192" s="107"/>
      <c r="R3192" s="107"/>
      <c r="S3192" s="107"/>
      <c r="T3192" s="74"/>
    </row>
    <row r="3193" spans="1:20" ht="18" customHeight="1">
      <c r="A3193" s="930"/>
      <c r="B3193" s="931"/>
      <c r="C3193" s="111"/>
      <c r="D3193" s="108"/>
      <c r="E3193" s="94"/>
      <c r="F3193" s="94"/>
      <c r="G3193" s="94"/>
      <c r="H3193" s="94"/>
      <c r="I3193" s="94"/>
      <c r="J3193" s="94"/>
      <c r="K3193" s="94"/>
      <c r="L3193" s="95"/>
      <c r="M3193" s="113"/>
      <c r="N3193" s="113"/>
      <c r="O3193" s="114"/>
      <c r="P3193" s="107"/>
      <c r="Q3193" s="107"/>
      <c r="R3193" s="107"/>
      <c r="S3193" s="107"/>
      <c r="T3193" s="74"/>
    </row>
    <row r="3194" spans="1:20" ht="18" customHeight="1">
      <c r="A3194" s="930"/>
      <c r="B3194" s="931"/>
      <c r="C3194" s="75"/>
      <c r="D3194" s="108"/>
      <c r="E3194" s="116"/>
      <c r="F3194" s="116"/>
      <c r="G3194" s="116"/>
      <c r="H3194" s="116"/>
      <c r="I3194" s="116"/>
      <c r="J3194" s="116"/>
      <c r="K3194" s="116"/>
      <c r="L3194" s="117"/>
      <c r="M3194" s="100"/>
      <c r="N3194" s="71"/>
      <c r="O3194" s="106"/>
      <c r="P3194" s="107"/>
      <c r="Q3194" s="107"/>
      <c r="R3194" s="107"/>
      <c r="S3194" s="107"/>
      <c r="T3194" s="74"/>
    </row>
    <row r="3195" spans="1:20" ht="18" customHeight="1">
      <c r="A3195" s="930"/>
      <c r="B3195" s="931"/>
      <c r="C3195" s="118"/>
      <c r="D3195" s="108"/>
      <c r="E3195" s="94"/>
      <c r="F3195" s="94"/>
      <c r="G3195" s="94"/>
      <c r="H3195" s="94"/>
      <c r="I3195" s="94"/>
      <c r="J3195" s="94"/>
      <c r="K3195" s="94"/>
      <c r="L3195" s="95"/>
      <c r="M3195" s="100"/>
      <c r="N3195" s="100"/>
      <c r="O3195" s="110"/>
      <c r="P3195" s="107"/>
      <c r="Q3195" s="107"/>
      <c r="R3195" s="107"/>
      <c r="S3195" s="107"/>
      <c r="T3195" s="74"/>
    </row>
    <row r="3196" spans="1:20" ht="18" customHeight="1">
      <c r="A3196" s="930"/>
      <c r="B3196" s="931"/>
      <c r="C3196" s="118"/>
      <c r="D3196" s="108"/>
      <c r="E3196" s="94"/>
      <c r="F3196" s="94"/>
      <c r="G3196" s="94"/>
      <c r="H3196" s="94"/>
      <c r="I3196" s="94"/>
      <c r="J3196" s="94"/>
      <c r="K3196" s="94"/>
      <c r="L3196" s="95"/>
      <c r="M3196" s="100"/>
      <c r="N3196" s="100"/>
      <c r="O3196" s="110"/>
      <c r="P3196" s="107"/>
      <c r="Q3196" s="107"/>
      <c r="R3196" s="107"/>
      <c r="S3196" s="107"/>
      <c r="T3196" s="74"/>
    </row>
    <row r="3197" spans="1:20" ht="18" customHeight="1">
      <c r="A3197" s="930"/>
      <c r="B3197" s="931"/>
      <c r="C3197" s="99"/>
      <c r="D3197" s="108"/>
      <c r="E3197" s="94"/>
      <c r="F3197" s="94"/>
      <c r="G3197" s="94"/>
      <c r="H3197" s="94"/>
      <c r="I3197" s="94"/>
      <c r="J3197" s="94"/>
      <c r="K3197" s="94"/>
      <c r="L3197" s="105"/>
      <c r="M3197" s="100"/>
      <c r="N3197" s="100"/>
      <c r="O3197" s="110"/>
      <c r="P3197" s="107"/>
      <c r="Q3197" s="107"/>
      <c r="R3197" s="107"/>
      <c r="S3197" s="107"/>
      <c r="T3197" s="74"/>
    </row>
    <row r="3198" spans="1:20" ht="18" customHeight="1">
      <c r="A3198" s="930"/>
      <c r="B3198" s="931"/>
      <c r="C3198" s="111"/>
      <c r="D3198" s="68"/>
      <c r="E3198" s="94"/>
      <c r="F3198" s="94"/>
      <c r="G3198" s="94"/>
      <c r="H3198" s="94"/>
      <c r="I3198" s="94"/>
      <c r="J3198" s="94"/>
      <c r="K3198" s="94"/>
      <c r="L3198" s="105"/>
      <c r="M3198" s="100"/>
      <c r="N3198" s="100"/>
      <c r="O3198" s="110"/>
      <c r="P3198" s="107"/>
      <c r="Q3198" s="107"/>
      <c r="R3198" s="107"/>
      <c r="S3198" s="107"/>
      <c r="T3198" s="74"/>
    </row>
    <row r="3199" spans="1:20" ht="18" customHeight="1">
      <c r="A3199" s="930"/>
      <c r="B3199" s="931"/>
      <c r="C3199" s="75"/>
      <c r="D3199" s="108"/>
      <c r="E3199" s="94"/>
      <c r="F3199" s="94"/>
      <c r="G3199" s="94"/>
      <c r="H3199" s="94"/>
      <c r="I3199" s="94"/>
      <c r="J3199" s="94"/>
      <c r="K3199" s="94"/>
      <c r="L3199" s="105"/>
      <c r="M3199" s="100"/>
      <c r="N3199" s="100"/>
      <c r="O3199" s="110"/>
      <c r="P3199" s="107"/>
      <c r="Q3199" s="107"/>
      <c r="R3199" s="107"/>
      <c r="S3199" s="107"/>
      <c r="T3199" s="74"/>
    </row>
    <row r="3200" spans="1:20" ht="18" customHeight="1">
      <c r="A3200" s="930"/>
      <c r="B3200" s="931"/>
      <c r="C3200" s="118"/>
      <c r="D3200" s="108"/>
      <c r="E3200" s="94"/>
      <c r="F3200" s="94"/>
      <c r="G3200" s="94"/>
      <c r="H3200" s="94"/>
      <c r="I3200" s="94"/>
      <c r="J3200" s="94"/>
      <c r="K3200" s="94"/>
      <c r="L3200" s="105"/>
      <c r="M3200" s="100"/>
      <c r="N3200" s="100"/>
      <c r="O3200" s="110"/>
      <c r="P3200" s="107"/>
      <c r="Q3200" s="107"/>
      <c r="R3200" s="107"/>
      <c r="S3200" s="107"/>
      <c r="T3200" s="74"/>
    </row>
    <row r="3201" spans="1:20" ht="18" customHeight="1">
      <c r="A3201" s="930"/>
      <c r="B3201" s="931"/>
      <c r="C3201" s="99"/>
      <c r="D3201" s="108"/>
      <c r="E3201" s="94"/>
      <c r="F3201" s="94"/>
      <c r="G3201" s="94"/>
      <c r="H3201" s="94"/>
      <c r="I3201" s="94"/>
      <c r="J3201" s="94"/>
      <c r="K3201" s="94"/>
      <c r="L3201" s="105"/>
      <c r="M3201" s="100"/>
      <c r="N3201" s="100"/>
      <c r="O3201" s="110"/>
      <c r="P3201" s="107"/>
      <c r="Q3201" s="107"/>
      <c r="R3201" s="107"/>
      <c r="S3201" s="107"/>
      <c r="T3201" s="74"/>
    </row>
    <row r="3202" spans="1:20" ht="18" customHeight="1">
      <c r="A3202" s="930"/>
      <c r="B3202" s="931"/>
      <c r="C3202" s="99"/>
      <c r="D3202" s="108"/>
      <c r="E3202" s="94"/>
      <c r="F3202" s="94"/>
      <c r="G3202" s="94"/>
      <c r="H3202" s="94"/>
      <c r="I3202" s="94"/>
      <c r="J3202" s="94"/>
      <c r="K3202" s="94"/>
      <c r="L3202" s="105"/>
      <c r="M3202" s="100"/>
      <c r="N3202" s="100"/>
      <c r="O3202" s="110"/>
      <c r="P3202" s="107"/>
      <c r="Q3202" s="107"/>
      <c r="R3202" s="107"/>
      <c r="S3202" s="107"/>
      <c r="T3202" s="74"/>
    </row>
    <row r="3203" spans="1:20" ht="18" customHeight="1">
      <c r="A3203" s="930"/>
      <c r="B3203" s="931"/>
      <c r="C3203" s="99"/>
      <c r="D3203" s="108"/>
      <c r="E3203" s="94"/>
      <c r="F3203" s="94"/>
      <c r="G3203" s="94"/>
      <c r="H3203" s="94"/>
      <c r="I3203" s="94"/>
      <c r="J3203" s="94"/>
      <c r="K3203" s="94"/>
      <c r="L3203" s="105"/>
      <c r="M3203" s="78"/>
      <c r="N3203" s="96"/>
      <c r="O3203" s="119"/>
      <c r="P3203" s="107"/>
      <c r="Q3203" s="107"/>
      <c r="R3203" s="107"/>
      <c r="S3203" s="107"/>
      <c r="T3203" s="74"/>
    </row>
    <row r="3204" spans="1:20" ht="18" customHeight="1">
      <c r="A3204" s="930"/>
      <c r="B3204" s="931"/>
      <c r="C3204" s="99"/>
      <c r="D3204" s="108"/>
      <c r="E3204" s="94"/>
      <c r="F3204" s="94"/>
      <c r="G3204" s="94"/>
      <c r="H3204" s="94"/>
      <c r="I3204" s="94"/>
      <c r="J3204" s="94"/>
      <c r="K3204" s="94"/>
      <c r="L3204" s="105"/>
      <c r="M3204" s="78"/>
      <c r="N3204" s="96"/>
      <c r="O3204" s="119"/>
      <c r="P3204" s="107"/>
      <c r="Q3204" s="107"/>
      <c r="R3204" s="107"/>
      <c r="S3204" s="107"/>
      <c r="T3204" s="74"/>
    </row>
    <row r="3205" spans="1:20" ht="18" customHeight="1">
      <c r="A3205" s="930"/>
      <c r="B3205" s="931"/>
      <c r="C3205" s="99"/>
      <c r="D3205" s="108"/>
      <c r="E3205" s="94"/>
      <c r="F3205" s="94"/>
      <c r="G3205" s="94"/>
      <c r="H3205" s="94"/>
      <c r="I3205" s="94"/>
      <c r="J3205" s="94"/>
      <c r="K3205" s="94"/>
      <c r="L3205" s="105"/>
      <c r="M3205" s="78"/>
      <c r="N3205" s="96"/>
      <c r="O3205" s="119"/>
      <c r="P3205" s="107"/>
      <c r="Q3205" s="107"/>
      <c r="R3205" s="107"/>
      <c r="S3205" s="107"/>
      <c r="T3205" s="74"/>
    </row>
    <row r="3206" spans="1:20" ht="18" customHeight="1" thickBot="1">
      <c r="A3206" s="932"/>
      <c r="B3206" s="933"/>
      <c r="C3206" s="120"/>
      <c r="D3206" s="121"/>
      <c r="E3206" s="122"/>
      <c r="F3206" s="122"/>
      <c r="G3206" s="122"/>
      <c r="H3206" s="122"/>
      <c r="I3206" s="122"/>
      <c r="J3206" s="122"/>
      <c r="K3206" s="122"/>
      <c r="L3206" s="123"/>
      <c r="M3206" s="124"/>
      <c r="N3206" s="125"/>
      <c r="O3206" s="126"/>
      <c r="P3206" s="127"/>
      <c r="Q3206" s="127"/>
      <c r="R3206" s="127"/>
      <c r="S3206" s="127"/>
      <c r="T3206" s="128"/>
    </row>
    <row r="3207" spans="1:20" ht="17.25" customHeight="1" thickBot="1">
      <c r="A3207" s="935" t="s">
        <v>101</v>
      </c>
      <c r="B3207" s="936"/>
      <c r="C3207" s="936"/>
      <c r="D3207" s="936"/>
      <c r="E3207" s="936"/>
      <c r="F3207" s="936"/>
      <c r="G3207" s="50" t="s">
        <v>102</v>
      </c>
      <c r="H3207" s="937"/>
      <c r="I3207" s="937"/>
      <c r="J3207" s="938"/>
      <c r="K3207" s="50" t="s">
        <v>103</v>
      </c>
      <c r="L3207" s="51"/>
      <c r="M3207" s="52"/>
      <c r="N3207" s="939" t="s">
        <v>104</v>
      </c>
      <c r="O3207" s="940"/>
      <c r="P3207" s="940"/>
      <c r="Q3207" s="941"/>
      <c r="R3207" s="53" t="s">
        <v>105</v>
      </c>
      <c r="S3207" s="54"/>
      <c r="T3207" s="55"/>
    </row>
    <row r="3208" spans="1:20" ht="18" customHeight="1">
      <c r="A3208" s="942" t="s">
        <v>106</v>
      </c>
      <c r="B3208" s="943"/>
      <c r="C3208" s="946" t="s">
        <v>107</v>
      </c>
      <c r="D3208" s="922" t="s">
        <v>108</v>
      </c>
      <c r="E3208" s="923"/>
      <c r="F3208" s="923"/>
      <c r="G3208" s="923"/>
      <c r="H3208" s="923"/>
      <c r="I3208" s="923"/>
      <c r="J3208" s="923"/>
      <c r="K3208" s="923"/>
      <c r="L3208" s="948"/>
      <c r="M3208" s="950" t="s">
        <v>109</v>
      </c>
      <c r="N3208" s="922" t="s">
        <v>110</v>
      </c>
      <c r="O3208" s="922" t="s">
        <v>111</v>
      </c>
      <c r="P3208" s="923"/>
      <c r="Q3208" s="923"/>
      <c r="R3208" s="923"/>
      <c r="S3208" s="923"/>
      <c r="T3208" s="924"/>
    </row>
    <row r="3209" spans="1:20" ht="18" customHeight="1" thickBot="1">
      <c r="A3209" s="944"/>
      <c r="B3209" s="945"/>
      <c r="C3209" s="947"/>
      <c r="D3209" s="925"/>
      <c r="E3209" s="926"/>
      <c r="F3209" s="926"/>
      <c r="G3209" s="926"/>
      <c r="H3209" s="926"/>
      <c r="I3209" s="926"/>
      <c r="J3209" s="926"/>
      <c r="K3209" s="926"/>
      <c r="L3209" s="949"/>
      <c r="M3209" s="951"/>
      <c r="N3209" s="925"/>
      <c r="O3209" s="925"/>
      <c r="P3209" s="926"/>
      <c r="Q3209" s="926"/>
      <c r="R3209" s="926"/>
      <c r="S3209" s="926"/>
      <c r="T3209" s="927"/>
    </row>
    <row r="3210" spans="1:20" ht="18" customHeight="1">
      <c r="A3210" s="928"/>
      <c r="B3210" s="929"/>
      <c r="C3210" s="57"/>
      <c r="D3210" s="58"/>
      <c r="E3210" s="59"/>
      <c r="F3210" s="60"/>
      <c r="G3210" s="60"/>
      <c r="H3210" s="934"/>
      <c r="I3210" s="934"/>
      <c r="J3210" s="934"/>
      <c r="K3210" s="934"/>
      <c r="L3210" s="61"/>
      <c r="M3210" s="62"/>
      <c r="N3210" s="63"/>
      <c r="O3210" s="64"/>
      <c r="P3210" s="65"/>
      <c r="Q3210" s="65"/>
      <c r="R3210" s="65"/>
      <c r="S3210" s="65"/>
      <c r="T3210" s="66"/>
    </row>
    <row r="3211" spans="1:20" ht="18" customHeight="1">
      <c r="A3211" s="930"/>
      <c r="B3211" s="931"/>
      <c r="C3211" s="67"/>
      <c r="D3211" s="68"/>
      <c r="E3211" s="69"/>
      <c r="F3211" s="69"/>
      <c r="G3211" s="69"/>
      <c r="H3211" s="69"/>
      <c r="I3211" s="69"/>
      <c r="J3211" s="69"/>
      <c r="K3211" s="69"/>
      <c r="L3211" s="70"/>
      <c r="M3211" s="71"/>
      <c r="N3211" s="71"/>
      <c r="O3211" s="72"/>
      <c r="P3211" s="73"/>
      <c r="Q3211" s="73"/>
      <c r="R3211" s="73"/>
      <c r="S3211" s="73"/>
      <c r="T3211" s="74"/>
    </row>
    <row r="3212" spans="1:20" ht="18" customHeight="1">
      <c r="A3212" s="930"/>
      <c r="B3212" s="931"/>
      <c r="C3212" s="75"/>
      <c r="D3212" s="68"/>
      <c r="E3212" s="69"/>
      <c r="F3212" s="76"/>
      <c r="G3212" s="76"/>
      <c r="H3212" s="76"/>
      <c r="I3212" s="76"/>
      <c r="J3212" s="76"/>
      <c r="K3212" s="76"/>
      <c r="L3212" s="77"/>
      <c r="M3212" s="71"/>
      <c r="N3212" s="71"/>
      <c r="O3212" s="72"/>
      <c r="P3212" s="73"/>
      <c r="Q3212" s="73"/>
      <c r="R3212" s="73"/>
      <c r="S3212" s="73"/>
      <c r="T3212" s="74"/>
    </row>
    <row r="3213" spans="1:20" ht="18" customHeight="1">
      <c r="A3213" s="930"/>
      <c r="B3213" s="931"/>
      <c r="C3213" s="75"/>
      <c r="D3213" s="68"/>
      <c r="E3213" s="69"/>
      <c r="F3213" s="76"/>
      <c r="G3213" s="76"/>
      <c r="H3213" s="76"/>
      <c r="I3213" s="76"/>
      <c r="J3213" s="76"/>
      <c r="K3213" s="76"/>
      <c r="L3213" s="77"/>
      <c r="M3213" s="78"/>
      <c r="N3213" s="71"/>
      <c r="O3213" s="72"/>
      <c r="P3213" s="73"/>
      <c r="Q3213" s="73"/>
      <c r="R3213" s="73"/>
      <c r="S3213" s="73"/>
      <c r="T3213" s="74"/>
    </row>
    <row r="3214" spans="1:20" ht="18" customHeight="1">
      <c r="A3214" s="930"/>
      <c r="B3214" s="931"/>
      <c r="C3214" s="79"/>
      <c r="D3214" s="68"/>
      <c r="E3214" s="69"/>
      <c r="F3214" s="76"/>
      <c r="G3214" s="76"/>
      <c r="H3214" s="76"/>
      <c r="I3214" s="76"/>
      <c r="J3214" s="76"/>
      <c r="K3214" s="76"/>
      <c r="L3214" s="77"/>
      <c r="M3214" s="78"/>
      <c r="N3214" s="71"/>
      <c r="O3214" s="72"/>
      <c r="P3214" s="73"/>
      <c r="Q3214" s="73"/>
      <c r="R3214" s="73"/>
      <c r="S3214" s="73"/>
      <c r="T3214" s="74"/>
    </row>
    <row r="3215" spans="1:20" ht="18" customHeight="1">
      <c r="A3215" s="930"/>
      <c r="B3215" s="931"/>
      <c r="C3215" s="80"/>
      <c r="D3215" s="81"/>
      <c r="E3215" s="82"/>
      <c r="F3215" s="82"/>
      <c r="G3215" s="82"/>
      <c r="H3215" s="82"/>
      <c r="I3215" s="82"/>
      <c r="J3215" s="82"/>
      <c r="K3215" s="82"/>
      <c r="L3215" s="83"/>
      <c r="M3215" s="84"/>
      <c r="N3215" s="85"/>
      <c r="O3215" s="288"/>
      <c r="P3215" s="388"/>
      <c r="Q3215" s="388"/>
      <c r="R3215" s="388"/>
      <c r="S3215" s="388"/>
      <c r="T3215" s="88"/>
    </row>
    <row r="3216" spans="1:20" ht="18" customHeight="1">
      <c r="A3216" s="930"/>
      <c r="B3216" s="931"/>
      <c r="C3216" s="75"/>
      <c r="D3216" s="68"/>
      <c r="E3216" s="89"/>
      <c r="F3216" s="89"/>
      <c r="G3216" s="89"/>
      <c r="H3216" s="89"/>
      <c r="I3216" s="89"/>
      <c r="J3216" s="89"/>
      <c r="K3216" s="89"/>
      <c r="L3216" s="90"/>
      <c r="M3216" s="91"/>
      <c r="N3216" s="92"/>
      <c r="O3216" s="109"/>
      <c r="P3216" s="107"/>
      <c r="Q3216" s="107"/>
      <c r="R3216" s="107"/>
      <c r="S3216" s="107"/>
      <c r="T3216" s="74"/>
    </row>
    <row r="3217" spans="1:20" ht="18" customHeight="1">
      <c r="A3217" s="930"/>
      <c r="B3217" s="931"/>
      <c r="C3217" s="75"/>
      <c r="D3217" s="68"/>
      <c r="E3217" s="94"/>
      <c r="F3217" s="94"/>
      <c r="G3217" s="94"/>
      <c r="H3217" s="94"/>
      <c r="I3217" s="94"/>
      <c r="J3217" s="94"/>
      <c r="K3217" s="94"/>
      <c r="L3217" s="95"/>
      <c r="M3217" s="78"/>
      <c r="N3217" s="96"/>
      <c r="O3217" s="119"/>
      <c r="P3217" s="107"/>
      <c r="Q3217" s="107"/>
      <c r="R3217" s="107"/>
      <c r="S3217" s="107"/>
      <c r="T3217" s="74"/>
    </row>
    <row r="3218" spans="1:20" ht="18" customHeight="1">
      <c r="A3218" s="930"/>
      <c r="B3218" s="931"/>
      <c r="C3218" s="75"/>
      <c r="D3218" s="68"/>
      <c r="E3218" s="89"/>
      <c r="F3218" s="89"/>
      <c r="G3218" s="89"/>
      <c r="H3218" s="89"/>
      <c r="I3218" s="89"/>
      <c r="J3218" s="89"/>
      <c r="K3218" s="89"/>
      <c r="L3218" s="95"/>
      <c r="M3218" s="78"/>
      <c r="N3218" s="96"/>
      <c r="O3218" s="119"/>
      <c r="P3218" s="107"/>
      <c r="Q3218" s="107"/>
      <c r="R3218" s="107"/>
      <c r="S3218" s="107"/>
      <c r="T3218" s="74"/>
    </row>
    <row r="3219" spans="1:20" ht="18" customHeight="1">
      <c r="A3219" s="930"/>
      <c r="B3219" s="931"/>
      <c r="C3219" s="99"/>
      <c r="D3219" s="68"/>
      <c r="E3219" s="94"/>
      <c r="F3219" s="94"/>
      <c r="G3219" s="94"/>
      <c r="H3219" s="94"/>
      <c r="I3219" s="94"/>
      <c r="J3219" s="94"/>
      <c r="K3219" s="94"/>
      <c r="L3219" s="95"/>
      <c r="M3219" s="100"/>
      <c r="N3219" s="100"/>
      <c r="O3219" s="110"/>
      <c r="P3219" s="107"/>
      <c r="Q3219" s="107"/>
      <c r="R3219" s="107"/>
      <c r="S3219" s="107"/>
      <c r="T3219" s="74"/>
    </row>
    <row r="3220" spans="1:20" ht="18" customHeight="1">
      <c r="A3220" s="930"/>
      <c r="B3220" s="931"/>
      <c r="C3220" s="102"/>
      <c r="D3220" s="68"/>
      <c r="E3220" s="94"/>
      <c r="F3220" s="94"/>
      <c r="G3220" s="94"/>
      <c r="H3220" s="94"/>
      <c r="I3220" s="94"/>
      <c r="J3220" s="94"/>
      <c r="K3220" s="94"/>
      <c r="L3220" s="95"/>
      <c r="M3220" s="78"/>
      <c r="N3220" s="96"/>
      <c r="O3220" s="119"/>
      <c r="P3220" s="107"/>
      <c r="Q3220" s="107"/>
      <c r="R3220" s="107"/>
      <c r="S3220" s="107"/>
      <c r="T3220" s="74"/>
    </row>
    <row r="3221" spans="1:20" ht="18" customHeight="1">
      <c r="A3221" s="930"/>
      <c r="B3221" s="931"/>
      <c r="C3221" s="75"/>
      <c r="D3221" s="68"/>
      <c r="E3221" s="94"/>
      <c r="F3221" s="94"/>
      <c r="G3221" s="94"/>
      <c r="H3221" s="94"/>
      <c r="I3221" s="94"/>
      <c r="J3221" s="94"/>
      <c r="K3221" s="94"/>
      <c r="L3221" s="95"/>
      <c r="M3221" s="100"/>
      <c r="N3221" s="71"/>
      <c r="O3221" s="106"/>
      <c r="P3221" s="107"/>
      <c r="Q3221" s="107"/>
      <c r="R3221" s="107"/>
      <c r="S3221" s="107"/>
      <c r="T3221" s="74"/>
    </row>
    <row r="3222" spans="1:20" ht="18" customHeight="1">
      <c r="A3222" s="930"/>
      <c r="B3222" s="931"/>
      <c r="C3222" s="102"/>
      <c r="D3222" s="68"/>
      <c r="E3222" s="94"/>
      <c r="F3222" s="94"/>
      <c r="G3222" s="94"/>
      <c r="H3222" s="94"/>
      <c r="I3222" s="94"/>
      <c r="J3222" s="94"/>
      <c r="K3222" s="94"/>
      <c r="L3222" s="95"/>
      <c r="M3222" s="100"/>
      <c r="N3222" s="71"/>
      <c r="O3222" s="106"/>
      <c r="P3222" s="107"/>
      <c r="Q3222" s="107"/>
      <c r="R3222" s="107"/>
      <c r="S3222" s="107"/>
      <c r="T3222" s="74"/>
    </row>
    <row r="3223" spans="1:20" ht="18" customHeight="1">
      <c r="A3223" s="930"/>
      <c r="B3223" s="931"/>
      <c r="C3223" s="99"/>
      <c r="D3223" s="68"/>
      <c r="E3223" s="94"/>
      <c r="F3223" s="94"/>
      <c r="G3223" s="94"/>
      <c r="H3223" s="94"/>
      <c r="I3223" s="94"/>
      <c r="J3223" s="94"/>
      <c r="K3223" s="94"/>
      <c r="L3223" s="105"/>
      <c r="M3223" s="100"/>
      <c r="N3223" s="71"/>
      <c r="O3223" s="106"/>
      <c r="P3223" s="107"/>
      <c r="Q3223" s="107"/>
      <c r="R3223" s="107"/>
      <c r="S3223" s="107"/>
      <c r="T3223" s="74"/>
    </row>
    <row r="3224" spans="1:20" ht="18" customHeight="1">
      <c r="A3224" s="930"/>
      <c r="B3224" s="931"/>
      <c r="C3224" s="75"/>
      <c r="D3224" s="108"/>
      <c r="E3224" s="94"/>
      <c r="F3224" s="94"/>
      <c r="G3224" s="94"/>
      <c r="H3224" s="94"/>
      <c r="I3224" s="94"/>
      <c r="J3224" s="94"/>
      <c r="K3224" s="94"/>
      <c r="L3224" s="95"/>
      <c r="M3224" s="100"/>
      <c r="N3224" s="71"/>
      <c r="O3224" s="106"/>
      <c r="P3224" s="107"/>
      <c r="Q3224" s="107"/>
      <c r="R3224" s="107"/>
      <c r="S3224" s="107"/>
      <c r="T3224" s="74"/>
    </row>
    <row r="3225" spans="1:20" ht="18" customHeight="1">
      <c r="A3225" s="930"/>
      <c r="B3225" s="931"/>
      <c r="C3225" s="75"/>
      <c r="D3225" s="108"/>
      <c r="E3225" s="94"/>
      <c r="F3225" s="94"/>
      <c r="G3225" s="94"/>
      <c r="H3225" s="94"/>
      <c r="I3225" s="94"/>
      <c r="J3225" s="94"/>
      <c r="K3225" s="94"/>
      <c r="L3225" s="95"/>
      <c r="M3225" s="100"/>
      <c r="N3225" s="71"/>
      <c r="O3225" s="106"/>
      <c r="P3225" s="107"/>
      <c r="Q3225" s="107"/>
      <c r="R3225" s="107"/>
      <c r="S3225" s="107"/>
      <c r="T3225" s="74"/>
    </row>
    <row r="3226" spans="1:20" ht="18" customHeight="1">
      <c r="A3226" s="930"/>
      <c r="B3226" s="931"/>
      <c r="C3226" s="102"/>
      <c r="D3226" s="68"/>
      <c r="E3226" s="94"/>
      <c r="F3226" s="94"/>
      <c r="G3226" s="94"/>
      <c r="H3226" s="94"/>
      <c r="I3226" s="94"/>
      <c r="J3226" s="94"/>
      <c r="K3226" s="94"/>
      <c r="L3226" s="95"/>
      <c r="M3226" s="100"/>
      <c r="N3226" s="92"/>
      <c r="O3226" s="109"/>
      <c r="P3226" s="107"/>
      <c r="Q3226" s="107"/>
      <c r="R3226" s="107"/>
      <c r="S3226" s="107"/>
      <c r="T3226" s="74"/>
    </row>
    <row r="3227" spans="1:20" ht="18" customHeight="1">
      <c r="A3227" s="930"/>
      <c r="B3227" s="931"/>
      <c r="C3227" s="99"/>
      <c r="D3227" s="108"/>
      <c r="E3227" s="94"/>
      <c r="F3227" s="94"/>
      <c r="G3227" s="94"/>
      <c r="H3227" s="94"/>
      <c r="I3227" s="94"/>
      <c r="J3227" s="94"/>
      <c r="K3227" s="94"/>
      <c r="L3227" s="95"/>
      <c r="M3227" s="100"/>
      <c r="N3227" s="100"/>
      <c r="O3227" s="110"/>
      <c r="P3227" s="107"/>
      <c r="Q3227" s="107"/>
      <c r="R3227" s="107"/>
      <c r="S3227" s="107"/>
      <c r="T3227" s="74"/>
    </row>
    <row r="3228" spans="1:20" ht="18" customHeight="1">
      <c r="A3228" s="930"/>
      <c r="B3228" s="931"/>
      <c r="C3228" s="102"/>
      <c r="D3228" s="108"/>
      <c r="E3228" s="94"/>
      <c r="F3228" s="94"/>
      <c r="G3228" s="94"/>
      <c r="H3228" s="94"/>
      <c r="I3228" s="94"/>
      <c r="J3228" s="94"/>
      <c r="K3228" s="94"/>
      <c r="L3228" s="95"/>
      <c r="M3228" s="78"/>
      <c r="N3228" s="100"/>
      <c r="O3228" s="110"/>
      <c r="P3228" s="107"/>
      <c r="Q3228" s="107"/>
      <c r="R3228" s="107"/>
      <c r="S3228" s="107"/>
      <c r="T3228" s="74"/>
    </row>
    <row r="3229" spans="1:20" ht="18" customHeight="1">
      <c r="A3229" s="930"/>
      <c r="B3229" s="931"/>
      <c r="C3229" s="99"/>
      <c r="D3229" s="108"/>
      <c r="E3229" s="94"/>
      <c r="F3229" s="94"/>
      <c r="G3229" s="94"/>
      <c r="H3229" s="94"/>
      <c r="I3229" s="94"/>
      <c r="J3229" s="94"/>
      <c r="K3229" s="94"/>
      <c r="L3229" s="95"/>
      <c r="M3229" s="100"/>
      <c r="N3229" s="100"/>
      <c r="O3229" s="110"/>
      <c r="P3229" s="107"/>
      <c r="Q3229" s="107"/>
      <c r="R3229" s="107"/>
      <c r="S3229" s="107"/>
      <c r="T3229" s="74"/>
    </row>
    <row r="3230" spans="1:20" ht="18" customHeight="1">
      <c r="A3230" s="930"/>
      <c r="B3230" s="931"/>
      <c r="C3230" s="111"/>
      <c r="D3230" s="108"/>
      <c r="E3230" s="94"/>
      <c r="F3230" s="94"/>
      <c r="G3230" s="94"/>
      <c r="H3230" s="94"/>
      <c r="I3230" s="94"/>
      <c r="J3230" s="94"/>
      <c r="K3230" s="94"/>
      <c r="L3230" s="95"/>
      <c r="M3230" s="113"/>
      <c r="N3230" s="113"/>
      <c r="O3230" s="114"/>
      <c r="P3230" s="107"/>
      <c r="Q3230" s="107"/>
      <c r="R3230" s="107"/>
      <c r="S3230" s="107"/>
      <c r="T3230" s="74"/>
    </row>
    <row r="3231" spans="1:20" ht="18" customHeight="1">
      <c r="A3231" s="930"/>
      <c r="B3231" s="931"/>
      <c r="C3231" s="75"/>
      <c r="D3231" s="108"/>
      <c r="E3231" s="116"/>
      <c r="F3231" s="116"/>
      <c r="G3231" s="116"/>
      <c r="H3231" s="116"/>
      <c r="I3231" s="116"/>
      <c r="J3231" s="116"/>
      <c r="K3231" s="116"/>
      <c r="L3231" s="117"/>
      <c r="M3231" s="100"/>
      <c r="N3231" s="71"/>
      <c r="O3231" s="106"/>
      <c r="P3231" s="107"/>
      <c r="Q3231" s="107"/>
      <c r="R3231" s="107"/>
      <c r="S3231" s="107"/>
      <c r="T3231" s="74"/>
    </row>
    <row r="3232" spans="1:20" ht="18" customHeight="1">
      <c r="A3232" s="930"/>
      <c r="B3232" s="931"/>
      <c r="C3232" s="118"/>
      <c r="D3232" s="108"/>
      <c r="E3232" s="94"/>
      <c r="F3232" s="94"/>
      <c r="G3232" s="94"/>
      <c r="H3232" s="94"/>
      <c r="I3232" s="94"/>
      <c r="J3232" s="94"/>
      <c r="K3232" s="94"/>
      <c r="L3232" s="95"/>
      <c r="M3232" s="100"/>
      <c r="N3232" s="100"/>
      <c r="O3232" s="110"/>
      <c r="P3232" s="107"/>
      <c r="Q3232" s="107"/>
      <c r="R3232" s="107"/>
      <c r="S3232" s="107"/>
      <c r="T3232" s="74"/>
    </row>
    <row r="3233" spans="1:20" ht="18" customHeight="1">
      <c r="A3233" s="930"/>
      <c r="B3233" s="931"/>
      <c r="C3233" s="118"/>
      <c r="D3233" s="108"/>
      <c r="E3233" s="94"/>
      <c r="F3233" s="94"/>
      <c r="G3233" s="94"/>
      <c r="H3233" s="94"/>
      <c r="I3233" s="94"/>
      <c r="J3233" s="94"/>
      <c r="K3233" s="94"/>
      <c r="L3233" s="95"/>
      <c r="M3233" s="100"/>
      <c r="N3233" s="100"/>
      <c r="O3233" s="110"/>
      <c r="P3233" s="107"/>
      <c r="Q3233" s="107"/>
      <c r="R3233" s="107"/>
      <c r="S3233" s="107"/>
      <c r="T3233" s="74"/>
    </row>
    <row r="3234" spans="1:20" ht="18" customHeight="1">
      <c r="A3234" s="930"/>
      <c r="B3234" s="931"/>
      <c r="C3234" s="99"/>
      <c r="D3234" s="108"/>
      <c r="E3234" s="94"/>
      <c r="F3234" s="94"/>
      <c r="G3234" s="94"/>
      <c r="H3234" s="94"/>
      <c r="I3234" s="94"/>
      <c r="J3234" s="94"/>
      <c r="K3234" s="94"/>
      <c r="L3234" s="105"/>
      <c r="M3234" s="100"/>
      <c r="N3234" s="100"/>
      <c r="O3234" s="110"/>
      <c r="P3234" s="107"/>
      <c r="Q3234" s="107"/>
      <c r="R3234" s="107"/>
      <c r="S3234" s="107"/>
      <c r="T3234" s="74"/>
    </row>
    <row r="3235" spans="1:20" ht="18" customHeight="1">
      <c r="A3235" s="930"/>
      <c r="B3235" s="931"/>
      <c r="C3235" s="111"/>
      <c r="D3235" s="68"/>
      <c r="E3235" s="94"/>
      <c r="F3235" s="94"/>
      <c r="G3235" s="94"/>
      <c r="H3235" s="94"/>
      <c r="I3235" s="94"/>
      <c r="J3235" s="94"/>
      <c r="K3235" s="94"/>
      <c r="L3235" s="105"/>
      <c r="M3235" s="100"/>
      <c r="N3235" s="100"/>
      <c r="O3235" s="110"/>
      <c r="P3235" s="107"/>
      <c r="Q3235" s="107"/>
      <c r="R3235" s="107"/>
      <c r="S3235" s="107"/>
      <c r="T3235" s="74"/>
    </row>
    <row r="3236" spans="1:20" ht="18" customHeight="1">
      <c r="A3236" s="930"/>
      <c r="B3236" s="931"/>
      <c r="C3236" s="75"/>
      <c r="D3236" s="108"/>
      <c r="E3236" s="94"/>
      <c r="F3236" s="94"/>
      <c r="G3236" s="94"/>
      <c r="H3236" s="94"/>
      <c r="I3236" s="94"/>
      <c r="J3236" s="94"/>
      <c r="K3236" s="94"/>
      <c r="L3236" s="105"/>
      <c r="M3236" s="100"/>
      <c r="N3236" s="100"/>
      <c r="O3236" s="110"/>
      <c r="P3236" s="107"/>
      <c r="Q3236" s="107"/>
      <c r="R3236" s="107"/>
      <c r="S3236" s="107"/>
      <c r="T3236" s="74"/>
    </row>
    <row r="3237" spans="1:20" ht="18" customHeight="1">
      <c r="A3237" s="930"/>
      <c r="B3237" s="931"/>
      <c r="C3237" s="118"/>
      <c r="D3237" s="108"/>
      <c r="E3237" s="94"/>
      <c r="F3237" s="94"/>
      <c r="G3237" s="94"/>
      <c r="H3237" s="94"/>
      <c r="I3237" s="94"/>
      <c r="J3237" s="94"/>
      <c r="K3237" s="94"/>
      <c r="L3237" s="105"/>
      <c r="M3237" s="100"/>
      <c r="N3237" s="100"/>
      <c r="O3237" s="110"/>
      <c r="P3237" s="107"/>
      <c r="Q3237" s="107"/>
      <c r="R3237" s="107"/>
      <c r="S3237" s="107"/>
      <c r="T3237" s="74"/>
    </row>
    <row r="3238" spans="1:20" ht="18" customHeight="1">
      <c r="A3238" s="930"/>
      <c r="B3238" s="931"/>
      <c r="C3238" s="99"/>
      <c r="D3238" s="108"/>
      <c r="E3238" s="94"/>
      <c r="F3238" s="94"/>
      <c r="G3238" s="94"/>
      <c r="H3238" s="94"/>
      <c r="I3238" s="94"/>
      <c r="J3238" s="94"/>
      <c r="K3238" s="94"/>
      <c r="L3238" s="105"/>
      <c r="M3238" s="100"/>
      <c r="N3238" s="100"/>
      <c r="O3238" s="110"/>
      <c r="P3238" s="107"/>
      <c r="Q3238" s="107"/>
      <c r="R3238" s="107"/>
      <c r="S3238" s="107"/>
      <c r="T3238" s="74"/>
    </row>
    <row r="3239" spans="1:20" ht="18" customHeight="1">
      <c r="A3239" s="930"/>
      <c r="B3239" s="931"/>
      <c r="C3239" s="99"/>
      <c r="D3239" s="108"/>
      <c r="E3239" s="94"/>
      <c r="F3239" s="94"/>
      <c r="G3239" s="94"/>
      <c r="H3239" s="94"/>
      <c r="I3239" s="94"/>
      <c r="J3239" s="94"/>
      <c r="K3239" s="94"/>
      <c r="L3239" s="105"/>
      <c r="M3239" s="100"/>
      <c r="N3239" s="100"/>
      <c r="O3239" s="110"/>
      <c r="P3239" s="107"/>
      <c r="Q3239" s="107"/>
      <c r="R3239" s="107"/>
      <c r="S3239" s="107"/>
      <c r="T3239" s="74"/>
    </row>
    <row r="3240" spans="1:20" ht="18" customHeight="1">
      <c r="A3240" s="930"/>
      <c r="B3240" s="931"/>
      <c r="C3240" s="99"/>
      <c r="D3240" s="108"/>
      <c r="E3240" s="94"/>
      <c r="F3240" s="94"/>
      <c r="G3240" s="94"/>
      <c r="H3240" s="94"/>
      <c r="I3240" s="94"/>
      <c r="J3240" s="94"/>
      <c r="K3240" s="94"/>
      <c r="L3240" s="105"/>
      <c r="M3240" s="78"/>
      <c r="N3240" s="96"/>
      <c r="O3240" s="119"/>
      <c r="P3240" s="107"/>
      <c r="Q3240" s="107"/>
      <c r="R3240" s="107"/>
      <c r="S3240" s="107"/>
      <c r="T3240" s="74"/>
    </row>
    <row r="3241" spans="1:20" ht="18" customHeight="1">
      <c r="A3241" s="930"/>
      <c r="B3241" s="931"/>
      <c r="C3241" s="99"/>
      <c r="D3241" s="108"/>
      <c r="E3241" s="94"/>
      <c r="F3241" s="94"/>
      <c r="G3241" s="94"/>
      <c r="H3241" s="94"/>
      <c r="I3241" s="94"/>
      <c r="J3241" s="94"/>
      <c r="K3241" s="94"/>
      <c r="L3241" s="105"/>
      <c r="M3241" s="78"/>
      <c r="N3241" s="96"/>
      <c r="O3241" s="119"/>
      <c r="P3241" s="107"/>
      <c r="Q3241" s="107"/>
      <c r="R3241" s="107"/>
      <c r="S3241" s="107"/>
      <c r="T3241" s="74"/>
    </row>
    <row r="3242" spans="1:20" ht="18" customHeight="1">
      <c r="A3242" s="930"/>
      <c r="B3242" s="931"/>
      <c r="C3242" s="99"/>
      <c r="D3242" s="108"/>
      <c r="E3242" s="94"/>
      <c r="F3242" s="94"/>
      <c r="G3242" s="94"/>
      <c r="H3242" s="94"/>
      <c r="I3242" s="94"/>
      <c r="J3242" s="94"/>
      <c r="K3242" s="94"/>
      <c r="L3242" s="105"/>
      <c r="M3242" s="78"/>
      <c r="N3242" s="96"/>
      <c r="O3242" s="119"/>
      <c r="P3242" s="107"/>
      <c r="Q3242" s="107"/>
      <c r="R3242" s="107"/>
      <c r="S3242" s="107"/>
      <c r="T3242" s="74"/>
    </row>
    <row r="3243" spans="1:20" ht="18" customHeight="1" thickBot="1">
      <c r="A3243" s="932"/>
      <c r="B3243" s="933"/>
      <c r="C3243" s="120"/>
      <c r="D3243" s="121"/>
      <c r="E3243" s="122"/>
      <c r="F3243" s="122"/>
      <c r="G3243" s="122"/>
      <c r="H3243" s="122"/>
      <c r="I3243" s="122"/>
      <c r="J3243" s="122"/>
      <c r="K3243" s="122"/>
      <c r="L3243" s="123"/>
      <c r="M3243" s="124"/>
      <c r="N3243" s="125"/>
      <c r="O3243" s="126"/>
      <c r="P3243" s="127"/>
      <c r="Q3243" s="127"/>
      <c r="R3243" s="127"/>
      <c r="S3243" s="127"/>
      <c r="T3243" s="128"/>
    </row>
    <row r="3244" spans="1:20" ht="17.25" customHeight="1" thickBot="1">
      <c r="A3244" s="935" t="s">
        <v>101</v>
      </c>
      <c r="B3244" s="936"/>
      <c r="C3244" s="936"/>
      <c r="D3244" s="936"/>
      <c r="E3244" s="936"/>
      <c r="F3244" s="936"/>
      <c r="G3244" s="50" t="s">
        <v>102</v>
      </c>
      <c r="H3244" s="937"/>
      <c r="I3244" s="937"/>
      <c r="J3244" s="938"/>
      <c r="K3244" s="50" t="s">
        <v>103</v>
      </c>
      <c r="L3244" s="51"/>
      <c r="M3244" s="52"/>
      <c r="N3244" s="939" t="s">
        <v>104</v>
      </c>
      <c r="O3244" s="940"/>
      <c r="P3244" s="940"/>
      <c r="Q3244" s="941"/>
      <c r="R3244" s="53" t="s">
        <v>105</v>
      </c>
      <c r="S3244" s="54"/>
      <c r="T3244" s="55"/>
    </row>
    <row r="3245" spans="1:20" ht="18" customHeight="1">
      <c r="A3245" s="942" t="s">
        <v>106</v>
      </c>
      <c r="B3245" s="943"/>
      <c r="C3245" s="946" t="s">
        <v>107</v>
      </c>
      <c r="D3245" s="922" t="s">
        <v>108</v>
      </c>
      <c r="E3245" s="923"/>
      <c r="F3245" s="923"/>
      <c r="G3245" s="923"/>
      <c r="H3245" s="923"/>
      <c r="I3245" s="923"/>
      <c r="J3245" s="923"/>
      <c r="K3245" s="923"/>
      <c r="L3245" s="948"/>
      <c r="M3245" s="950" t="s">
        <v>109</v>
      </c>
      <c r="N3245" s="922" t="s">
        <v>110</v>
      </c>
      <c r="O3245" s="922" t="s">
        <v>111</v>
      </c>
      <c r="P3245" s="923"/>
      <c r="Q3245" s="923"/>
      <c r="R3245" s="923"/>
      <c r="S3245" s="923"/>
      <c r="T3245" s="924"/>
    </row>
    <row r="3246" spans="1:20" ht="18" customHeight="1" thickBot="1">
      <c r="A3246" s="944"/>
      <c r="B3246" s="945"/>
      <c r="C3246" s="947"/>
      <c r="D3246" s="925"/>
      <c r="E3246" s="926"/>
      <c r="F3246" s="926"/>
      <c r="G3246" s="926"/>
      <c r="H3246" s="926"/>
      <c r="I3246" s="926"/>
      <c r="J3246" s="926"/>
      <c r="K3246" s="926"/>
      <c r="L3246" s="949"/>
      <c r="M3246" s="951"/>
      <c r="N3246" s="925"/>
      <c r="O3246" s="925"/>
      <c r="P3246" s="926"/>
      <c r="Q3246" s="926"/>
      <c r="R3246" s="926"/>
      <c r="S3246" s="926"/>
      <c r="T3246" s="927"/>
    </row>
    <row r="3247" spans="1:20" ht="18" customHeight="1">
      <c r="A3247" s="928"/>
      <c r="B3247" s="929"/>
      <c r="C3247" s="57"/>
      <c r="D3247" s="58"/>
      <c r="E3247" s="59"/>
      <c r="F3247" s="60"/>
      <c r="G3247" s="60"/>
      <c r="H3247" s="934"/>
      <c r="I3247" s="934"/>
      <c r="J3247" s="934"/>
      <c r="K3247" s="934"/>
      <c r="L3247" s="61"/>
      <c r="M3247" s="62"/>
      <c r="N3247" s="63"/>
      <c r="O3247" s="64"/>
      <c r="P3247" s="65"/>
      <c r="Q3247" s="65"/>
      <c r="R3247" s="65"/>
      <c r="S3247" s="65"/>
      <c r="T3247" s="66"/>
    </row>
    <row r="3248" spans="1:20" ht="18" customHeight="1">
      <c r="A3248" s="930"/>
      <c r="B3248" s="931"/>
      <c r="C3248" s="67"/>
      <c r="D3248" s="68"/>
      <c r="E3248" s="69"/>
      <c r="F3248" s="69"/>
      <c r="G3248" s="69"/>
      <c r="H3248" s="69"/>
      <c r="I3248" s="69"/>
      <c r="J3248" s="69"/>
      <c r="K3248" s="69"/>
      <c r="L3248" s="70"/>
      <c r="M3248" s="71"/>
      <c r="N3248" s="71"/>
      <c r="O3248" s="72"/>
      <c r="P3248" s="73"/>
      <c r="Q3248" s="73"/>
      <c r="R3248" s="73"/>
      <c r="S3248" s="73"/>
      <c r="T3248" s="74"/>
    </row>
    <row r="3249" spans="1:20" ht="18" customHeight="1">
      <c r="A3249" s="930"/>
      <c r="B3249" s="931"/>
      <c r="C3249" s="75"/>
      <c r="D3249" s="68"/>
      <c r="E3249" s="69"/>
      <c r="F3249" s="76"/>
      <c r="G3249" s="76"/>
      <c r="H3249" s="76"/>
      <c r="I3249" s="76"/>
      <c r="J3249" s="76"/>
      <c r="K3249" s="76"/>
      <c r="L3249" s="77"/>
      <c r="M3249" s="71"/>
      <c r="N3249" s="71"/>
      <c r="O3249" s="72"/>
      <c r="P3249" s="73"/>
      <c r="Q3249" s="73"/>
      <c r="R3249" s="73"/>
      <c r="S3249" s="73"/>
      <c r="T3249" s="74"/>
    </row>
    <row r="3250" spans="1:20" ht="18" customHeight="1">
      <c r="A3250" s="930"/>
      <c r="B3250" s="931"/>
      <c r="C3250" s="75"/>
      <c r="D3250" s="68"/>
      <c r="E3250" s="69"/>
      <c r="F3250" s="76"/>
      <c r="G3250" s="76"/>
      <c r="H3250" s="76"/>
      <c r="I3250" s="76"/>
      <c r="J3250" s="76"/>
      <c r="K3250" s="76"/>
      <c r="L3250" s="77"/>
      <c r="M3250" s="78"/>
      <c r="N3250" s="71"/>
      <c r="O3250" s="72"/>
      <c r="P3250" s="73"/>
      <c r="Q3250" s="73"/>
      <c r="R3250" s="73"/>
      <c r="S3250" s="73"/>
      <c r="T3250" s="74"/>
    </row>
    <row r="3251" spans="1:20" ht="18" customHeight="1">
      <c r="A3251" s="930"/>
      <c r="B3251" s="931"/>
      <c r="C3251" s="79"/>
      <c r="D3251" s="68"/>
      <c r="E3251" s="69"/>
      <c r="F3251" s="76"/>
      <c r="G3251" s="76"/>
      <c r="H3251" s="76"/>
      <c r="I3251" s="76"/>
      <c r="J3251" s="76"/>
      <c r="K3251" s="76"/>
      <c r="L3251" s="77"/>
      <c r="M3251" s="78"/>
      <c r="N3251" s="71"/>
      <c r="O3251" s="72"/>
      <c r="P3251" s="73"/>
      <c r="Q3251" s="73"/>
      <c r="R3251" s="73"/>
      <c r="S3251" s="73"/>
      <c r="T3251" s="74"/>
    </row>
    <row r="3252" spans="1:20" ht="18" customHeight="1">
      <c r="A3252" s="930"/>
      <c r="B3252" s="931"/>
      <c r="C3252" s="80"/>
      <c r="D3252" s="81"/>
      <c r="E3252" s="82"/>
      <c r="F3252" s="82"/>
      <c r="G3252" s="82"/>
      <c r="H3252" s="82"/>
      <c r="I3252" s="82"/>
      <c r="J3252" s="82"/>
      <c r="K3252" s="82"/>
      <c r="L3252" s="83"/>
      <c r="M3252" s="84"/>
      <c r="N3252" s="85"/>
      <c r="O3252" s="288"/>
      <c r="P3252" s="388"/>
      <c r="Q3252" s="388"/>
      <c r="R3252" s="388"/>
      <c r="S3252" s="388"/>
      <c r="T3252" s="88"/>
    </row>
    <row r="3253" spans="1:20" ht="18" customHeight="1">
      <c r="A3253" s="930"/>
      <c r="B3253" s="931"/>
      <c r="C3253" s="75"/>
      <c r="D3253" s="68"/>
      <c r="E3253" s="89"/>
      <c r="F3253" s="89"/>
      <c r="G3253" s="89"/>
      <c r="H3253" s="89"/>
      <c r="I3253" s="89"/>
      <c r="J3253" s="89"/>
      <c r="K3253" s="89"/>
      <c r="L3253" s="90"/>
      <c r="M3253" s="91"/>
      <c r="N3253" s="92"/>
      <c r="O3253" s="109"/>
      <c r="P3253" s="107"/>
      <c r="Q3253" s="107"/>
      <c r="R3253" s="107"/>
      <c r="S3253" s="107"/>
      <c r="T3253" s="74"/>
    </row>
    <row r="3254" spans="1:20" ht="18" customHeight="1">
      <c r="A3254" s="930"/>
      <c r="B3254" s="931"/>
      <c r="C3254" s="75"/>
      <c r="D3254" s="68"/>
      <c r="E3254" s="94"/>
      <c r="F3254" s="94"/>
      <c r="G3254" s="94"/>
      <c r="H3254" s="94"/>
      <c r="I3254" s="94"/>
      <c r="J3254" s="94"/>
      <c r="K3254" s="94"/>
      <c r="L3254" s="95"/>
      <c r="M3254" s="78"/>
      <c r="N3254" s="96"/>
      <c r="O3254" s="119"/>
      <c r="P3254" s="107"/>
      <c r="Q3254" s="107"/>
      <c r="R3254" s="107"/>
      <c r="S3254" s="107"/>
      <c r="T3254" s="74"/>
    </row>
    <row r="3255" spans="1:20" ht="18" customHeight="1">
      <c r="A3255" s="930"/>
      <c r="B3255" s="931"/>
      <c r="C3255" s="75"/>
      <c r="D3255" s="68"/>
      <c r="E3255" s="89"/>
      <c r="F3255" s="89"/>
      <c r="G3255" s="89"/>
      <c r="H3255" s="89"/>
      <c r="I3255" s="89"/>
      <c r="J3255" s="89"/>
      <c r="K3255" s="89"/>
      <c r="L3255" s="95"/>
      <c r="M3255" s="78"/>
      <c r="N3255" s="96"/>
      <c r="O3255" s="119"/>
      <c r="P3255" s="107"/>
      <c r="Q3255" s="107"/>
      <c r="R3255" s="107"/>
      <c r="S3255" s="107"/>
      <c r="T3255" s="74"/>
    </row>
    <row r="3256" spans="1:20" ht="18" customHeight="1">
      <c r="A3256" s="930"/>
      <c r="B3256" s="931"/>
      <c r="C3256" s="99"/>
      <c r="D3256" s="68"/>
      <c r="E3256" s="94"/>
      <c r="F3256" s="94"/>
      <c r="G3256" s="94"/>
      <c r="H3256" s="94"/>
      <c r="I3256" s="94"/>
      <c r="J3256" s="94"/>
      <c r="K3256" s="94"/>
      <c r="L3256" s="95"/>
      <c r="M3256" s="100"/>
      <c r="N3256" s="100"/>
      <c r="O3256" s="110"/>
      <c r="P3256" s="107"/>
      <c r="Q3256" s="107"/>
      <c r="R3256" s="107"/>
      <c r="S3256" s="107"/>
      <c r="T3256" s="74"/>
    </row>
    <row r="3257" spans="1:20" ht="18" customHeight="1">
      <c r="A3257" s="930"/>
      <c r="B3257" s="931"/>
      <c r="C3257" s="102"/>
      <c r="D3257" s="68"/>
      <c r="E3257" s="94"/>
      <c r="F3257" s="94"/>
      <c r="G3257" s="94"/>
      <c r="H3257" s="94"/>
      <c r="I3257" s="94"/>
      <c r="J3257" s="94"/>
      <c r="K3257" s="94"/>
      <c r="L3257" s="95"/>
      <c r="M3257" s="78"/>
      <c r="N3257" s="96"/>
      <c r="O3257" s="119"/>
      <c r="P3257" s="107"/>
      <c r="Q3257" s="107"/>
      <c r="R3257" s="107"/>
      <c r="S3257" s="107"/>
      <c r="T3257" s="74"/>
    </row>
    <row r="3258" spans="1:20" ht="18" customHeight="1">
      <c r="A3258" s="930"/>
      <c r="B3258" s="931"/>
      <c r="C3258" s="75"/>
      <c r="D3258" s="68"/>
      <c r="E3258" s="94"/>
      <c r="F3258" s="94"/>
      <c r="G3258" s="94"/>
      <c r="H3258" s="94"/>
      <c r="I3258" s="94"/>
      <c r="J3258" s="94"/>
      <c r="K3258" s="94"/>
      <c r="L3258" s="95"/>
      <c r="M3258" s="100"/>
      <c r="N3258" s="71"/>
      <c r="O3258" s="106"/>
      <c r="P3258" s="107"/>
      <c r="Q3258" s="107"/>
      <c r="R3258" s="107"/>
      <c r="S3258" s="107"/>
      <c r="T3258" s="74"/>
    </row>
    <row r="3259" spans="1:20" ht="18" customHeight="1">
      <c r="A3259" s="930"/>
      <c r="B3259" s="931"/>
      <c r="C3259" s="102"/>
      <c r="D3259" s="68"/>
      <c r="E3259" s="94"/>
      <c r="F3259" s="94"/>
      <c r="G3259" s="94"/>
      <c r="H3259" s="94"/>
      <c r="I3259" s="94"/>
      <c r="J3259" s="94"/>
      <c r="K3259" s="94"/>
      <c r="L3259" s="95"/>
      <c r="M3259" s="100"/>
      <c r="N3259" s="71"/>
      <c r="O3259" s="106"/>
      <c r="P3259" s="107"/>
      <c r="Q3259" s="107"/>
      <c r="R3259" s="107"/>
      <c r="S3259" s="107"/>
      <c r="T3259" s="74"/>
    </row>
    <row r="3260" spans="1:20" ht="18" customHeight="1">
      <c r="A3260" s="930"/>
      <c r="B3260" s="931"/>
      <c r="C3260" s="99"/>
      <c r="D3260" s="68"/>
      <c r="E3260" s="94"/>
      <c r="F3260" s="94"/>
      <c r="G3260" s="94"/>
      <c r="H3260" s="94"/>
      <c r="I3260" s="94"/>
      <c r="J3260" s="94"/>
      <c r="K3260" s="94"/>
      <c r="L3260" s="105"/>
      <c r="M3260" s="100"/>
      <c r="N3260" s="71"/>
      <c r="O3260" s="106"/>
      <c r="P3260" s="107"/>
      <c r="Q3260" s="107"/>
      <c r="R3260" s="107"/>
      <c r="S3260" s="107"/>
      <c r="T3260" s="74"/>
    </row>
    <row r="3261" spans="1:20" ht="18" customHeight="1">
      <c r="A3261" s="930"/>
      <c r="B3261" s="931"/>
      <c r="C3261" s="75"/>
      <c r="D3261" s="108"/>
      <c r="E3261" s="94"/>
      <c r="F3261" s="94"/>
      <c r="G3261" s="94"/>
      <c r="H3261" s="94"/>
      <c r="I3261" s="94"/>
      <c r="J3261" s="94"/>
      <c r="K3261" s="94"/>
      <c r="L3261" s="95"/>
      <c r="M3261" s="100"/>
      <c r="N3261" s="71"/>
      <c r="O3261" s="106"/>
      <c r="P3261" s="107"/>
      <c r="Q3261" s="107"/>
      <c r="R3261" s="107"/>
      <c r="S3261" s="107"/>
      <c r="T3261" s="74"/>
    </row>
    <row r="3262" spans="1:20" ht="18" customHeight="1">
      <c r="A3262" s="930"/>
      <c r="B3262" s="931"/>
      <c r="C3262" s="75"/>
      <c r="D3262" s="108"/>
      <c r="E3262" s="94"/>
      <c r="F3262" s="94"/>
      <c r="G3262" s="94"/>
      <c r="H3262" s="94"/>
      <c r="I3262" s="94"/>
      <c r="J3262" s="94"/>
      <c r="K3262" s="94"/>
      <c r="L3262" s="95"/>
      <c r="M3262" s="100"/>
      <c r="N3262" s="71"/>
      <c r="O3262" s="106"/>
      <c r="P3262" s="107"/>
      <c r="Q3262" s="107"/>
      <c r="R3262" s="107"/>
      <c r="S3262" s="107"/>
      <c r="T3262" s="74"/>
    </row>
    <row r="3263" spans="1:20" ht="18" customHeight="1">
      <c r="A3263" s="930"/>
      <c r="B3263" s="931"/>
      <c r="C3263" s="102"/>
      <c r="D3263" s="68"/>
      <c r="E3263" s="94"/>
      <c r="F3263" s="94"/>
      <c r="G3263" s="94"/>
      <c r="H3263" s="94"/>
      <c r="I3263" s="94"/>
      <c r="J3263" s="94"/>
      <c r="K3263" s="94"/>
      <c r="L3263" s="95"/>
      <c r="M3263" s="100"/>
      <c r="N3263" s="92"/>
      <c r="O3263" s="109"/>
      <c r="P3263" s="107"/>
      <c r="Q3263" s="107"/>
      <c r="R3263" s="107"/>
      <c r="S3263" s="107"/>
      <c r="T3263" s="74"/>
    </row>
    <row r="3264" spans="1:20" ht="18" customHeight="1">
      <c r="A3264" s="930"/>
      <c r="B3264" s="931"/>
      <c r="C3264" s="99"/>
      <c r="D3264" s="108"/>
      <c r="E3264" s="94"/>
      <c r="F3264" s="94"/>
      <c r="G3264" s="94"/>
      <c r="H3264" s="94"/>
      <c r="I3264" s="94"/>
      <c r="J3264" s="94"/>
      <c r="K3264" s="94"/>
      <c r="L3264" s="95"/>
      <c r="M3264" s="100"/>
      <c r="N3264" s="100"/>
      <c r="O3264" s="110"/>
      <c r="P3264" s="107"/>
      <c r="Q3264" s="107"/>
      <c r="R3264" s="107"/>
      <c r="S3264" s="107"/>
      <c r="T3264" s="74"/>
    </row>
    <row r="3265" spans="1:20" ht="18" customHeight="1">
      <c r="A3265" s="930"/>
      <c r="B3265" s="931"/>
      <c r="C3265" s="102"/>
      <c r="D3265" s="108"/>
      <c r="E3265" s="94"/>
      <c r="F3265" s="94"/>
      <c r="G3265" s="94"/>
      <c r="H3265" s="94"/>
      <c r="I3265" s="94"/>
      <c r="J3265" s="94"/>
      <c r="K3265" s="94"/>
      <c r="L3265" s="95"/>
      <c r="M3265" s="78"/>
      <c r="N3265" s="100"/>
      <c r="O3265" s="110"/>
      <c r="P3265" s="107"/>
      <c r="Q3265" s="107"/>
      <c r="R3265" s="107"/>
      <c r="S3265" s="107"/>
      <c r="T3265" s="74"/>
    </row>
    <row r="3266" spans="1:20" ht="18" customHeight="1">
      <c r="A3266" s="930"/>
      <c r="B3266" s="931"/>
      <c r="C3266" s="99"/>
      <c r="D3266" s="108"/>
      <c r="E3266" s="94"/>
      <c r="F3266" s="94"/>
      <c r="G3266" s="94"/>
      <c r="H3266" s="94"/>
      <c r="I3266" s="94"/>
      <c r="J3266" s="94"/>
      <c r="K3266" s="94"/>
      <c r="L3266" s="95"/>
      <c r="M3266" s="100"/>
      <c r="N3266" s="100"/>
      <c r="O3266" s="110"/>
      <c r="P3266" s="107"/>
      <c r="Q3266" s="107"/>
      <c r="R3266" s="107"/>
      <c r="S3266" s="107"/>
      <c r="T3266" s="74"/>
    </row>
    <row r="3267" spans="1:20" ht="18" customHeight="1">
      <c r="A3267" s="930"/>
      <c r="B3267" s="931"/>
      <c r="C3267" s="111"/>
      <c r="D3267" s="108"/>
      <c r="E3267" s="94"/>
      <c r="F3267" s="94"/>
      <c r="G3267" s="94"/>
      <c r="H3267" s="94"/>
      <c r="I3267" s="94"/>
      <c r="J3267" s="94"/>
      <c r="K3267" s="94"/>
      <c r="L3267" s="95"/>
      <c r="M3267" s="113"/>
      <c r="N3267" s="113"/>
      <c r="O3267" s="114"/>
      <c r="P3267" s="107"/>
      <c r="Q3267" s="107"/>
      <c r="R3267" s="107"/>
      <c r="S3267" s="107"/>
      <c r="T3267" s="74"/>
    </row>
    <row r="3268" spans="1:20" ht="18" customHeight="1">
      <c r="A3268" s="930"/>
      <c r="B3268" s="931"/>
      <c r="C3268" s="75"/>
      <c r="D3268" s="108"/>
      <c r="E3268" s="116"/>
      <c r="F3268" s="116"/>
      <c r="G3268" s="116"/>
      <c r="H3268" s="116"/>
      <c r="I3268" s="116"/>
      <c r="J3268" s="116"/>
      <c r="K3268" s="116"/>
      <c r="L3268" s="117"/>
      <c r="M3268" s="100"/>
      <c r="N3268" s="71"/>
      <c r="O3268" s="106"/>
      <c r="P3268" s="107"/>
      <c r="Q3268" s="107"/>
      <c r="R3268" s="107"/>
      <c r="S3268" s="107"/>
      <c r="T3268" s="74"/>
    </row>
    <row r="3269" spans="1:20" ht="18" customHeight="1">
      <c r="A3269" s="930"/>
      <c r="B3269" s="931"/>
      <c r="C3269" s="118"/>
      <c r="D3269" s="108"/>
      <c r="E3269" s="94"/>
      <c r="F3269" s="94"/>
      <c r="G3269" s="94"/>
      <c r="H3269" s="94"/>
      <c r="I3269" s="94"/>
      <c r="J3269" s="94"/>
      <c r="K3269" s="94"/>
      <c r="L3269" s="95"/>
      <c r="M3269" s="100"/>
      <c r="N3269" s="100"/>
      <c r="O3269" s="110"/>
      <c r="P3269" s="107"/>
      <c r="Q3269" s="107"/>
      <c r="R3269" s="107"/>
      <c r="S3269" s="107"/>
      <c r="T3269" s="74"/>
    </row>
    <row r="3270" spans="1:20" ht="18" customHeight="1">
      <c r="A3270" s="930"/>
      <c r="B3270" s="931"/>
      <c r="C3270" s="118"/>
      <c r="D3270" s="108"/>
      <c r="E3270" s="94"/>
      <c r="F3270" s="94"/>
      <c r="G3270" s="94"/>
      <c r="H3270" s="94"/>
      <c r="I3270" s="94"/>
      <c r="J3270" s="94"/>
      <c r="K3270" s="94"/>
      <c r="L3270" s="95"/>
      <c r="M3270" s="100"/>
      <c r="N3270" s="100"/>
      <c r="O3270" s="110"/>
      <c r="P3270" s="107"/>
      <c r="Q3270" s="107"/>
      <c r="R3270" s="107"/>
      <c r="S3270" s="107"/>
      <c r="T3270" s="74"/>
    </row>
    <row r="3271" spans="1:20" ht="18" customHeight="1">
      <c r="A3271" s="930"/>
      <c r="B3271" s="931"/>
      <c r="C3271" s="99"/>
      <c r="D3271" s="108"/>
      <c r="E3271" s="94"/>
      <c r="F3271" s="94"/>
      <c r="G3271" s="94"/>
      <c r="H3271" s="94"/>
      <c r="I3271" s="94"/>
      <c r="J3271" s="94"/>
      <c r="K3271" s="94"/>
      <c r="L3271" s="105"/>
      <c r="M3271" s="100"/>
      <c r="N3271" s="100"/>
      <c r="O3271" s="110"/>
      <c r="P3271" s="107"/>
      <c r="Q3271" s="107"/>
      <c r="R3271" s="107"/>
      <c r="S3271" s="107"/>
      <c r="T3271" s="74"/>
    </row>
    <row r="3272" spans="1:20" ht="18" customHeight="1">
      <c r="A3272" s="930"/>
      <c r="B3272" s="931"/>
      <c r="C3272" s="111"/>
      <c r="D3272" s="68"/>
      <c r="E3272" s="94"/>
      <c r="F3272" s="94"/>
      <c r="G3272" s="94"/>
      <c r="H3272" s="94"/>
      <c r="I3272" s="94"/>
      <c r="J3272" s="94"/>
      <c r="K3272" s="94"/>
      <c r="L3272" s="105"/>
      <c r="M3272" s="100"/>
      <c r="N3272" s="100"/>
      <c r="O3272" s="110"/>
      <c r="P3272" s="107"/>
      <c r="Q3272" s="107"/>
      <c r="R3272" s="107"/>
      <c r="S3272" s="107"/>
      <c r="T3272" s="74"/>
    </row>
    <row r="3273" spans="1:20" ht="18" customHeight="1">
      <c r="A3273" s="930"/>
      <c r="B3273" s="931"/>
      <c r="C3273" s="75"/>
      <c r="D3273" s="108"/>
      <c r="E3273" s="94"/>
      <c r="F3273" s="94"/>
      <c r="G3273" s="94"/>
      <c r="H3273" s="94"/>
      <c r="I3273" s="94"/>
      <c r="J3273" s="94"/>
      <c r="K3273" s="94"/>
      <c r="L3273" s="105"/>
      <c r="M3273" s="100"/>
      <c r="N3273" s="100"/>
      <c r="O3273" s="110"/>
      <c r="P3273" s="107"/>
      <c r="Q3273" s="107"/>
      <c r="R3273" s="107"/>
      <c r="S3273" s="107"/>
      <c r="T3273" s="74"/>
    </row>
    <row r="3274" spans="1:20" ht="18" customHeight="1">
      <c r="A3274" s="930"/>
      <c r="B3274" s="931"/>
      <c r="C3274" s="118"/>
      <c r="D3274" s="108"/>
      <c r="E3274" s="94"/>
      <c r="F3274" s="94"/>
      <c r="G3274" s="94"/>
      <c r="H3274" s="94"/>
      <c r="I3274" s="94"/>
      <c r="J3274" s="94"/>
      <c r="K3274" s="94"/>
      <c r="L3274" s="105"/>
      <c r="M3274" s="100"/>
      <c r="N3274" s="100"/>
      <c r="O3274" s="110"/>
      <c r="P3274" s="107"/>
      <c r="Q3274" s="107"/>
      <c r="R3274" s="107"/>
      <c r="S3274" s="107"/>
      <c r="T3274" s="74"/>
    </row>
    <row r="3275" spans="1:20" ht="18" customHeight="1">
      <c r="A3275" s="930"/>
      <c r="B3275" s="931"/>
      <c r="C3275" s="99"/>
      <c r="D3275" s="108"/>
      <c r="E3275" s="94"/>
      <c r="F3275" s="94"/>
      <c r="G3275" s="94"/>
      <c r="H3275" s="94"/>
      <c r="I3275" s="94"/>
      <c r="J3275" s="94"/>
      <c r="K3275" s="94"/>
      <c r="L3275" s="105"/>
      <c r="M3275" s="100"/>
      <c r="N3275" s="100"/>
      <c r="O3275" s="110"/>
      <c r="P3275" s="107"/>
      <c r="Q3275" s="107"/>
      <c r="R3275" s="107"/>
      <c r="S3275" s="107"/>
      <c r="T3275" s="74"/>
    </row>
    <row r="3276" spans="1:20" ht="18" customHeight="1">
      <c r="A3276" s="930"/>
      <c r="B3276" s="931"/>
      <c r="C3276" s="99"/>
      <c r="D3276" s="108"/>
      <c r="E3276" s="94"/>
      <c r="F3276" s="94"/>
      <c r="G3276" s="94"/>
      <c r="H3276" s="94"/>
      <c r="I3276" s="94"/>
      <c r="J3276" s="94"/>
      <c r="K3276" s="94"/>
      <c r="L3276" s="105"/>
      <c r="M3276" s="100"/>
      <c r="N3276" s="100"/>
      <c r="O3276" s="110"/>
      <c r="P3276" s="107"/>
      <c r="Q3276" s="107"/>
      <c r="R3276" s="107"/>
      <c r="S3276" s="107"/>
      <c r="T3276" s="74"/>
    </row>
    <row r="3277" spans="1:20" ht="18" customHeight="1">
      <c r="A3277" s="930"/>
      <c r="B3277" s="931"/>
      <c r="C3277" s="99"/>
      <c r="D3277" s="108"/>
      <c r="E3277" s="94"/>
      <c r="F3277" s="94"/>
      <c r="G3277" s="94"/>
      <c r="H3277" s="94"/>
      <c r="I3277" s="94"/>
      <c r="J3277" s="94"/>
      <c r="K3277" s="94"/>
      <c r="L3277" s="105"/>
      <c r="M3277" s="78"/>
      <c r="N3277" s="96"/>
      <c r="O3277" s="119"/>
      <c r="P3277" s="107"/>
      <c r="Q3277" s="107"/>
      <c r="R3277" s="107"/>
      <c r="S3277" s="107"/>
      <c r="T3277" s="74"/>
    </row>
    <row r="3278" spans="1:20" ht="18" customHeight="1">
      <c r="A3278" s="930"/>
      <c r="B3278" s="931"/>
      <c r="C3278" s="99"/>
      <c r="D3278" s="108"/>
      <c r="E3278" s="94"/>
      <c r="F3278" s="94"/>
      <c r="G3278" s="94"/>
      <c r="H3278" s="94"/>
      <c r="I3278" s="94"/>
      <c r="J3278" s="94"/>
      <c r="K3278" s="94"/>
      <c r="L3278" s="105"/>
      <c r="M3278" s="78"/>
      <c r="N3278" s="96"/>
      <c r="O3278" s="119"/>
      <c r="P3278" s="107"/>
      <c r="Q3278" s="107"/>
      <c r="R3278" s="107"/>
      <c r="S3278" s="107"/>
      <c r="T3278" s="74"/>
    </row>
    <row r="3279" spans="1:20" ht="18" customHeight="1">
      <c r="A3279" s="930"/>
      <c r="B3279" s="931"/>
      <c r="C3279" s="99"/>
      <c r="D3279" s="108"/>
      <c r="E3279" s="94"/>
      <c r="F3279" s="94"/>
      <c r="G3279" s="94"/>
      <c r="H3279" s="94"/>
      <c r="I3279" s="94"/>
      <c r="J3279" s="94"/>
      <c r="K3279" s="94"/>
      <c r="L3279" s="105"/>
      <c r="M3279" s="78"/>
      <c r="N3279" s="96"/>
      <c r="O3279" s="119"/>
      <c r="P3279" s="107"/>
      <c r="Q3279" s="107"/>
      <c r="R3279" s="107"/>
      <c r="S3279" s="107"/>
      <c r="T3279" s="74"/>
    </row>
    <row r="3280" spans="1:20" ht="18" customHeight="1" thickBot="1">
      <c r="A3280" s="932"/>
      <c r="B3280" s="933"/>
      <c r="C3280" s="120"/>
      <c r="D3280" s="121"/>
      <c r="E3280" s="122"/>
      <c r="F3280" s="122"/>
      <c r="G3280" s="122"/>
      <c r="H3280" s="122"/>
      <c r="I3280" s="122"/>
      <c r="J3280" s="122"/>
      <c r="K3280" s="122"/>
      <c r="L3280" s="123"/>
      <c r="M3280" s="124"/>
      <c r="N3280" s="125"/>
      <c r="O3280" s="126"/>
      <c r="P3280" s="127"/>
      <c r="Q3280" s="127"/>
      <c r="R3280" s="127"/>
      <c r="S3280" s="127"/>
      <c r="T3280" s="128"/>
    </row>
    <row r="3281" spans="1:20" ht="17.25" customHeight="1" thickBot="1">
      <c r="A3281" s="935" t="s">
        <v>101</v>
      </c>
      <c r="B3281" s="936"/>
      <c r="C3281" s="936"/>
      <c r="D3281" s="936"/>
      <c r="E3281" s="936"/>
      <c r="F3281" s="936"/>
      <c r="G3281" s="50" t="s">
        <v>102</v>
      </c>
      <c r="H3281" s="937"/>
      <c r="I3281" s="937"/>
      <c r="J3281" s="938"/>
      <c r="K3281" s="50" t="s">
        <v>103</v>
      </c>
      <c r="L3281" s="51"/>
      <c r="M3281" s="52"/>
      <c r="N3281" s="939" t="s">
        <v>104</v>
      </c>
      <c r="O3281" s="940"/>
      <c r="P3281" s="940"/>
      <c r="Q3281" s="941"/>
      <c r="R3281" s="53" t="s">
        <v>105</v>
      </c>
      <c r="S3281" s="54"/>
      <c r="T3281" s="55"/>
    </row>
    <row r="3282" spans="1:20" ht="18" customHeight="1">
      <c r="A3282" s="942" t="s">
        <v>106</v>
      </c>
      <c r="B3282" s="943"/>
      <c r="C3282" s="946" t="s">
        <v>107</v>
      </c>
      <c r="D3282" s="922" t="s">
        <v>108</v>
      </c>
      <c r="E3282" s="923"/>
      <c r="F3282" s="923"/>
      <c r="G3282" s="923"/>
      <c r="H3282" s="923"/>
      <c r="I3282" s="923"/>
      <c r="J3282" s="923"/>
      <c r="K3282" s="923"/>
      <c r="L3282" s="948"/>
      <c r="M3282" s="950" t="s">
        <v>109</v>
      </c>
      <c r="N3282" s="922" t="s">
        <v>110</v>
      </c>
      <c r="O3282" s="922" t="s">
        <v>111</v>
      </c>
      <c r="P3282" s="923"/>
      <c r="Q3282" s="923"/>
      <c r="R3282" s="923"/>
      <c r="S3282" s="923"/>
      <c r="T3282" s="924"/>
    </row>
    <row r="3283" spans="1:20" ht="18" customHeight="1" thickBot="1">
      <c r="A3283" s="944"/>
      <c r="B3283" s="945"/>
      <c r="C3283" s="947"/>
      <c r="D3283" s="925"/>
      <c r="E3283" s="926"/>
      <c r="F3283" s="926"/>
      <c r="G3283" s="926"/>
      <c r="H3283" s="926"/>
      <c r="I3283" s="926"/>
      <c r="J3283" s="926"/>
      <c r="K3283" s="926"/>
      <c r="L3283" s="949"/>
      <c r="M3283" s="951"/>
      <c r="N3283" s="925"/>
      <c r="O3283" s="925"/>
      <c r="P3283" s="926"/>
      <c r="Q3283" s="926"/>
      <c r="R3283" s="926"/>
      <c r="S3283" s="926"/>
      <c r="T3283" s="927"/>
    </row>
    <row r="3284" spans="1:20" ht="18" customHeight="1">
      <c r="A3284" s="928"/>
      <c r="B3284" s="929"/>
      <c r="C3284" s="57"/>
      <c r="D3284" s="58"/>
      <c r="E3284" s="59"/>
      <c r="F3284" s="60"/>
      <c r="G3284" s="60"/>
      <c r="H3284" s="934"/>
      <c r="I3284" s="934"/>
      <c r="J3284" s="934"/>
      <c r="K3284" s="934"/>
      <c r="L3284" s="61"/>
      <c r="M3284" s="62"/>
      <c r="N3284" s="63"/>
      <c r="O3284" s="64"/>
      <c r="P3284" s="65"/>
      <c r="Q3284" s="65"/>
      <c r="R3284" s="65"/>
      <c r="S3284" s="65"/>
      <c r="T3284" s="66"/>
    </row>
    <row r="3285" spans="1:20" ht="18" customHeight="1">
      <c r="A3285" s="930"/>
      <c r="B3285" s="931"/>
      <c r="C3285" s="67"/>
      <c r="D3285" s="68"/>
      <c r="E3285" s="69"/>
      <c r="F3285" s="69"/>
      <c r="G3285" s="69"/>
      <c r="H3285" s="69"/>
      <c r="I3285" s="69"/>
      <c r="J3285" s="69"/>
      <c r="K3285" s="69"/>
      <c r="L3285" s="70"/>
      <c r="M3285" s="71"/>
      <c r="N3285" s="71"/>
      <c r="O3285" s="72"/>
      <c r="P3285" s="73"/>
      <c r="Q3285" s="73"/>
      <c r="R3285" s="73"/>
      <c r="S3285" s="73"/>
      <c r="T3285" s="74"/>
    </row>
    <row r="3286" spans="1:20" ht="18" customHeight="1">
      <c r="A3286" s="930"/>
      <c r="B3286" s="931"/>
      <c r="C3286" s="75"/>
      <c r="D3286" s="68"/>
      <c r="E3286" s="69"/>
      <c r="F3286" s="76"/>
      <c r="G3286" s="76"/>
      <c r="H3286" s="76"/>
      <c r="I3286" s="76"/>
      <c r="J3286" s="76"/>
      <c r="K3286" s="76"/>
      <c r="L3286" s="77"/>
      <c r="M3286" s="71"/>
      <c r="N3286" s="71"/>
      <c r="O3286" s="72"/>
      <c r="P3286" s="73"/>
      <c r="Q3286" s="73"/>
      <c r="R3286" s="73"/>
      <c r="S3286" s="73"/>
      <c r="T3286" s="74"/>
    </row>
    <row r="3287" spans="1:20" ht="18" customHeight="1">
      <c r="A3287" s="930"/>
      <c r="B3287" s="931"/>
      <c r="C3287" s="75"/>
      <c r="D3287" s="68"/>
      <c r="E3287" s="69"/>
      <c r="F3287" s="76"/>
      <c r="G3287" s="76"/>
      <c r="H3287" s="76"/>
      <c r="I3287" s="76"/>
      <c r="J3287" s="76"/>
      <c r="K3287" s="76"/>
      <c r="L3287" s="77"/>
      <c r="M3287" s="78"/>
      <c r="N3287" s="71"/>
      <c r="O3287" s="72"/>
      <c r="P3287" s="73"/>
      <c r="Q3287" s="73"/>
      <c r="R3287" s="73"/>
      <c r="S3287" s="73"/>
      <c r="T3287" s="74"/>
    </row>
    <row r="3288" spans="1:20" ht="18" customHeight="1">
      <c r="A3288" s="930"/>
      <c r="B3288" s="931"/>
      <c r="C3288" s="79"/>
      <c r="D3288" s="68"/>
      <c r="E3288" s="69"/>
      <c r="F3288" s="76"/>
      <c r="G3288" s="76"/>
      <c r="H3288" s="76"/>
      <c r="I3288" s="76"/>
      <c r="J3288" s="76"/>
      <c r="K3288" s="76"/>
      <c r="L3288" s="77"/>
      <c r="M3288" s="78"/>
      <c r="N3288" s="71"/>
      <c r="O3288" s="72"/>
      <c r="P3288" s="73"/>
      <c r="Q3288" s="73"/>
      <c r="R3288" s="73"/>
      <c r="S3288" s="73"/>
      <c r="T3288" s="74"/>
    </row>
    <row r="3289" spans="1:20" ht="18" customHeight="1">
      <c r="A3289" s="930"/>
      <c r="B3289" s="931"/>
      <c r="C3289" s="80"/>
      <c r="D3289" s="81"/>
      <c r="E3289" s="82"/>
      <c r="F3289" s="82"/>
      <c r="G3289" s="82"/>
      <c r="H3289" s="82"/>
      <c r="I3289" s="82"/>
      <c r="J3289" s="82"/>
      <c r="K3289" s="82"/>
      <c r="L3289" s="83"/>
      <c r="M3289" s="84"/>
      <c r="N3289" s="85"/>
      <c r="O3289" s="288"/>
      <c r="P3289" s="388"/>
      <c r="Q3289" s="388"/>
      <c r="R3289" s="388"/>
      <c r="S3289" s="388"/>
      <c r="T3289" s="88"/>
    </row>
    <row r="3290" spans="1:20" ht="18" customHeight="1">
      <c r="A3290" s="930"/>
      <c r="B3290" s="931"/>
      <c r="C3290" s="75"/>
      <c r="D3290" s="68"/>
      <c r="E3290" s="89"/>
      <c r="F3290" s="89"/>
      <c r="G3290" s="89"/>
      <c r="H3290" s="89"/>
      <c r="I3290" s="89"/>
      <c r="J3290" s="89"/>
      <c r="K3290" s="89"/>
      <c r="L3290" s="90"/>
      <c r="M3290" s="91"/>
      <c r="N3290" s="92"/>
      <c r="O3290" s="109"/>
      <c r="P3290" s="107"/>
      <c r="Q3290" s="107"/>
      <c r="R3290" s="107"/>
      <c r="S3290" s="107"/>
      <c r="T3290" s="74"/>
    </row>
    <row r="3291" spans="1:20" ht="18" customHeight="1">
      <c r="A3291" s="930"/>
      <c r="B3291" s="931"/>
      <c r="C3291" s="75"/>
      <c r="D3291" s="68"/>
      <c r="E3291" s="94"/>
      <c r="F3291" s="94"/>
      <c r="G3291" s="94"/>
      <c r="H3291" s="94"/>
      <c r="I3291" s="94"/>
      <c r="J3291" s="94"/>
      <c r="K3291" s="94"/>
      <c r="L3291" s="95"/>
      <c r="M3291" s="78"/>
      <c r="N3291" s="96"/>
      <c r="O3291" s="119"/>
      <c r="P3291" s="107"/>
      <c r="Q3291" s="107"/>
      <c r="R3291" s="107"/>
      <c r="S3291" s="107"/>
      <c r="T3291" s="74"/>
    </row>
    <row r="3292" spans="1:20" ht="18" customHeight="1">
      <c r="A3292" s="930"/>
      <c r="B3292" s="931"/>
      <c r="C3292" s="75"/>
      <c r="D3292" s="68"/>
      <c r="E3292" s="89"/>
      <c r="F3292" s="89"/>
      <c r="G3292" s="89"/>
      <c r="H3292" s="89"/>
      <c r="I3292" s="89"/>
      <c r="J3292" s="89"/>
      <c r="K3292" s="89"/>
      <c r="L3292" s="95"/>
      <c r="M3292" s="78"/>
      <c r="N3292" s="96"/>
      <c r="O3292" s="119"/>
      <c r="P3292" s="107"/>
      <c r="Q3292" s="107"/>
      <c r="R3292" s="107"/>
      <c r="S3292" s="107"/>
      <c r="T3292" s="74"/>
    </row>
    <row r="3293" spans="1:20" ht="18" customHeight="1">
      <c r="A3293" s="930"/>
      <c r="B3293" s="931"/>
      <c r="C3293" s="99"/>
      <c r="D3293" s="68"/>
      <c r="E3293" s="94"/>
      <c r="F3293" s="94"/>
      <c r="G3293" s="94"/>
      <c r="H3293" s="94"/>
      <c r="I3293" s="94"/>
      <c r="J3293" s="94"/>
      <c r="K3293" s="94"/>
      <c r="L3293" s="95"/>
      <c r="M3293" s="100"/>
      <c r="N3293" s="100"/>
      <c r="O3293" s="110"/>
      <c r="P3293" s="107"/>
      <c r="Q3293" s="107"/>
      <c r="R3293" s="107"/>
      <c r="S3293" s="107"/>
      <c r="T3293" s="74"/>
    </row>
    <row r="3294" spans="1:20" ht="18" customHeight="1">
      <c r="A3294" s="930"/>
      <c r="B3294" s="931"/>
      <c r="C3294" s="102"/>
      <c r="D3294" s="68"/>
      <c r="E3294" s="94"/>
      <c r="F3294" s="94"/>
      <c r="G3294" s="94"/>
      <c r="H3294" s="94"/>
      <c r="I3294" s="94"/>
      <c r="J3294" s="94"/>
      <c r="K3294" s="94"/>
      <c r="L3294" s="95"/>
      <c r="M3294" s="78"/>
      <c r="N3294" s="96"/>
      <c r="O3294" s="119"/>
      <c r="P3294" s="107"/>
      <c r="Q3294" s="107"/>
      <c r="R3294" s="107"/>
      <c r="S3294" s="107"/>
      <c r="T3294" s="74"/>
    </row>
    <row r="3295" spans="1:20" ht="18" customHeight="1">
      <c r="A3295" s="930"/>
      <c r="B3295" s="931"/>
      <c r="C3295" s="75"/>
      <c r="D3295" s="68"/>
      <c r="E3295" s="94"/>
      <c r="F3295" s="94"/>
      <c r="G3295" s="94"/>
      <c r="H3295" s="94"/>
      <c r="I3295" s="94"/>
      <c r="J3295" s="94"/>
      <c r="K3295" s="94"/>
      <c r="L3295" s="95"/>
      <c r="M3295" s="100"/>
      <c r="N3295" s="71"/>
      <c r="O3295" s="106"/>
      <c r="P3295" s="107"/>
      <c r="Q3295" s="107"/>
      <c r="R3295" s="107"/>
      <c r="S3295" s="107"/>
      <c r="T3295" s="74"/>
    </row>
    <row r="3296" spans="1:20" ht="18" customHeight="1">
      <c r="A3296" s="930"/>
      <c r="B3296" s="931"/>
      <c r="C3296" s="102"/>
      <c r="D3296" s="68"/>
      <c r="E3296" s="94"/>
      <c r="F3296" s="94"/>
      <c r="G3296" s="94"/>
      <c r="H3296" s="94"/>
      <c r="I3296" s="94"/>
      <c r="J3296" s="94"/>
      <c r="K3296" s="94"/>
      <c r="L3296" s="95"/>
      <c r="M3296" s="100"/>
      <c r="N3296" s="71"/>
      <c r="O3296" s="106"/>
      <c r="P3296" s="107"/>
      <c r="Q3296" s="107"/>
      <c r="R3296" s="107"/>
      <c r="S3296" s="107"/>
      <c r="T3296" s="74"/>
    </row>
    <row r="3297" spans="1:20" ht="18" customHeight="1">
      <c r="A3297" s="930"/>
      <c r="B3297" s="931"/>
      <c r="C3297" s="99"/>
      <c r="D3297" s="68"/>
      <c r="E3297" s="94"/>
      <c r="F3297" s="94"/>
      <c r="G3297" s="94"/>
      <c r="H3297" s="94"/>
      <c r="I3297" s="94"/>
      <c r="J3297" s="94"/>
      <c r="K3297" s="94"/>
      <c r="L3297" s="105"/>
      <c r="M3297" s="100"/>
      <c r="N3297" s="71"/>
      <c r="O3297" s="106"/>
      <c r="P3297" s="107"/>
      <c r="Q3297" s="107"/>
      <c r="R3297" s="107"/>
      <c r="S3297" s="107"/>
      <c r="T3297" s="74"/>
    </row>
    <row r="3298" spans="1:20" ht="18" customHeight="1">
      <c r="A3298" s="930"/>
      <c r="B3298" s="931"/>
      <c r="C3298" s="75"/>
      <c r="D3298" s="108"/>
      <c r="E3298" s="94"/>
      <c r="F3298" s="94"/>
      <c r="G3298" s="94"/>
      <c r="H3298" s="94"/>
      <c r="I3298" s="94"/>
      <c r="J3298" s="94"/>
      <c r="K3298" s="94"/>
      <c r="L3298" s="95"/>
      <c r="M3298" s="100"/>
      <c r="N3298" s="71"/>
      <c r="O3298" s="106"/>
      <c r="P3298" s="107"/>
      <c r="Q3298" s="107"/>
      <c r="R3298" s="107"/>
      <c r="S3298" s="107"/>
      <c r="T3298" s="74"/>
    </row>
    <row r="3299" spans="1:20" ht="18" customHeight="1">
      <c r="A3299" s="930"/>
      <c r="B3299" s="931"/>
      <c r="C3299" s="75"/>
      <c r="D3299" s="108"/>
      <c r="E3299" s="94"/>
      <c r="F3299" s="94"/>
      <c r="G3299" s="94"/>
      <c r="H3299" s="94"/>
      <c r="I3299" s="94"/>
      <c r="J3299" s="94"/>
      <c r="K3299" s="94"/>
      <c r="L3299" s="95"/>
      <c r="M3299" s="100"/>
      <c r="N3299" s="71"/>
      <c r="O3299" s="106"/>
      <c r="P3299" s="107"/>
      <c r="Q3299" s="107"/>
      <c r="R3299" s="107"/>
      <c r="S3299" s="107"/>
      <c r="T3299" s="74"/>
    </row>
    <row r="3300" spans="1:20" ht="18" customHeight="1">
      <c r="A3300" s="930"/>
      <c r="B3300" s="931"/>
      <c r="C3300" s="102"/>
      <c r="D3300" s="68"/>
      <c r="E3300" s="94"/>
      <c r="F3300" s="94"/>
      <c r="G3300" s="94"/>
      <c r="H3300" s="94"/>
      <c r="I3300" s="94"/>
      <c r="J3300" s="94"/>
      <c r="K3300" s="94"/>
      <c r="L3300" s="95"/>
      <c r="M3300" s="100"/>
      <c r="N3300" s="92"/>
      <c r="O3300" s="109"/>
      <c r="P3300" s="107"/>
      <c r="Q3300" s="107"/>
      <c r="R3300" s="107"/>
      <c r="S3300" s="107"/>
      <c r="T3300" s="74"/>
    </row>
    <row r="3301" spans="1:20" ht="18" customHeight="1">
      <c r="A3301" s="930"/>
      <c r="B3301" s="931"/>
      <c r="C3301" s="99"/>
      <c r="D3301" s="108"/>
      <c r="E3301" s="94"/>
      <c r="F3301" s="94"/>
      <c r="G3301" s="94"/>
      <c r="H3301" s="94"/>
      <c r="I3301" s="94"/>
      <c r="J3301" s="94"/>
      <c r="K3301" s="94"/>
      <c r="L3301" s="95"/>
      <c r="M3301" s="100"/>
      <c r="N3301" s="100"/>
      <c r="O3301" s="110"/>
      <c r="P3301" s="107"/>
      <c r="Q3301" s="107"/>
      <c r="R3301" s="107"/>
      <c r="S3301" s="107"/>
      <c r="T3301" s="74"/>
    </row>
    <row r="3302" spans="1:20" ht="18" customHeight="1">
      <c r="A3302" s="930"/>
      <c r="B3302" s="931"/>
      <c r="C3302" s="102"/>
      <c r="D3302" s="108"/>
      <c r="E3302" s="94"/>
      <c r="F3302" s="94"/>
      <c r="G3302" s="94"/>
      <c r="H3302" s="94"/>
      <c r="I3302" s="94"/>
      <c r="J3302" s="94"/>
      <c r="K3302" s="94"/>
      <c r="L3302" s="95"/>
      <c r="M3302" s="78"/>
      <c r="N3302" s="100"/>
      <c r="O3302" s="110"/>
      <c r="P3302" s="107"/>
      <c r="Q3302" s="107"/>
      <c r="R3302" s="107"/>
      <c r="S3302" s="107"/>
      <c r="T3302" s="74"/>
    </row>
    <row r="3303" spans="1:20" ht="18" customHeight="1">
      <c r="A3303" s="930"/>
      <c r="B3303" s="931"/>
      <c r="C3303" s="99"/>
      <c r="D3303" s="108"/>
      <c r="E3303" s="94"/>
      <c r="F3303" s="94"/>
      <c r="G3303" s="94"/>
      <c r="H3303" s="94"/>
      <c r="I3303" s="94"/>
      <c r="J3303" s="94"/>
      <c r="K3303" s="94"/>
      <c r="L3303" s="95"/>
      <c r="M3303" s="100"/>
      <c r="N3303" s="100"/>
      <c r="O3303" s="110"/>
      <c r="P3303" s="107"/>
      <c r="Q3303" s="107"/>
      <c r="R3303" s="107"/>
      <c r="S3303" s="107"/>
      <c r="T3303" s="74"/>
    </row>
    <row r="3304" spans="1:20" ht="18" customHeight="1">
      <c r="A3304" s="930"/>
      <c r="B3304" s="931"/>
      <c r="C3304" s="111"/>
      <c r="D3304" s="108"/>
      <c r="E3304" s="94"/>
      <c r="F3304" s="94"/>
      <c r="G3304" s="94"/>
      <c r="H3304" s="94"/>
      <c r="I3304" s="94"/>
      <c r="J3304" s="94"/>
      <c r="K3304" s="94"/>
      <c r="L3304" s="95"/>
      <c r="M3304" s="113"/>
      <c r="N3304" s="113"/>
      <c r="O3304" s="114"/>
      <c r="P3304" s="107"/>
      <c r="Q3304" s="107"/>
      <c r="R3304" s="107"/>
      <c r="S3304" s="107"/>
      <c r="T3304" s="74"/>
    </row>
    <row r="3305" spans="1:20" ht="18" customHeight="1">
      <c r="A3305" s="930"/>
      <c r="B3305" s="931"/>
      <c r="C3305" s="75"/>
      <c r="D3305" s="108"/>
      <c r="E3305" s="116"/>
      <c r="F3305" s="116"/>
      <c r="G3305" s="116"/>
      <c r="H3305" s="116"/>
      <c r="I3305" s="116"/>
      <c r="J3305" s="116"/>
      <c r="K3305" s="116"/>
      <c r="L3305" s="117"/>
      <c r="M3305" s="100"/>
      <c r="N3305" s="71"/>
      <c r="O3305" s="106"/>
      <c r="P3305" s="107"/>
      <c r="Q3305" s="107"/>
      <c r="R3305" s="107"/>
      <c r="S3305" s="107"/>
      <c r="T3305" s="74"/>
    </row>
    <row r="3306" spans="1:20" ht="18" customHeight="1">
      <c r="A3306" s="930"/>
      <c r="B3306" s="931"/>
      <c r="C3306" s="118"/>
      <c r="D3306" s="108"/>
      <c r="E3306" s="94"/>
      <c r="F3306" s="94"/>
      <c r="G3306" s="94"/>
      <c r="H3306" s="94"/>
      <c r="I3306" s="94"/>
      <c r="J3306" s="94"/>
      <c r="K3306" s="94"/>
      <c r="L3306" s="95"/>
      <c r="M3306" s="100"/>
      <c r="N3306" s="100"/>
      <c r="O3306" s="110"/>
      <c r="P3306" s="107"/>
      <c r="Q3306" s="107"/>
      <c r="R3306" s="107"/>
      <c r="S3306" s="107"/>
      <c r="T3306" s="74"/>
    </row>
    <row r="3307" spans="1:20" ht="18" customHeight="1">
      <c r="A3307" s="930"/>
      <c r="B3307" s="931"/>
      <c r="C3307" s="118"/>
      <c r="D3307" s="108"/>
      <c r="E3307" s="94"/>
      <c r="F3307" s="94"/>
      <c r="G3307" s="94"/>
      <c r="H3307" s="94"/>
      <c r="I3307" s="94"/>
      <c r="J3307" s="94"/>
      <c r="K3307" s="94"/>
      <c r="L3307" s="95"/>
      <c r="M3307" s="100"/>
      <c r="N3307" s="100"/>
      <c r="O3307" s="110"/>
      <c r="P3307" s="107"/>
      <c r="Q3307" s="107"/>
      <c r="R3307" s="107"/>
      <c r="S3307" s="107"/>
      <c r="T3307" s="74"/>
    </row>
    <row r="3308" spans="1:20" ht="18" customHeight="1">
      <c r="A3308" s="930"/>
      <c r="B3308" s="931"/>
      <c r="C3308" s="99"/>
      <c r="D3308" s="108"/>
      <c r="E3308" s="94"/>
      <c r="F3308" s="94"/>
      <c r="G3308" s="94"/>
      <c r="H3308" s="94"/>
      <c r="I3308" s="94"/>
      <c r="J3308" s="94"/>
      <c r="K3308" s="94"/>
      <c r="L3308" s="105"/>
      <c r="M3308" s="100"/>
      <c r="N3308" s="100"/>
      <c r="O3308" s="110"/>
      <c r="P3308" s="107"/>
      <c r="Q3308" s="107"/>
      <c r="R3308" s="107"/>
      <c r="S3308" s="107"/>
      <c r="T3308" s="74"/>
    </row>
    <row r="3309" spans="1:20" ht="18" customHeight="1">
      <c r="A3309" s="930"/>
      <c r="B3309" s="931"/>
      <c r="C3309" s="111"/>
      <c r="D3309" s="68"/>
      <c r="E3309" s="94"/>
      <c r="F3309" s="94"/>
      <c r="G3309" s="94"/>
      <c r="H3309" s="94"/>
      <c r="I3309" s="94"/>
      <c r="J3309" s="94"/>
      <c r="K3309" s="94"/>
      <c r="L3309" s="105"/>
      <c r="M3309" s="100"/>
      <c r="N3309" s="100"/>
      <c r="O3309" s="110"/>
      <c r="P3309" s="107"/>
      <c r="Q3309" s="107"/>
      <c r="R3309" s="107"/>
      <c r="S3309" s="107"/>
      <c r="T3309" s="74"/>
    </row>
    <row r="3310" spans="1:20" ht="18" customHeight="1">
      <c r="A3310" s="930"/>
      <c r="B3310" s="931"/>
      <c r="C3310" s="75"/>
      <c r="D3310" s="108"/>
      <c r="E3310" s="94"/>
      <c r="F3310" s="94"/>
      <c r="G3310" s="94"/>
      <c r="H3310" s="94"/>
      <c r="I3310" s="94"/>
      <c r="J3310" s="94"/>
      <c r="K3310" s="94"/>
      <c r="L3310" s="105"/>
      <c r="M3310" s="100"/>
      <c r="N3310" s="100"/>
      <c r="O3310" s="110"/>
      <c r="P3310" s="107"/>
      <c r="Q3310" s="107"/>
      <c r="R3310" s="107"/>
      <c r="S3310" s="107"/>
      <c r="T3310" s="74"/>
    </row>
    <row r="3311" spans="1:20" ht="18" customHeight="1">
      <c r="A3311" s="930"/>
      <c r="B3311" s="931"/>
      <c r="C3311" s="118"/>
      <c r="D3311" s="108"/>
      <c r="E3311" s="94"/>
      <c r="F3311" s="94"/>
      <c r="G3311" s="94"/>
      <c r="H3311" s="94"/>
      <c r="I3311" s="94"/>
      <c r="J3311" s="94"/>
      <c r="K3311" s="94"/>
      <c r="L3311" s="105"/>
      <c r="M3311" s="100"/>
      <c r="N3311" s="100"/>
      <c r="O3311" s="110"/>
      <c r="P3311" s="107"/>
      <c r="Q3311" s="107"/>
      <c r="R3311" s="107"/>
      <c r="S3311" s="107"/>
      <c r="T3311" s="74"/>
    </row>
    <row r="3312" spans="1:20" ht="18" customHeight="1">
      <c r="A3312" s="930"/>
      <c r="B3312" s="931"/>
      <c r="C3312" s="99"/>
      <c r="D3312" s="108"/>
      <c r="E3312" s="94"/>
      <c r="F3312" s="94"/>
      <c r="G3312" s="94"/>
      <c r="H3312" s="94"/>
      <c r="I3312" s="94"/>
      <c r="J3312" s="94"/>
      <c r="K3312" s="94"/>
      <c r="L3312" s="105"/>
      <c r="M3312" s="100"/>
      <c r="N3312" s="100"/>
      <c r="O3312" s="110"/>
      <c r="P3312" s="107"/>
      <c r="Q3312" s="107"/>
      <c r="R3312" s="107"/>
      <c r="S3312" s="107"/>
      <c r="T3312" s="74"/>
    </row>
    <row r="3313" spans="1:20" ht="18" customHeight="1">
      <c r="A3313" s="930"/>
      <c r="B3313" s="931"/>
      <c r="C3313" s="99"/>
      <c r="D3313" s="108"/>
      <c r="E3313" s="94"/>
      <c r="F3313" s="94"/>
      <c r="G3313" s="94"/>
      <c r="H3313" s="94"/>
      <c r="I3313" s="94"/>
      <c r="J3313" s="94"/>
      <c r="K3313" s="94"/>
      <c r="L3313" s="105"/>
      <c r="M3313" s="100"/>
      <c r="N3313" s="100"/>
      <c r="O3313" s="110"/>
      <c r="P3313" s="107"/>
      <c r="Q3313" s="107"/>
      <c r="R3313" s="107"/>
      <c r="S3313" s="107"/>
      <c r="T3313" s="74"/>
    </row>
    <row r="3314" spans="1:20" ht="18" customHeight="1">
      <c r="A3314" s="930"/>
      <c r="B3314" s="931"/>
      <c r="C3314" s="99"/>
      <c r="D3314" s="108"/>
      <c r="E3314" s="94"/>
      <c r="F3314" s="94"/>
      <c r="G3314" s="94"/>
      <c r="H3314" s="94"/>
      <c r="I3314" s="94"/>
      <c r="J3314" s="94"/>
      <c r="K3314" s="94"/>
      <c r="L3314" s="105"/>
      <c r="M3314" s="78"/>
      <c r="N3314" s="96"/>
      <c r="O3314" s="119"/>
      <c r="P3314" s="107"/>
      <c r="Q3314" s="107"/>
      <c r="R3314" s="107"/>
      <c r="S3314" s="107"/>
      <c r="T3314" s="74"/>
    </row>
    <row r="3315" spans="1:20" ht="18" customHeight="1">
      <c r="A3315" s="930"/>
      <c r="B3315" s="931"/>
      <c r="C3315" s="99"/>
      <c r="D3315" s="108"/>
      <c r="E3315" s="94"/>
      <c r="F3315" s="94"/>
      <c r="G3315" s="94"/>
      <c r="H3315" s="94"/>
      <c r="I3315" s="94"/>
      <c r="J3315" s="94"/>
      <c r="K3315" s="94"/>
      <c r="L3315" s="105"/>
      <c r="M3315" s="78"/>
      <c r="N3315" s="96"/>
      <c r="O3315" s="119"/>
      <c r="P3315" s="107"/>
      <c r="Q3315" s="107"/>
      <c r="R3315" s="107"/>
      <c r="S3315" s="107"/>
      <c r="T3315" s="74"/>
    </row>
    <row r="3316" spans="1:20" ht="18" customHeight="1">
      <c r="A3316" s="930"/>
      <c r="B3316" s="931"/>
      <c r="C3316" s="99"/>
      <c r="D3316" s="108"/>
      <c r="E3316" s="94"/>
      <c r="F3316" s="94"/>
      <c r="G3316" s="94"/>
      <c r="H3316" s="94"/>
      <c r="I3316" s="94"/>
      <c r="J3316" s="94"/>
      <c r="K3316" s="94"/>
      <c r="L3316" s="105"/>
      <c r="M3316" s="78"/>
      <c r="N3316" s="96"/>
      <c r="O3316" s="119"/>
      <c r="P3316" s="107"/>
      <c r="Q3316" s="107"/>
      <c r="R3316" s="107"/>
      <c r="S3316" s="107"/>
      <c r="T3316" s="74"/>
    </row>
    <row r="3317" spans="1:20" ht="18" customHeight="1" thickBot="1">
      <c r="A3317" s="932"/>
      <c r="B3317" s="933"/>
      <c r="C3317" s="120"/>
      <c r="D3317" s="121"/>
      <c r="E3317" s="122"/>
      <c r="F3317" s="122"/>
      <c r="G3317" s="122"/>
      <c r="H3317" s="122"/>
      <c r="I3317" s="122"/>
      <c r="J3317" s="122"/>
      <c r="K3317" s="122"/>
      <c r="L3317" s="123"/>
      <c r="M3317" s="124"/>
      <c r="N3317" s="125"/>
      <c r="O3317" s="126"/>
      <c r="P3317" s="127"/>
      <c r="Q3317" s="127"/>
      <c r="R3317" s="127"/>
      <c r="S3317" s="127"/>
      <c r="T3317" s="128"/>
    </row>
    <row r="3318" spans="1:20" ht="17.25" customHeight="1" thickBot="1">
      <c r="A3318" s="935" t="s">
        <v>101</v>
      </c>
      <c r="B3318" s="936"/>
      <c r="C3318" s="936"/>
      <c r="D3318" s="936"/>
      <c r="E3318" s="936"/>
      <c r="F3318" s="936"/>
      <c r="G3318" s="50" t="s">
        <v>102</v>
      </c>
      <c r="H3318" s="937"/>
      <c r="I3318" s="937"/>
      <c r="J3318" s="938"/>
      <c r="K3318" s="50" t="s">
        <v>103</v>
      </c>
      <c r="L3318" s="51"/>
      <c r="M3318" s="52"/>
      <c r="N3318" s="939" t="s">
        <v>104</v>
      </c>
      <c r="O3318" s="940"/>
      <c r="P3318" s="940"/>
      <c r="Q3318" s="941"/>
      <c r="R3318" s="53" t="s">
        <v>105</v>
      </c>
      <c r="S3318" s="54"/>
      <c r="T3318" s="55"/>
    </row>
    <row r="3319" spans="1:20" ht="18" customHeight="1">
      <c r="A3319" s="942" t="s">
        <v>106</v>
      </c>
      <c r="B3319" s="943"/>
      <c r="C3319" s="946" t="s">
        <v>107</v>
      </c>
      <c r="D3319" s="922" t="s">
        <v>108</v>
      </c>
      <c r="E3319" s="923"/>
      <c r="F3319" s="923"/>
      <c r="G3319" s="923"/>
      <c r="H3319" s="923"/>
      <c r="I3319" s="923"/>
      <c r="J3319" s="923"/>
      <c r="K3319" s="923"/>
      <c r="L3319" s="948"/>
      <c r="M3319" s="950" t="s">
        <v>109</v>
      </c>
      <c r="N3319" s="922" t="s">
        <v>110</v>
      </c>
      <c r="O3319" s="922" t="s">
        <v>111</v>
      </c>
      <c r="P3319" s="923"/>
      <c r="Q3319" s="923"/>
      <c r="R3319" s="923"/>
      <c r="S3319" s="923"/>
      <c r="T3319" s="924"/>
    </row>
    <row r="3320" spans="1:20" ht="18" customHeight="1" thickBot="1">
      <c r="A3320" s="944"/>
      <c r="B3320" s="945"/>
      <c r="C3320" s="947"/>
      <c r="D3320" s="925"/>
      <c r="E3320" s="926"/>
      <c r="F3320" s="926"/>
      <c r="G3320" s="926"/>
      <c r="H3320" s="926"/>
      <c r="I3320" s="926"/>
      <c r="J3320" s="926"/>
      <c r="K3320" s="926"/>
      <c r="L3320" s="949"/>
      <c r="M3320" s="951"/>
      <c r="N3320" s="925"/>
      <c r="O3320" s="925"/>
      <c r="P3320" s="926"/>
      <c r="Q3320" s="926"/>
      <c r="R3320" s="926"/>
      <c r="S3320" s="926"/>
      <c r="T3320" s="927"/>
    </row>
    <row r="3321" spans="1:20" ht="18" customHeight="1">
      <c r="A3321" s="928"/>
      <c r="B3321" s="929"/>
      <c r="C3321" s="57"/>
      <c r="D3321" s="58"/>
      <c r="E3321" s="59"/>
      <c r="F3321" s="60"/>
      <c r="G3321" s="60"/>
      <c r="H3321" s="934"/>
      <c r="I3321" s="934"/>
      <c r="J3321" s="934"/>
      <c r="K3321" s="934"/>
      <c r="L3321" s="61"/>
      <c r="M3321" s="62"/>
      <c r="N3321" s="63"/>
      <c r="O3321" s="64"/>
      <c r="P3321" s="65"/>
      <c r="Q3321" s="65"/>
      <c r="R3321" s="65"/>
      <c r="S3321" s="65"/>
      <c r="T3321" s="66"/>
    </row>
    <row r="3322" spans="1:20" ht="18" customHeight="1">
      <c r="A3322" s="930"/>
      <c r="B3322" s="931"/>
      <c r="C3322" s="67"/>
      <c r="D3322" s="68"/>
      <c r="E3322" s="69"/>
      <c r="F3322" s="69"/>
      <c r="G3322" s="69"/>
      <c r="H3322" s="69"/>
      <c r="I3322" s="69"/>
      <c r="J3322" s="69"/>
      <c r="K3322" s="69"/>
      <c r="L3322" s="70"/>
      <c r="M3322" s="71"/>
      <c r="N3322" s="71"/>
      <c r="O3322" s="72"/>
      <c r="P3322" s="73"/>
      <c r="Q3322" s="73"/>
      <c r="R3322" s="73"/>
      <c r="S3322" s="73"/>
      <c r="T3322" s="74"/>
    </row>
    <row r="3323" spans="1:20" ht="18" customHeight="1">
      <c r="A3323" s="930"/>
      <c r="B3323" s="931"/>
      <c r="C3323" s="75"/>
      <c r="D3323" s="68"/>
      <c r="E3323" s="69"/>
      <c r="F3323" s="76"/>
      <c r="G3323" s="76"/>
      <c r="H3323" s="76"/>
      <c r="I3323" s="76"/>
      <c r="J3323" s="76"/>
      <c r="K3323" s="76"/>
      <c r="L3323" s="77"/>
      <c r="M3323" s="71"/>
      <c r="N3323" s="71"/>
      <c r="O3323" s="72"/>
      <c r="P3323" s="73"/>
      <c r="Q3323" s="73"/>
      <c r="R3323" s="73"/>
      <c r="S3323" s="73"/>
      <c r="T3323" s="74"/>
    </row>
    <row r="3324" spans="1:20" ht="18" customHeight="1">
      <c r="A3324" s="930"/>
      <c r="B3324" s="931"/>
      <c r="C3324" s="75"/>
      <c r="D3324" s="68"/>
      <c r="E3324" s="69"/>
      <c r="F3324" s="76"/>
      <c r="G3324" s="76"/>
      <c r="H3324" s="76"/>
      <c r="I3324" s="76"/>
      <c r="J3324" s="76"/>
      <c r="K3324" s="76"/>
      <c r="L3324" s="77"/>
      <c r="M3324" s="78"/>
      <c r="N3324" s="71"/>
      <c r="O3324" s="72"/>
      <c r="P3324" s="73"/>
      <c r="Q3324" s="73"/>
      <c r="R3324" s="73"/>
      <c r="S3324" s="73"/>
      <c r="T3324" s="74"/>
    </row>
    <row r="3325" spans="1:20" ht="18" customHeight="1">
      <c r="A3325" s="930"/>
      <c r="B3325" s="931"/>
      <c r="C3325" s="79"/>
      <c r="D3325" s="68"/>
      <c r="E3325" s="69"/>
      <c r="F3325" s="76"/>
      <c r="G3325" s="76"/>
      <c r="H3325" s="76"/>
      <c r="I3325" s="76"/>
      <c r="J3325" s="76"/>
      <c r="K3325" s="76"/>
      <c r="L3325" s="77"/>
      <c r="M3325" s="78"/>
      <c r="N3325" s="71"/>
      <c r="O3325" s="72"/>
      <c r="P3325" s="73"/>
      <c r="Q3325" s="73"/>
      <c r="R3325" s="73"/>
      <c r="S3325" s="73"/>
      <c r="T3325" s="74"/>
    </row>
    <row r="3326" spans="1:20" ht="18" customHeight="1">
      <c r="A3326" s="930"/>
      <c r="B3326" s="931"/>
      <c r="C3326" s="80"/>
      <c r="D3326" s="81"/>
      <c r="E3326" s="82"/>
      <c r="F3326" s="82"/>
      <c r="G3326" s="82"/>
      <c r="H3326" s="82"/>
      <c r="I3326" s="82"/>
      <c r="J3326" s="82"/>
      <c r="K3326" s="82"/>
      <c r="L3326" s="83"/>
      <c r="M3326" s="84"/>
      <c r="N3326" s="85"/>
      <c r="O3326" s="288"/>
      <c r="P3326" s="388"/>
      <c r="Q3326" s="388"/>
      <c r="R3326" s="388"/>
      <c r="S3326" s="388"/>
      <c r="T3326" s="88"/>
    </row>
    <row r="3327" spans="1:20" ht="18" customHeight="1">
      <c r="A3327" s="930"/>
      <c r="B3327" s="931"/>
      <c r="C3327" s="75"/>
      <c r="D3327" s="68"/>
      <c r="E3327" s="89"/>
      <c r="F3327" s="89"/>
      <c r="G3327" s="89"/>
      <c r="H3327" s="89"/>
      <c r="I3327" s="89"/>
      <c r="J3327" s="89"/>
      <c r="K3327" s="89"/>
      <c r="L3327" s="90"/>
      <c r="M3327" s="91"/>
      <c r="N3327" s="92"/>
      <c r="O3327" s="109"/>
      <c r="P3327" s="107"/>
      <c r="Q3327" s="107"/>
      <c r="R3327" s="107"/>
      <c r="S3327" s="107"/>
      <c r="T3327" s="74"/>
    </row>
    <row r="3328" spans="1:20" ht="18" customHeight="1">
      <c r="A3328" s="930"/>
      <c r="B3328" s="931"/>
      <c r="C3328" s="75"/>
      <c r="D3328" s="68"/>
      <c r="E3328" s="94"/>
      <c r="F3328" s="94"/>
      <c r="G3328" s="94"/>
      <c r="H3328" s="94"/>
      <c r="I3328" s="94"/>
      <c r="J3328" s="94"/>
      <c r="K3328" s="94"/>
      <c r="L3328" s="95"/>
      <c r="M3328" s="78"/>
      <c r="N3328" s="96"/>
      <c r="O3328" s="119"/>
      <c r="P3328" s="107"/>
      <c r="Q3328" s="107"/>
      <c r="R3328" s="107"/>
      <c r="S3328" s="107"/>
      <c r="T3328" s="74"/>
    </row>
    <row r="3329" spans="1:20" ht="18" customHeight="1">
      <c r="A3329" s="930"/>
      <c r="B3329" s="931"/>
      <c r="C3329" s="75"/>
      <c r="D3329" s="68"/>
      <c r="E3329" s="89"/>
      <c r="F3329" s="89"/>
      <c r="G3329" s="89"/>
      <c r="H3329" s="89"/>
      <c r="I3329" s="89"/>
      <c r="J3329" s="89"/>
      <c r="K3329" s="89"/>
      <c r="L3329" s="95"/>
      <c r="M3329" s="78"/>
      <c r="N3329" s="96"/>
      <c r="O3329" s="119"/>
      <c r="P3329" s="107"/>
      <c r="Q3329" s="107"/>
      <c r="R3329" s="107"/>
      <c r="S3329" s="107"/>
      <c r="T3329" s="74"/>
    </row>
    <row r="3330" spans="1:20" ht="18" customHeight="1">
      <c r="A3330" s="930"/>
      <c r="B3330" s="931"/>
      <c r="C3330" s="99"/>
      <c r="D3330" s="68"/>
      <c r="E3330" s="94"/>
      <c r="F3330" s="94"/>
      <c r="G3330" s="94"/>
      <c r="H3330" s="94"/>
      <c r="I3330" s="94"/>
      <c r="J3330" s="94"/>
      <c r="K3330" s="94"/>
      <c r="L3330" s="95"/>
      <c r="M3330" s="100"/>
      <c r="N3330" s="100"/>
      <c r="O3330" s="110"/>
      <c r="P3330" s="107"/>
      <c r="Q3330" s="107"/>
      <c r="R3330" s="107"/>
      <c r="S3330" s="107"/>
      <c r="T3330" s="74"/>
    </row>
    <row r="3331" spans="1:20" ht="18" customHeight="1">
      <c r="A3331" s="930"/>
      <c r="B3331" s="931"/>
      <c r="C3331" s="102"/>
      <c r="D3331" s="68"/>
      <c r="E3331" s="94"/>
      <c r="F3331" s="94"/>
      <c r="G3331" s="94"/>
      <c r="H3331" s="94"/>
      <c r="I3331" s="94"/>
      <c r="J3331" s="94"/>
      <c r="K3331" s="94"/>
      <c r="L3331" s="95"/>
      <c r="M3331" s="78"/>
      <c r="N3331" s="96"/>
      <c r="O3331" s="119"/>
      <c r="P3331" s="107"/>
      <c r="Q3331" s="107"/>
      <c r="R3331" s="107"/>
      <c r="S3331" s="107"/>
      <c r="T3331" s="74"/>
    </row>
    <row r="3332" spans="1:20" ht="18" customHeight="1">
      <c r="A3332" s="930"/>
      <c r="B3332" s="931"/>
      <c r="C3332" s="75"/>
      <c r="D3332" s="68"/>
      <c r="E3332" s="94"/>
      <c r="F3332" s="94"/>
      <c r="G3332" s="94"/>
      <c r="H3332" s="94"/>
      <c r="I3332" s="94"/>
      <c r="J3332" s="94"/>
      <c r="K3332" s="94"/>
      <c r="L3332" s="95"/>
      <c r="M3332" s="100"/>
      <c r="N3332" s="71"/>
      <c r="O3332" s="106"/>
      <c r="P3332" s="107"/>
      <c r="Q3332" s="107"/>
      <c r="R3332" s="107"/>
      <c r="S3332" s="107"/>
      <c r="T3332" s="74"/>
    </row>
    <row r="3333" spans="1:20" ht="18" customHeight="1">
      <c r="A3333" s="930"/>
      <c r="B3333" s="931"/>
      <c r="C3333" s="102"/>
      <c r="D3333" s="68"/>
      <c r="E3333" s="94"/>
      <c r="F3333" s="94"/>
      <c r="G3333" s="94"/>
      <c r="H3333" s="94"/>
      <c r="I3333" s="94"/>
      <c r="J3333" s="94"/>
      <c r="K3333" s="94"/>
      <c r="L3333" s="95"/>
      <c r="M3333" s="100"/>
      <c r="N3333" s="71"/>
      <c r="O3333" s="106"/>
      <c r="P3333" s="107"/>
      <c r="Q3333" s="107"/>
      <c r="R3333" s="107"/>
      <c r="S3333" s="107"/>
      <c r="T3333" s="74"/>
    </row>
    <row r="3334" spans="1:20" ht="18" customHeight="1">
      <c r="A3334" s="930"/>
      <c r="B3334" s="931"/>
      <c r="C3334" s="99"/>
      <c r="D3334" s="68"/>
      <c r="E3334" s="94"/>
      <c r="F3334" s="94"/>
      <c r="G3334" s="94"/>
      <c r="H3334" s="94"/>
      <c r="I3334" s="94"/>
      <c r="J3334" s="94"/>
      <c r="K3334" s="94"/>
      <c r="L3334" s="105"/>
      <c r="M3334" s="100"/>
      <c r="N3334" s="71"/>
      <c r="O3334" s="106"/>
      <c r="P3334" s="107"/>
      <c r="Q3334" s="107"/>
      <c r="R3334" s="107"/>
      <c r="S3334" s="107"/>
      <c r="T3334" s="74"/>
    </row>
    <row r="3335" spans="1:20" ht="18" customHeight="1">
      <c r="A3335" s="930"/>
      <c r="B3335" s="931"/>
      <c r="C3335" s="75"/>
      <c r="D3335" s="108"/>
      <c r="E3335" s="94"/>
      <c r="F3335" s="94"/>
      <c r="G3335" s="94"/>
      <c r="H3335" s="94"/>
      <c r="I3335" s="94"/>
      <c r="J3335" s="94"/>
      <c r="K3335" s="94"/>
      <c r="L3335" s="95"/>
      <c r="M3335" s="100"/>
      <c r="N3335" s="71"/>
      <c r="O3335" s="106"/>
      <c r="P3335" s="107"/>
      <c r="Q3335" s="107"/>
      <c r="R3335" s="107"/>
      <c r="S3335" s="107"/>
      <c r="T3335" s="74"/>
    </row>
    <row r="3336" spans="1:20" ht="18" customHeight="1">
      <c r="A3336" s="930"/>
      <c r="B3336" s="931"/>
      <c r="C3336" s="75"/>
      <c r="D3336" s="108"/>
      <c r="E3336" s="94"/>
      <c r="F3336" s="94"/>
      <c r="G3336" s="94"/>
      <c r="H3336" s="94"/>
      <c r="I3336" s="94"/>
      <c r="J3336" s="94"/>
      <c r="K3336" s="94"/>
      <c r="L3336" s="95"/>
      <c r="M3336" s="100"/>
      <c r="N3336" s="71"/>
      <c r="O3336" s="106"/>
      <c r="P3336" s="107"/>
      <c r="Q3336" s="107"/>
      <c r="R3336" s="107"/>
      <c r="S3336" s="107"/>
      <c r="T3336" s="74"/>
    </row>
    <row r="3337" spans="1:20" ht="18" customHeight="1">
      <c r="A3337" s="930"/>
      <c r="B3337" s="931"/>
      <c r="C3337" s="102"/>
      <c r="D3337" s="68"/>
      <c r="E3337" s="94"/>
      <c r="F3337" s="94"/>
      <c r="G3337" s="94"/>
      <c r="H3337" s="94"/>
      <c r="I3337" s="94"/>
      <c r="J3337" s="94"/>
      <c r="K3337" s="94"/>
      <c r="L3337" s="95"/>
      <c r="M3337" s="100"/>
      <c r="N3337" s="92"/>
      <c r="O3337" s="109"/>
      <c r="P3337" s="107"/>
      <c r="Q3337" s="107"/>
      <c r="R3337" s="107"/>
      <c r="S3337" s="107"/>
      <c r="T3337" s="74"/>
    </row>
    <row r="3338" spans="1:20" ht="18" customHeight="1">
      <c r="A3338" s="930"/>
      <c r="B3338" s="931"/>
      <c r="C3338" s="99"/>
      <c r="D3338" s="108"/>
      <c r="E3338" s="94"/>
      <c r="F3338" s="94"/>
      <c r="G3338" s="94"/>
      <c r="H3338" s="94"/>
      <c r="I3338" s="94"/>
      <c r="J3338" s="94"/>
      <c r="K3338" s="94"/>
      <c r="L3338" s="95"/>
      <c r="M3338" s="100"/>
      <c r="N3338" s="100"/>
      <c r="O3338" s="110"/>
      <c r="P3338" s="107"/>
      <c r="Q3338" s="107"/>
      <c r="R3338" s="107"/>
      <c r="S3338" s="107"/>
      <c r="T3338" s="74"/>
    </row>
    <row r="3339" spans="1:20" ht="18" customHeight="1">
      <c r="A3339" s="930"/>
      <c r="B3339" s="931"/>
      <c r="C3339" s="102"/>
      <c r="D3339" s="108"/>
      <c r="E3339" s="94"/>
      <c r="F3339" s="94"/>
      <c r="G3339" s="94"/>
      <c r="H3339" s="94"/>
      <c r="I3339" s="94"/>
      <c r="J3339" s="94"/>
      <c r="K3339" s="94"/>
      <c r="L3339" s="95"/>
      <c r="M3339" s="78"/>
      <c r="N3339" s="100"/>
      <c r="O3339" s="110"/>
      <c r="P3339" s="107"/>
      <c r="Q3339" s="107"/>
      <c r="R3339" s="107"/>
      <c r="S3339" s="107"/>
      <c r="T3339" s="74"/>
    </row>
    <row r="3340" spans="1:20" ht="18" customHeight="1">
      <c r="A3340" s="930"/>
      <c r="B3340" s="931"/>
      <c r="C3340" s="99"/>
      <c r="D3340" s="108"/>
      <c r="E3340" s="94"/>
      <c r="F3340" s="94"/>
      <c r="G3340" s="94"/>
      <c r="H3340" s="94"/>
      <c r="I3340" s="94"/>
      <c r="J3340" s="94"/>
      <c r="K3340" s="94"/>
      <c r="L3340" s="95"/>
      <c r="M3340" s="100"/>
      <c r="N3340" s="100"/>
      <c r="O3340" s="110"/>
      <c r="P3340" s="107"/>
      <c r="Q3340" s="107"/>
      <c r="R3340" s="107"/>
      <c r="S3340" s="107"/>
      <c r="T3340" s="74"/>
    </row>
    <row r="3341" spans="1:20" ht="18" customHeight="1">
      <c r="A3341" s="930"/>
      <c r="B3341" s="931"/>
      <c r="C3341" s="111"/>
      <c r="D3341" s="108"/>
      <c r="E3341" s="94"/>
      <c r="F3341" s="94"/>
      <c r="G3341" s="94"/>
      <c r="H3341" s="94"/>
      <c r="I3341" s="94"/>
      <c r="J3341" s="94"/>
      <c r="K3341" s="94"/>
      <c r="L3341" s="95"/>
      <c r="M3341" s="113"/>
      <c r="N3341" s="113"/>
      <c r="O3341" s="114"/>
      <c r="P3341" s="107"/>
      <c r="Q3341" s="107"/>
      <c r="R3341" s="107"/>
      <c r="S3341" s="107"/>
      <c r="T3341" s="74"/>
    </row>
    <row r="3342" spans="1:20" ht="18" customHeight="1">
      <c r="A3342" s="930"/>
      <c r="B3342" s="931"/>
      <c r="C3342" s="75"/>
      <c r="D3342" s="108"/>
      <c r="E3342" s="116"/>
      <c r="F3342" s="116"/>
      <c r="G3342" s="116"/>
      <c r="H3342" s="116"/>
      <c r="I3342" s="116"/>
      <c r="J3342" s="116"/>
      <c r="K3342" s="116"/>
      <c r="L3342" s="117"/>
      <c r="M3342" s="100"/>
      <c r="N3342" s="71"/>
      <c r="O3342" s="106"/>
      <c r="P3342" s="107"/>
      <c r="Q3342" s="107"/>
      <c r="R3342" s="107"/>
      <c r="S3342" s="107"/>
      <c r="T3342" s="74"/>
    </row>
    <row r="3343" spans="1:20" ht="18" customHeight="1">
      <c r="A3343" s="930"/>
      <c r="B3343" s="931"/>
      <c r="C3343" s="118"/>
      <c r="D3343" s="108"/>
      <c r="E3343" s="94"/>
      <c r="F3343" s="94"/>
      <c r="G3343" s="94"/>
      <c r="H3343" s="94"/>
      <c r="I3343" s="94"/>
      <c r="J3343" s="94"/>
      <c r="K3343" s="94"/>
      <c r="L3343" s="95"/>
      <c r="M3343" s="100"/>
      <c r="N3343" s="100"/>
      <c r="O3343" s="110"/>
      <c r="P3343" s="107"/>
      <c r="Q3343" s="107"/>
      <c r="R3343" s="107"/>
      <c r="S3343" s="107"/>
      <c r="T3343" s="74"/>
    </row>
    <row r="3344" spans="1:20" ht="18" customHeight="1">
      <c r="A3344" s="930"/>
      <c r="B3344" s="931"/>
      <c r="C3344" s="118"/>
      <c r="D3344" s="108"/>
      <c r="E3344" s="94"/>
      <c r="F3344" s="94"/>
      <c r="G3344" s="94"/>
      <c r="H3344" s="94"/>
      <c r="I3344" s="94"/>
      <c r="J3344" s="94"/>
      <c r="K3344" s="94"/>
      <c r="L3344" s="95"/>
      <c r="M3344" s="100"/>
      <c r="N3344" s="100"/>
      <c r="O3344" s="110"/>
      <c r="P3344" s="107"/>
      <c r="Q3344" s="107"/>
      <c r="R3344" s="107"/>
      <c r="S3344" s="107"/>
      <c r="T3344" s="74"/>
    </row>
    <row r="3345" spans="1:20" ht="18" customHeight="1">
      <c r="A3345" s="930"/>
      <c r="B3345" s="931"/>
      <c r="C3345" s="99"/>
      <c r="D3345" s="108"/>
      <c r="E3345" s="94"/>
      <c r="F3345" s="94"/>
      <c r="G3345" s="94"/>
      <c r="H3345" s="94"/>
      <c r="I3345" s="94"/>
      <c r="J3345" s="94"/>
      <c r="K3345" s="94"/>
      <c r="L3345" s="105"/>
      <c r="M3345" s="100"/>
      <c r="N3345" s="100"/>
      <c r="O3345" s="110"/>
      <c r="P3345" s="107"/>
      <c r="Q3345" s="107"/>
      <c r="R3345" s="107"/>
      <c r="S3345" s="107"/>
      <c r="T3345" s="74"/>
    </row>
    <row r="3346" spans="1:20" ht="18" customHeight="1">
      <c r="A3346" s="930"/>
      <c r="B3346" s="931"/>
      <c r="C3346" s="111"/>
      <c r="D3346" s="68"/>
      <c r="E3346" s="94"/>
      <c r="F3346" s="94"/>
      <c r="G3346" s="94"/>
      <c r="H3346" s="94"/>
      <c r="I3346" s="94"/>
      <c r="J3346" s="94"/>
      <c r="K3346" s="94"/>
      <c r="L3346" s="105"/>
      <c r="M3346" s="100"/>
      <c r="N3346" s="100"/>
      <c r="O3346" s="110"/>
      <c r="P3346" s="107"/>
      <c r="Q3346" s="107"/>
      <c r="R3346" s="107"/>
      <c r="S3346" s="107"/>
      <c r="T3346" s="74"/>
    </row>
    <row r="3347" spans="1:20" ht="18" customHeight="1">
      <c r="A3347" s="930"/>
      <c r="B3347" s="931"/>
      <c r="C3347" s="75"/>
      <c r="D3347" s="108"/>
      <c r="E3347" s="94"/>
      <c r="F3347" s="94"/>
      <c r="G3347" s="94"/>
      <c r="H3347" s="94"/>
      <c r="I3347" s="94"/>
      <c r="J3347" s="94"/>
      <c r="K3347" s="94"/>
      <c r="L3347" s="105"/>
      <c r="M3347" s="100"/>
      <c r="N3347" s="100"/>
      <c r="O3347" s="110"/>
      <c r="P3347" s="107"/>
      <c r="Q3347" s="107"/>
      <c r="R3347" s="107"/>
      <c r="S3347" s="107"/>
      <c r="T3347" s="74"/>
    </row>
    <row r="3348" spans="1:20" ht="18" customHeight="1">
      <c r="A3348" s="930"/>
      <c r="B3348" s="931"/>
      <c r="C3348" s="118"/>
      <c r="D3348" s="108"/>
      <c r="E3348" s="94"/>
      <c r="F3348" s="94"/>
      <c r="G3348" s="94"/>
      <c r="H3348" s="94"/>
      <c r="I3348" s="94"/>
      <c r="J3348" s="94"/>
      <c r="K3348" s="94"/>
      <c r="L3348" s="105"/>
      <c r="M3348" s="100"/>
      <c r="N3348" s="100"/>
      <c r="O3348" s="110"/>
      <c r="P3348" s="107"/>
      <c r="Q3348" s="107"/>
      <c r="R3348" s="107"/>
      <c r="S3348" s="107"/>
      <c r="T3348" s="74"/>
    </row>
    <row r="3349" spans="1:20" ht="18" customHeight="1">
      <c r="A3349" s="930"/>
      <c r="B3349" s="931"/>
      <c r="C3349" s="99"/>
      <c r="D3349" s="108"/>
      <c r="E3349" s="94"/>
      <c r="F3349" s="94"/>
      <c r="G3349" s="94"/>
      <c r="H3349" s="94"/>
      <c r="I3349" s="94"/>
      <c r="J3349" s="94"/>
      <c r="K3349" s="94"/>
      <c r="L3349" s="105"/>
      <c r="M3349" s="100"/>
      <c r="N3349" s="100"/>
      <c r="O3349" s="110"/>
      <c r="P3349" s="107"/>
      <c r="Q3349" s="107"/>
      <c r="R3349" s="107"/>
      <c r="S3349" s="107"/>
      <c r="T3349" s="74"/>
    </row>
    <row r="3350" spans="1:20" ht="18" customHeight="1">
      <c r="A3350" s="930"/>
      <c r="B3350" s="931"/>
      <c r="C3350" s="99"/>
      <c r="D3350" s="108"/>
      <c r="E3350" s="94"/>
      <c r="F3350" s="94"/>
      <c r="G3350" s="94"/>
      <c r="H3350" s="94"/>
      <c r="I3350" s="94"/>
      <c r="J3350" s="94"/>
      <c r="K3350" s="94"/>
      <c r="L3350" s="105"/>
      <c r="M3350" s="100"/>
      <c r="N3350" s="100"/>
      <c r="O3350" s="110"/>
      <c r="P3350" s="107"/>
      <c r="Q3350" s="107"/>
      <c r="R3350" s="107"/>
      <c r="S3350" s="107"/>
      <c r="T3350" s="74"/>
    </row>
    <row r="3351" spans="1:20" ht="18" customHeight="1">
      <c r="A3351" s="930"/>
      <c r="B3351" s="931"/>
      <c r="C3351" s="99"/>
      <c r="D3351" s="108"/>
      <c r="E3351" s="94"/>
      <c r="F3351" s="94"/>
      <c r="G3351" s="94"/>
      <c r="H3351" s="94"/>
      <c r="I3351" s="94"/>
      <c r="J3351" s="94"/>
      <c r="K3351" s="94"/>
      <c r="L3351" s="105"/>
      <c r="M3351" s="78"/>
      <c r="N3351" s="96"/>
      <c r="O3351" s="119"/>
      <c r="P3351" s="107"/>
      <c r="Q3351" s="107"/>
      <c r="R3351" s="107"/>
      <c r="S3351" s="107"/>
      <c r="T3351" s="74"/>
    </row>
    <row r="3352" spans="1:20" ht="18" customHeight="1">
      <c r="A3352" s="930"/>
      <c r="B3352" s="931"/>
      <c r="C3352" s="99"/>
      <c r="D3352" s="108"/>
      <c r="E3352" s="94"/>
      <c r="F3352" s="94"/>
      <c r="G3352" s="94"/>
      <c r="H3352" s="94"/>
      <c r="I3352" s="94"/>
      <c r="J3352" s="94"/>
      <c r="K3352" s="94"/>
      <c r="L3352" s="105"/>
      <c r="M3352" s="78"/>
      <c r="N3352" s="96"/>
      <c r="O3352" s="119"/>
      <c r="P3352" s="107"/>
      <c r="Q3352" s="107"/>
      <c r="R3352" s="107"/>
      <c r="S3352" s="107"/>
      <c r="T3352" s="74"/>
    </row>
    <row r="3353" spans="1:20" ht="18" customHeight="1">
      <c r="A3353" s="930"/>
      <c r="B3353" s="931"/>
      <c r="C3353" s="99"/>
      <c r="D3353" s="108"/>
      <c r="E3353" s="94"/>
      <c r="F3353" s="94"/>
      <c r="G3353" s="94"/>
      <c r="H3353" s="94"/>
      <c r="I3353" s="94"/>
      <c r="J3353" s="94"/>
      <c r="K3353" s="94"/>
      <c r="L3353" s="105"/>
      <c r="M3353" s="78"/>
      <c r="N3353" s="96"/>
      <c r="O3353" s="119"/>
      <c r="P3353" s="107"/>
      <c r="Q3353" s="107"/>
      <c r="R3353" s="107"/>
      <c r="S3353" s="107"/>
      <c r="T3353" s="74"/>
    </row>
    <row r="3354" spans="1:20" ht="18" customHeight="1" thickBot="1">
      <c r="A3354" s="932"/>
      <c r="B3354" s="933"/>
      <c r="C3354" s="120"/>
      <c r="D3354" s="121"/>
      <c r="E3354" s="122"/>
      <c r="F3354" s="122"/>
      <c r="G3354" s="122"/>
      <c r="H3354" s="122"/>
      <c r="I3354" s="122"/>
      <c r="J3354" s="122"/>
      <c r="K3354" s="122"/>
      <c r="L3354" s="123"/>
      <c r="M3354" s="124"/>
      <c r="N3354" s="125"/>
      <c r="O3354" s="126"/>
      <c r="P3354" s="127"/>
      <c r="Q3354" s="127"/>
      <c r="R3354" s="127"/>
      <c r="S3354" s="127"/>
      <c r="T3354" s="128"/>
    </row>
    <row r="3355" spans="1:20" ht="17.25" customHeight="1" thickBot="1">
      <c r="A3355" s="935" t="s">
        <v>101</v>
      </c>
      <c r="B3355" s="936"/>
      <c r="C3355" s="936"/>
      <c r="D3355" s="936"/>
      <c r="E3355" s="936"/>
      <c r="F3355" s="936"/>
      <c r="G3355" s="50" t="s">
        <v>102</v>
      </c>
      <c r="H3355" s="937"/>
      <c r="I3355" s="937"/>
      <c r="J3355" s="938"/>
      <c r="K3355" s="50" t="s">
        <v>103</v>
      </c>
      <c r="L3355" s="51"/>
      <c r="M3355" s="52"/>
      <c r="N3355" s="939" t="s">
        <v>104</v>
      </c>
      <c r="O3355" s="940"/>
      <c r="P3355" s="940"/>
      <c r="Q3355" s="941"/>
      <c r="R3355" s="53" t="s">
        <v>105</v>
      </c>
      <c r="S3355" s="54"/>
      <c r="T3355" s="55"/>
    </row>
    <row r="3356" spans="1:20" ht="18" customHeight="1">
      <c r="A3356" s="942" t="s">
        <v>106</v>
      </c>
      <c r="B3356" s="943"/>
      <c r="C3356" s="946" t="s">
        <v>107</v>
      </c>
      <c r="D3356" s="922" t="s">
        <v>108</v>
      </c>
      <c r="E3356" s="923"/>
      <c r="F3356" s="923"/>
      <c r="G3356" s="923"/>
      <c r="H3356" s="923"/>
      <c r="I3356" s="923"/>
      <c r="J3356" s="923"/>
      <c r="K3356" s="923"/>
      <c r="L3356" s="948"/>
      <c r="M3356" s="950" t="s">
        <v>109</v>
      </c>
      <c r="N3356" s="922" t="s">
        <v>110</v>
      </c>
      <c r="O3356" s="922" t="s">
        <v>111</v>
      </c>
      <c r="P3356" s="923"/>
      <c r="Q3356" s="923"/>
      <c r="R3356" s="923"/>
      <c r="S3356" s="923"/>
      <c r="T3356" s="924"/>
    </row>
    <row r="3357" spans="1:20" ht="18" customHeight="1" thickBot="1">
      <c r="A3357" s="944"/>
      <c r="B3357" s="945"/>
      <c r="C3357" s="947"/>
      <c r="D3357" s="925"/>
      <c r="E3357" s="926"/>
      <c r="F3357" s="926"/>
      <c r="G3357" s="926"/>
      <c r="H3357" s="926"/>
      <c r="I3357" s="926"/>
      <c r="J3357" s="926"/>
      <c r="K3357" s="926"/>
      <c r="L3357" s="949"/>
      <c r="M3357" s="951"/>
      <c r="N3357" s="925"/>
      <c r="O3357" s="925"/>
      <c r="P3357" s="926"/>
      <c r="Q3357" s="926"/>
      <c r="R3357" s="926"/>
      <c r="S3357" s="926"/>
      <c r="T3357" s="927"/>
    </row>
    <row r="3358" spans="1:20" ht="18" customHeight="1">
      <c r="A3358" s="928"/>
      <c r="B3358" s="929"/>
      <c r="C3358" s="57"/>
      <c r="D3358" s="58"/>
      <c r="E3358" s="59"/>
      <c r="F3358" s="60"/>
      <c r="G3358" s="60"/>
      <c r="H3358" s="934"/>
      <c r="I3358" s="934"/>
      <c r="J3358" s="934"/>
      <c r="K3358" s="934"/>
      <c r="L3358" s="61"/>
      <c r="M3358" s="62"/>
      <c r="N3358" s="63"/>
      <c r="O3358" s="64"/>
      <c r="P3358" s="65"/>
      <c r="Q3358" s="65"/>
      <c r="R3358" s="65"/>
      <c r="S3358" s="65"/>
      <c r="T3358" s="66"/>
    </row>
    <row r="3359" spans="1:20" ht="18" customHeight="1">
      <c r="A3359" s="930"/>
      <c r="B3359" s="931"/>
      <c r="C3359" s="67"/>
      <c r="D3359" s="68"/>
      <c r="E3359" s="69"/>
      <c r="F3359" s="69"/>
      <c r="G3359" s="69"/>
      <c r="H3359" s="69"/>
      <c r="I3359" s="69"/>
      <c r="J3359" s="69"/>
      <c r="K3359" s="69"/>
      <c r="L3359" s="70"/>
      <c r="M3359" s="71"/>
      <c r="N3359" s="71"/>
      <c r="O3359" s="72"/>
      <c r="P3359" s="73"/>
      <c r="Q3359" s="73"/>
      <c r="R3359" s="73"/>
      <c r="S3359" s="73"/>
      <c r="T3359" s="74"/>
    </row>
    <row r="3360" spans="1:20" ht="18" customHeight="1">
      <c r="A3360" s="930"/>
      <c r="B3360" s="931"/>
      <c r="C3360" s="75"/>
      <c r="D3360" s="68"/>
      <c r="E3360" s="69"/>
      <c r="F3360" s="76"/>
      <c r="G3360" s="76"/>
      <c r="H3360" s="76"/>
      <c r="I3360" s="76"/>
      <c r="J3360" s="76"/>
      <c r="K3360" s="76"/>
      <c r="L3360" s="77"/>
      <c r="M3360" s="71"/>
      <c r="N3360" s="71"/>
      <c r="O3360" s="72"/>
      <c r="P3360" s="73"/>
      <c r="Q3360" s="73"/>
      <c r="R3360" s="73"/>
      <c r="S3360" s="73"/>
      <c r="T3360" s="74"/>
    </row>
    <row r="3361" spans="1:20" ht="18" customHeight="1">
      <c r="A3361" s="930"/>
      <c r="B3361" s="931"/>
      <c r="C3361" s="75"/>
      <c r="D3361" s="68"/>
      <c r="E3361" s="69"/>
      <c r="F3361" s="76"/>
      <c r="G3361" s="76"/>
      <c r="H3361" s="76"/>
      <c r="I3361" s="76"/>
      <c r="J3361" s="76"/>
      <c r="K3361" s="76"/>
      <c r="L3361" s="77"/>
      <c r="M3361" s="78"/>
      <c r="N3361" s="71"/>
      <c r="O3361" s="72"/>
      <c r="P3361" s="73"/>
      <c r="Q3361" s="73"/>
      <c r="R3361" s="73"/>
      <c r="S3361" s="73"/>
      <c r="T3361" s="74"/>
    </row>
    <row r="3362" spans="1:20" ht="18" customHeight="1">
      <c r="A3362" s="930"/>
      <c r="B3362" s="931"/>
      <c r="C3362" s="79"/>
      <c r="D3362" s="68"/>
      <c r="E3362" s="69"/>
      <c r="F3362" s="76"/>
      <c r="G3362" s="76"/>
      <c r="H3362" s="76"/>
      <c r="I3362" s="76"/>
      <c r="J3362" s="76"/>
      <c r="K3362" s="76"/>
      <c r="L3362" s="77"/>
      <c r="M3362" s="78"/>
      <c r="N3362" s="71"/>
      <c r="O3362" s="72"/>
      <c r="P3362" s="73"/>
      <c r="Q3362" s="73"/>
      <c r="R3362" s="73"/>
      <c r="S3362" s="73"/>
      <c r="T3362" s="74"/>
    </row>
    <row r="3363" spans="1:20" ht="18" customHeight="1">
      <c r="A3363" s="930"/>
      <c r="B3363" s="931"/>
      <c r="C3363" s="80"/>
      <c r="D3363" s="81"/>
      <c r="E3363" s="82"/>
      <c r="F3363" s="82"/>
      <c r="G3363" s="82"/>
      <c r="H3363" s="82"/>
      <c r="I3363" s="82"/>
      <c r="J3363" s="82"/>
      <c r="K3363" s="82"/>
      <c r="L3363" s="83"/>
      <c r="M3363" s="84"/>
      <c r="N3363" s="85"/>
      <c r="O3363" s="288"/>
      <c r="P3363" s="388"/>
      <c r="Q3363" s="388"/>
      <c r="R3363" s="388"/>
      <c r="S3363" s="388"/>
      <c r="T3363" s="88"/>
    </row>
    <row r="3364" spans="1:20" ht="18" customHeight="1">
      <c r="A3364" s="930"/>
      <c r="B3364" s="931"/>
      <c r="C3364" s="75"/>
      <c r="D3364" s="68"/>
      <c r="E3364" s="89"/>
      <c r="F3364" s="89"/>
      <c r="G3364" s="89"/>
      <c r="H3364" s="89"/>
      <c r="I3364" s="89"/>
      <c r="J3364" s="89"/>
      <c r="K3364" s="89"/>
      <c r="L3364" s="90"/>
      <c r="M3364" s="91"/>
      <c r="N3364" s="92"/>
      <c r="O3364" s="109"/>
      <c r="P3364" s="107"/>
      <c r="Q3364" s="107"/>
      <c r="R3364" s="107"/>
      <c r="S3364" s="107"/>
      <c r="T3364" s="74"/>
    </row>
    <row r="3365" spans="1:20" ht="18" customHeight="1">
      <c r="A3365" s="930"/>
      <c r="B3365" s="931"/>
      <c r="C3365" s="75"/>
      <c r="D3365" s="68"/>
      <c r="E3365" s="94"/>
      <c r="F3365" s="94"/>
      <c r="G3365" s="94"/>
      <c r="H3365" s="94"/>
      <c r="I3365" s="94"/>
      <c r="J3365" s="94"/>
      <c r="K3365" s="94"/>
      <c r="L3365" s="95"/>
      <c r="M3365" s="78"/>
      <c r="N3365" s="96"/>
      <c r="O3365" s="119"/>
      <c r="P3365" s="107"/>
      <c r="Q3365" s="107"/>
      <c r="R3365" s="107"/>
      <c r="S3365" s="107"/>
      <c r="T3365" s="74"/>
    </row>
    <row r="3366" spans="1:20" ht="18" customHeight="1">
      <c r="A3366" s="930"/>
      <c r="B3366" s="931"/>
      <c r="C3366" s="75"/>
      <c r="D3366" s="68"/>
      <c r="E3366" s="89"/>
      <c r="F3366" s="89"/>
      <c r="G3366" s="89"/>
      <c r="H3366" s="89"/>
      <c r="I3366" s="89"/>
      <c r="J3366" s="89"/>
      <c r="K3366" s="89"/>
      <c r="L3366" s="95"/>
      <c r="M3366" s="78"/>
      <c r="N3366" s="96"/>
      <c r="O3366" s="119"/>
      <c r="P3366" s="107"/>
      <c r="Q3366" s="107"/>
      <c r="R3366" s="107"/>
      <c r="S3366" s="107"/>
      <c r="T3366" s="74"/>
    </row>
    <row r="3367" spans="1:20" ht="18" customHeight="1">
      <c r="A3367" s="930"/>
      <c r="B3367" s="931"/>
      <c r="C3367" s="99"/>
      <c r="D3367" s="68"/>
      <c r="E3367" s="94"/>
      <c r="F3367" s="94"/>
      <c r="G3367" s="94"/>
      <c r="H3367" s="94"/>
      <c r="I3367" s="94"/>
      <c r="J3367" s="94"/>
      <c r="K3367" s="94"/>
      <c r="L3367" s="95"/>
      <c r="M3367" s="100"/>
      <c r="N3367" s="100"/>
      <c r="O3367" s="110"/>
      <c r="P3367" s="107"/>
      <c r="Q3367" s="107"/>
      <c r="R3367" s="107"/>
      <c r="S3367" s="107"/>
      <c r="T3367" s="74"/>
    </row>
    <row r="3368" spans="1:20" ht="18" customHeight="1">
      <c r="A3368" s="930"/>
      <c r="B3368" s="931"/>
      <c r="C3368" s="102"/>
      <c r="D3368" s="68"/>
      <c r="E3368" s="94"/>
      <c r="F3368" s="94"/>
      <c r="G3368" s="94"/>
      <c r="H3368" s="94"/>
      <c r="I3368" s="94"/>
      <c r="J3368" s="94"/>
      <c r="K3368" s="94"/>
      <c r="L3368" s="95"/>
      <c r="M3368" s="78"/>
      <c r="N3368" s="96"/>
      <c r="O3368" s="119"/>
      <c r="P3368" s="107"/>
      <c r="Q3368" s="107"/>
      <c r="R3368" s="107"/>
      <c r="S3368" s="107"/>
      <c r="T3368" s="74"/>
    </row>
    <row r="3369" spans="1:20" ht="18" customHeight="1">
      <c r="A3369" s="930"/>
      <c r="B3369" s="931"/>
      <c r="C3369" s="75"/>
      <c r="D3369" s="68"/>
      <c r="E3369" s="94"/>
      <c r="F3369" s="94"/>
      <c r="G3369" s="94"/>
      <c r="H3369" s="94"/>
      <c r="I3369" s="94"/>
      <c r="J3369" s="94"/>
      <c r="K3369" s="94"/>
      <c r="L3369" s="95"/>
      <c r="M3369" s="100"/>
      <c r="N3369" s="71"/>
      <c r="O3369" s="106"/>
      <c r="P3369" s="107"/>
      <c r="Q3369" s="107"/>
      <c r="R3369" s="107"/>
      <c r="S3369" s="107"/>
      <c r="T3369" s="74"/>
    </row>
    <row r="3370" spans="1:20" ht="18" customHeight="1">
      <c r="A3370" s="930"/>
      <c r="B3370" s="931"/>
      <c r="C3370" s="102"/>
      <c r="D3370" s="68"/>
      <c r="E3370" s="94"/>
      <c r="F3370" s="94"/>
      <c r="G3370" s="94"/>
      <c r="H3370" s="94"/>
      <c r="I3370" s="94"/>
      <c r="J3370" s="94"/>
      <c r="K3370" s="94"/>
      <c r="L3370" s="95"/>
      <c r="M3370" s="100"/>
      <c r="N3370" s="71"/>
      <c r="O3370" s="106"/>
      <c r="P3370" s="107"/>
      <c r="Q3370" s="107"/>
      <c r="R3370" s="107"/>
      <c r="S3370" s="107"/>
      <c r="T3370" s="74"/>
    </row>
    <row r="3371" spans="1:20" ht="18" customHeight="1">
      <c r="A3371" s="930"/>
      <c r="B3371" s="931"/>
      <c r="C3371" s="99"/>
      <c r="D3371" s="68"/>
      <c r="E3371" s="94"/>
      <c r="F3371" s="94"/>
      <c r="G3371" s="94"/>
      <c r="H3371" s="94"/>
      <c r="I3371" s="94"/>
      <c r="J3371" s="94"/>
      <c r="K3371" s="94"/>
      <c r="L3371" s="105"/>
      <c r="M3371" s="100"/>
      <c r="N3371" s="71"/>
      <c r="O3371" s="106"/>
      <c r="P3371" s="107"/>
      <c r="Q3371" s="107"/>
      <c r="R3371" s="107"/>
      <c r="S3371" s="107"/>
      <c r="T3371" s="74"/>
    </row>
    <row r="3372" spans="1:20" ht="18" customHeight="1">
      <c r="A3372" s="930"/>
      <c r="B3372" s="931"/>
      <c r="C3372" s="75"/>
      <c r="D3372" s="108"/>
      <c r="E3372" s="94"/>
      <c r="F3372" s="94"/>
      <c r="G3372" s="94"/>
      <c r="H3372" s="94"/>
      <c r="I3372" s="94"/>
      <c r="J3372" s="94"/>
      <c r="K3372" s="94"/>
      <c r="L3372" s="95"/>
      <c r="M3372" s="100"/>
      <c r="N3372" s="71"/>
      <c r="O3372" s="106"/>
      <c r="P3372" s="107"/>
      <c r="Q3372" s="107"/>
      <c r="R3372" s="107"/>
      <c r="S3372" s="107"/>
      <c r="T3372" s="74"/>
    </row>
    <row r="3373" spans="1:20" ht="18" customHeight="1">
      <c r="A3373" s="930"/>
      <c r="B3373" s="931"/>
      <c r="C3373" s="75"/>
      <c r="D3373" s="108"/>
      <c r="E3373" s="94"/>
      <c r="F3373" s="94"/>
      <c r="G3373" s="94"/>
      <c r="H3373" s="94"/>
      <c r="I3373" s="94"/>
      <c r="J3373" s="94"/>
      <c r="K3373" s="94"/>
      <c r="L3373" s="95"/>
      <c r="M3373" s="100"/>
      <c r="N3373" s="71"/>
      <c r="O3373" s="106"/>
      <c r="P3373" s="107"/>
      <c r="Q3373" s="107"/>
      <c r="R3373" s="107"/>
      <c r="S3373" s="107"/>
      <c r="T3373" s="74"/>
    </row>
    <row r="3374" spans="1:20" ht="18" customHeight="1">
      <c r="A3374" s="930"/>
      <c r="B3374" s="931"/>
      <c r="C3374" s="102"/>
      <c r="D3374" s="68"/>
      <c r="E3374" s="94"/>
      <c r="F3374" s="94"/>
      <c r="G3374" s="94"/>
      <c r="H3374" s="94"/>
      <c r="I3374" s="94"/>
      <c r="J3374" s="94"/>
      <c r="K3374" s="94"/>
      <c r="L3374" s="95"/>
      <c r="M3374" s="100"/>
      <c r="N3374" s="92"/>
      <c r="O3374" s="109"/>
      <c r="P3374" s="107"/>
      <c r="Q3374" s="107"/>
      <c r="R3374" s="107"/>
      <c r="S3374" s="107"/>
      <c r="T3374" s="74"/>
    </row>
    <row r="3375" spans="1:20" ht="18" customHeight="1">
      <c r="A3375" s="930"/>
      <c r="B3375" s="931"/>
      <c r="C3375" s="99"/>
      <c r="D3375" s="108"/>
      <c r="E3375" s="94"/>
      <c r="F3375" s="94"/>
      <c r="G3375" s="94"/>
      <c r="H3375" s="94"/>
      <c r="I3375" s="94"/>
      <c r="J3375" s="94"/>
      <c r="K3375" s="94"/>
      <c r="L3375" s="95"/>
      <c r="M3375" s="100"/>
      <c r="N3375" s="100"/>
      <c r="O3375" s="110"/>
      <c r="P3375" s="107"/>
      <c r="Q3375" s="107"/>
      <c r="R3375" s="107"/>
      <c r="S3375" s="107"/>
      <c r="T3375" s="74"/>
    </row>
    <row r="3376" spans="1:20" ht="18" customHeight="1">
      <c r="A3376" s="930"/>
      <c r="B3376" s="931"/>
      <c r="C3376" s="102"/>
      <c r="D3376" s="108"/>
      <c r="E3376" s="94"/>
      <c r="F3376" s="94"/>
      <c r="G3376" s="94"/>
      <c r="H3376" s="94"/>
      <c r="I3376" s="94"/>
      <c r="J3376" s="94"/>
      <c r="K3376" s="94"/>
      <c r="L3376" s="95"/>
      <c r="M3376" s="78"/>
      <c r="N3376" s="100"/>
      <c r="O3376" s="110"/>
      <c r="P3376" s="107"/>
      <c r="Q3376" s="107"/>
      <c r="R3376" s="107"/>
      <c r="S3376" s="107"/>
      <c r="T3376" s="74"/>
    </row>
    <row r="3377" spans="1:20" ht="18" customHeight="1">
      <c r="A3377" s="930"/>
      <c r="B3377" s="931"/>
      <c r="C3377" s="99"/>
      <c r="D3377" s="108"/>
      <c r="E3377" s="94"/>
      <c r="F3377" s="94"/>
      <c r="G3377" s="94"/>
      <c r="H3377" s="94"/>
      <c r="I3377" s="94"/>
      <c r="J3377" s="94"/>
      <c r="K3377" s="94"/>
      <c r="L3377" s="95"/>
      <c r="M3377" s="100"/>
      <c r="N3377" s="100"/>
      <c r="O3377" s="110"/>
      <c r="P3377" s="107"/>
      <c r="Q3377" s="107"/>
      <c r="R3377" s="107"/>
      <c r="S3377" s="107"/>
      <c r="T3377" s="74"/>
    </row>
    <row r="3378" spans="1:20" ht="18" customHeight="1">
      <c r="A3378" s="930"/>
      <c r="B3378" s="931"/>
      <c r="C3378" s="111"/>
      <c r="D3378" s="108"/>
      <c r="E3378" s="94"/>
      <c r="F3378" s="94"/>
      <c r="G3378" s="94"/>
      <c r="H3378" s="94"/>
      <c r="I3378" s="94"/>
      <c r="J3378" s="94"/>
      <c r="K3378" s="94"/>
      <c r="L3378" s="95"/>
      <c r="M3378" s="113"/>
      <c r="N3378" s="113"/>
      <c r="O3378" s="114"/>
      <c r="P3378" s="107"/>
      <c r="Q3378" s="107"/>
      <c r="R3378" s="107"/>
      <c r="S3378" s="107"/>
      <c r="T3378" s="74"/>
    </row>
    <row r="3379" spans="1:20" ht="18" customHeight="1">
      <c r="A3379" s="930"/>
      <c r="B3379" s="931"/>
      <c r="C3379" s="75"/>
      <c r="D3379" s="108"/>
      <c r="E3379" s="116"/>
      <c r="F3379" s="116"/>
      <c r="G3379" s="116"/>
      <c r="H3379" s="116"/>
      <c r="I3379" s="116"/>
      <c r="J3379" s="116"/>
      <c r="K3379" s="116"/>
      <c r="L3379" s="117"/>
      <c r="M3379" s="100"/>
      <c r="N3379" s="71"/>
      <c r="O3379" s="106"/>
      <c r="P3379" s="107"/>
      <c r="Q3379" s="107"/>
      <c r="R3379" s="107"/>
      <c r="S3379" s="107"/>
      <c r="T3379" s="74"/>
    </row>
    <row r="3380" spans="1:20" ht="18" customHeight="1">
      <c r="A3380" s="930"/>
      <c r="B3380" s="931"/>
      <c r="C3380" s="118"/>
      <c r="D3380" s="108"/>
      <c r="E3380" s="94"/>
      <c r="F3380" s="94"/>
      <c r="G3380" s="94"/>
      <c r="H3380" s="94"/>
      <c r="I3380" s="94"/>
      <c r="J3380" s="94"/>
      <c r="K3380" s="94"/>
      <c r="L3380" s="95"/>
      <c r="M3380" s="100"/>
      <c r="N3380" s="100"/>
      <c r="O3380" s="110"/>
      <c r="P3380" s="107"/>
      <c r="Q3380" s="107"/>
      <c r="R3380" s="107"/>
      <c r="S3380" s="107"/>
      <c r="T3380" s="74"/>
    </row>
    <row r="3381" spans="1:20" ht="18" customHeight="1">
      <c r="A3381" s="930"/>
      <c r="B3381" s="931"/>
      <c r="C3381" s="118"/>
      <c r="D3381" s="108"/>
      <c r="E3381" s="94"/>
      <c r="F3381" s="94"/>
      <c r="G3381" s="94"/>
      <c r="H3381" s="94"/>
      <c r="I3381" s="94"/>
      <c r="J3381" s="94"/>
      <c r="K3381" s="94"/>
      <c r="L3381" s="95"/>
      <c r="M3381" s="100"/>
      <c r="N3381" s="100"/>
      <c r="O3381" s="110"/>
      <c r="P3381" s="107"/>
      <c r="Q3381" s="107"/>
      <c r="R3381" s="107"/>
      <c r="S3381" s="107"/>
      <c r="T3381" s="74"/>
    </row>
    <row r="3382" spans="1:20" ht="18" customHeight="1">
      <c r="A3382" s="930"/>
      <c r="B3382" s="931"/>
      <c r="C3382" s="99"/>
      <c r="D3382" s="108"/>
      <c r="E3382" s="94"/>
      <c r="F3382" s="94"/>
      <c r="G3382" s="94"/>
      <c r="H3382" s="94"/>
      <c r="I3382" s="94"/>
      <c r="J3382" s="94"/>
      <c r="K3382" s="94"/>
      <c r="L3382" s="105"/>
      <c r="M3382" s="100"/>
      <c r="N3382" s="100"/>
      <c r="O3382" s="110"/>
      <c r="P3382" s="107"/>
      <c r="Q3382" s="107"/>
      <c r="R3382" s="107"/>
      <c r="S3382" s="107"/>
      <c r="T3382" s="74"/>
    </row>
    <row r="3383" spans="1:20" ht="18" customHeight="1">
      <c r="A3383" s="930"/>
      <c r="B3383" s="931"/>
      <c r="C3383" s="111"/>
      <c r="D3383" s="68"/>
      <c r="E3383" s="94"/>
      <c r="F3383" s="94"/>
      <c r="G3383" s="94"/>
      <c r="H3383" s="94"/>
      <c r="I3383" s="94"/>
      <c r="J3383" s="94"/>
      <c r="K3383" s="94"/>
      <c r="L3383" s="105"/>
      <c r="M3383" s="100"/>
      <c r="N3383" s="100"/>
      <c r="O3383" s="110"/>
      <c r="P3383" s="107"/>
      <c r="Q3383" s="107"/>
      <c r="R3383" s="107"/>
      <c r="S3383" s="107"/>
      <c r="T3383" s="74"/>
    </row>
    <row r="3384" spans="1:20" ht="18" customHeight="1">
      <c r="A3384" s="930"/>
      <c r="B3384" s="931"/>
      <c r="C3384" s="75"/>
      <c r="D3384" s="108"/>
      <c r="E3384" s="94"/>
      <c r="F3384" s="94"/>
      <c r="G3384" s="94"/>
      <c r="H3384" s="94"/>
      <c r="I3384" s="94"/>
      <c r="J3384" s="94"/>
      <c r="K3384" s="94"/>
      <c r="L3384" s="105"/>
      <c r="M3384" s="100"/>
      <c r="N3384" s="100"/>
      <c r="O3384" s="110"/>
      <c r="P3384" s="107"/>
      <c r="Q3384" s="107"/>
      <c r="R3384" s="107"/>
      <c r="S3384" s="107"/>
      <c r="T3384" s="74"/>
    </row>
    <row r="3385" spans="1:20" ht="18" customHeight="1">
      <c r="A3385" s="930"/>
      <c r="B3385" s="931"/>
      <c r="C3385" s="118"/>
      <c r="D3385" s="108"/>
      <c r="E3385" s="94"/>
      <c r="F3385" s="94"/>
      <c r="G3385" s="94"/>
      <c r="H3385" s="94"/>
      <c r="I3385" s="94"/>
      <c r="J3385" s="94"/>
      <c r="K3385" s="94"/>
      <c r="L3385" s="105"/>
      <c r="M3385" s="100"/>
      <c r="N3385" s="100"/>
      <c r="O3385" s="110"/>
      <c r="P3385" s="107"/>
      <c r="Q3385" s="107"/>
      <c r="R3385" s="107"/>
      <c r="S3385" s="107"/>
      <c r="T3385" s="74"/>
    </row>
    <row r="3386" spans="1:20" ht="18" customHeight="1">
      <c r="A3386" s="930"/>
      <c r="B3386" s="931"/>
      <c r="C3386" s="99"/>
      <c r="D3386" s="108"/>
      <c r="E3386" s="94"/>
      <c r="F3386" s="94"/>
      <c r="G3386" s="94"/>
      <c r="H3386" s="94"/>
      <c r="I3386" s="94"/>
      <c r="J3386" s="94"/>
      <c r="K3386" s="94"/>
      <c r="L3386" s="105"/>
      <c r="M3386" s="100"/>
      <c r="N3386" s="100"/>
      <c r="O3386" s="110"/>
      <c r="P3386" s="107"/>
      <c r="Q3386" s="107"/>
      <c r="R3386" s="107"/>
      <c r="S3386" s="107"/>
      <c r="T3386" s="74"/>
    </row>
    <row r="3387" spans="1:20" ht="18" customHeight="1">
      <c r="A3387" s="930"/>
      <c r="B3387" s="931"/>
      <c r="C3387" s="99"/>
      <c r="D3387" s="108"/>
      <c r="E3387" s="94"/>
      <c r="F3387" s="94"/>
      <c r="G3387" s="94"/>
      <c r="H3387" s="94"/>
      <c r="I3387" s="94"/>
      <c r="J3387" s="94"/>
      <c r="K3387" s="94"/>
      <c r="L3387" s="105"/>
      <c r="M3387" s="100"/>
      <c r="N3387" s="100"/>
      <c r="O3387" s="110"/>
      <c r="P3387" s="107"/>
      <c r="Q3387" s="107"/>
      <c r="R3387" s="107"/>
      <c r="S3387" s="107"/>
      <c r="T3387" s="74"/>
    </row>
    <row r="3388" spans="1:20" ht="18" customHeight="1">
      <c r="A3388" s="930"/>
      <c r="B3388" s="931"/>
      <c r="C3388" s="99"/>
      <c r="D3388" s="108"/>
      <c r="E3388" s="94"/>
      <c r="F3388" s="94"/>
      <c r="G3388" s="94"/>
      <c r="H3388" s="94"/>
      <c r="I3388" s="94"/>
      <c r="J3388" s="94"/>
      <c r="K3388" s="94"/>
      <c r="L3388" s="105"/>
      <c r="M3388" s="78"/>
      <c r="N3388" s="96"/>
      <c r="O3388" s="119"/>
      <c r="P3388" s="107"/>
      <c r="Q3388" s="107"/>
      <c r="R3388" s="107"/>
      <c r="S3388" s="107"/>
      <c r="T3388" s="74"/>
    </row>
    <row r="3389" spans="1:20" ht="18" customHeight="1">
      <c r="A3389" s="930"/>
      <c r="B3389" s="931"/>
      <c r="C3389" s="99"/>
      <c r="D3389" s="108"/>
      <c r="E3389" s="94"/>
      <c r="F3389" s="94"/>
      <c r="G3389" s="94"/>
      <c r="H3389" s="94"/>
      <c r="I3389" s="94"/>
      <c r="J3389" s="94"/>
      <c r="K3389" s="94"/>
      <c r="L3389" s="105"/>
      <c r="M3389" s="78"/>
      <c r="N3389" s="96"/>
      <c r="O3389" s="119"/>
      <c r="P3389" s="107"/>
      <c r="Q3389" s="107"/>
      <c r="R3389" s="107"/>
      <c r="S3389" s="107"/>
      <c r="T3389" s="74"/>
    </row>
    <row r="3390" spans="1:20" ht="18" customHeight="1">
      <c r="A3390" s="930"/>
      <c r="B3390" s="931"/>
      <c r="C3390" s="99"/>
      <c r="D3390" s="108"/>
      <c r="E3390" s="94"/>
      <c r="F3390" s="94"/>
      <c r="G3390" s="94"/>
      <c r="H3390" s="94"/>
      <c r="I3390" s="94"/>
      <c r="J3390" s="94"/>
      <c r="K3390" s="94"/>
      <c r="L3390" s="105"/>
      <c r="M3390" s="78"/>
      <c r="N3390" s="96"/>
      <c r="O3390" s="119"/>
      <c r="P3390" s="107"/>
      <c r="Q3390" s="107"/>
      <c r="R3390" s="107"/>
      <c r="S3390" s="107"/>
      <c r="T3390" s="74"/>
    </row>
    <row r="3391" spans="1:20" ht="18" customHeight="1" thickBot="1">
      <c r="A3391" s="932"/>
      <c r="B3391" s="933"/>
      <c r="C3391" s="120"/>
      <c r="D3391" s="121"/>
      <c r="E3391" s="122"/>
      <c r="F3391" s="122"/>
      <c r="G3391" s="122"/>
      <c r="H3391" s="122"/>
      <c r="I3391" s="122"/>
      <c r="J3391" s="122"/>
      <c r="K3391" s="122"/>
      <c r="L3391" s="123"/>
      <c r="M3391" s="124"/>
      <c r="N3391" s="125"/>
      <c r="O3391" s="126"/>
      <c r="P3391" s="127"/>
      <c r="Q3391" s="127"/>
      <c r="R3391" s="127"/>
      <c r="S3391" s="127"/>
      <c r="T3391" s="128"/>
    </row>
    <row r="3392" spans="1:20" ht="17.25" customHeight="1" thickBot="1">
      <c r="A3392" s="935" t="s">
        <v>101</v>
      </c>
      <c r="B3392" s="936"/>
      <c r="C3392" s="936"/>
      <c r="D3392" s="936"/>
      <c r="E3392" s="936"/>
      <c r="F3392" s="936"/>
      <c r="G3392" s="50" t="s">
        <v>102</v>
      </c>
      <c r="H3392" s="937"/>
      <c r="I3392" s="937"/>
      <c r="J3392" s="938"/>
      <c r="K3392" s="50" t="s">
        <v>103</v>
      </c>
      <c r="L3392" s="51"/>
      <c r="M3392" s="52"/>
      <c r="N3392" s="939" t="s">
        <v>104</v>
      </c>
      <c r="O3392" s="940"/>
      <c r="P3392" s="940"/>
      <c r="Q3392" s="941"/>
      <c r="R3392" s="53" t="s">
        <v>105</v>
      </c>
      <c r="S3392" s="54"/>
      <c r="T3392" s="55"/>
    </row>
    <row r="3393" spans="1:20" ht="18" customHeight="1">
      <c r="A3393" s="942" t="s">
        <v>106</v>
      </c>
      <c r="B3393" s="943"/>
      <c r="C3393" s="946" t="s">
        <v>107</v>
      </c>
      <c r="D3393" s="922" t="s">
        <v>108</v>
      </c>
      <c r="E3393" s="923"/>
      <c r="F3393" s="923"/>
      <c r="G3393" s="923"/>
      <c r="H3393" s="923"/>
      <c r="I3393" s="923"/>
      <c r="J3393" s="923"/>
      <c r="K3393" s="923"/>
      <c r="L3393" s="948"/>
      <c r="M3393" s="950" t="s">
        <v>109</v>
      </c>
      <c r="N3393" s="922" t="s">
        <v>110</v>
      </c>
      <c r="O3393" s="922" t="s">
        <v>111</v>
      </c>
      <c r="P3393" s="923"/>
      <c r="Q3393" s="923"/>
      <c r="R3393" s="923"/>
      <c r="S3393" s="923"/>
      <c r="T3393" s="924"/>
    </row>
    <row r="3394" spans="1:20" ht="18" customHeight="1" thickBot="1">
      <c r="A3394" s="944"/>
      <c r="B3394" s="945"/>
      <c r="C3394" s="947"/>
      <c r="D3394" s="925"/>
      <c r="E3394" s="926"/>
      <c r="F3394" s="926"/>
      <c r="G3394" s="926"/>
      <c r="H3394" s="926"/>
      <c r="I3394" s="926"/>
      <c r="J3394" s="926"/>
      <c r="K3394" s="926"/>
      <c r="L3394" s="949"/>
      <c r="M3394" s="951"/>
      <c r="N3394" s="925"/>
      <c r="O3394" s="925"/>
      <c r="P3394" s="926"/>
      <c r="Q3394" s="926"/>
      <c r="R3394" s="926"/>
      <c r="S3394" s="926"/>
      <c r="T3394" s="927"/>
    </row>
    <row r="3395" spans="1:20" ht="18" customHeight="1">
      <c r="A3395" s="928"/>
      <c r="B3395" s="929"/>
      <c r="C3395" s="57"/>
      <c r="D3395" s="58"/>
      <c r="E3395" s="59"/>
      <c r="F3395" s="60"/>
      <c r="G3395" s="60"/>
      <c r="H3395" s="934"/>
      <c r="I3395" s="934"/>
      <c r="J3395" s="934"/>
      <c r="K3395" s="934"/>
      <c r="L3395" s="61"/>
      <c r="M3395" s="62"/>
      <c r="N3395" s="63"/>
      <c r="O3395" s="64"/>
      <c r="P3395" s="65"/>
      <c r="Q3395" s="65"/>
      <c r="R3395" s="65"/>
      <c r="S3395" s="65"/>
      <c r="T3395" s="66"/>
    </row>
    <row r="3396" spans="1:20" ht="18" customHeight="1">
      <c r="A3396" s="930"/>
      <c r="B3396" s="931"/>
      <c r="C3396" s="67"/>
      <c r="D3396" s="68"/>
      <c r="E3396" s="69"/>
      <c r="F3396" s="69"/>
      <c r="G3396" s="69"/>
      <c r="H3396" s="69"/>
      <c r="I3396" s="69"/>
      <c r="J3396" s="69"/>
      <c r="K3396" s="69"/>
      <c r="L3396" s="70"/>
      <c r="M3396" s="71"/>
      <c r="N3396" s="71"/>
      <c r="O3396" s="72"/>
      <c r="P3396" s="73"/>
      <c r="Q3396" s="73"/>
      <c r="R3396" s="73"/>
      <c r="S3396" s="73"/>
      <c r="T3396" s="74"/>
    </row>
    <row r="3397" spans="1:20" ht="18" customHeight="1">
      <c r="A3397" s="930"/>
      <c r="B3397" s="931"/>
      <c r="C3397" s="75"/>
      <c r="D3397" s="68"/>
      <c r="E3397" s="69"/>
      <c r="F3397" s="76"/>
      <c r="G3397" s="76"/>
      <c r="H3397" s="76"/>
      <c r="I3397" s="76"/>
      <c r="J3397" s="76"/>
      <c r="K3397" s="76"/>
      <c r="L3397" s="77"/>
      <c r="M3397" s="71"/>
      <c r="N3397" s="71"/>
      <c r="O3397" s="72"/>
      <c r="P3397" s="73"/>
      <c r="Q3397" s="73"/>
      <c r="R3397" s="73"/>
      <c r="S3397" s="73"/>
      <c r="T3397" s="74"/>
    </row>
    <row r="3398" spans="1:20" ht="18" customHeight="1">
      <c r="A3398" s="930"/>
      <c r="B3398" s="931"/>
      <c r="C3398" s="75"/>
      <c r="D3398" s="68"/>
      <c r="E3398" s="69"/>
      <c r="F3398" s="76"/>
      <c r="G3398" s="76"/>
      <c r="H3398" s="76"/>
      <c r="I3398" s="76"/>
      <c r="J3398" s="76"/>
      <c r="K3398" s="76"/>
      <c r="L3398" s="77"/>
      <c r="M3398" s="78"/>
      <c r="N3398" s="71"/>
      <c r="O3398" s="72"/>
      <c r="P3398" s="73"/>
      <c r="Q3398" s="73"/>
      <c r="R3398" s="73"/>
      <c r="S3398" s="73"/>
      <c r="T3398" s="74"/>
    </row>
    <row r="3399" spans="1:20" ht="18" customHeight="1">
      <c r="A3399" s="930"/>
      <c r="B3399" s="931"/>
      <c r="C3399" s="79"/>
      <c r="D3399" s="68"/>
      <c r="E3399" s="69"/>
      <c r="F3399" s="76"/>
      <c r="G3399" s="76"/>
      <c r="H3399" s="76"/>
      <c r="I3399" s="76"/>
      <c r="J3399" s="76"/>
      <c r="K3399" s="76"/>
      <c r="L3399" s="77"/>
      <c r="M3399" s="78"/>
      <c r="N3399" s="71"/>
      <c r="O3399" s="72"/>
      <c r="P3399" s="73"/>
      <c r="Q3399" s="73"/>
      <c r="R3399" s="73"/>
      <c r="S3399" s="73"/>
      <c r="T3399" s="74"/>
    </row>
    <row r="3400" spans="1:20" ht="18" customHeight="1">
      <c r="A3400" s="930"/>
      <c r="B3400" s="931"/>
      <c r="C3400" s="80"/>
      <c r="D3400" s="81"/>
      <c r="E3400" s="82"/>
      <c r="F3400" s="82"/>
      <c r="G3400" s="82"/>
      <c r="H3400" s="82"/>
      <c r="I3400" s="82"/>
      <c r="J3400" s="82"/>
      <c r="K3400" s="82"/>
      <c r="L3400" s="83"/>
      <c r="M3400" s="84"/>
      <c r="N3400" s="85"/>
      <c r="O3400" s="288"/>
      <c r="P3400" s="388"/>
      <c r="Q3400" s="388"/>
      <c r="R3400" s="388"/>
      <c r="S3400" s="388"/>
      <c r="T3400" s="88"/>
    </row>
    <row r="3401" spans="1:20" ht="18" customHeight="1">
      <c r="A3401" s="930"/>
      <c r="B3401" s="931"/>
      <c r="C3401" s="75"/>
      <c r="D3401" s="68"/>
      <c r="E3401" s="89"/>
      <c r="F3401" s="89"/>
      <c r="G3401" s="89"/>
      <c r="H3401" s="89"/>
      <c r="I3401" s="89"/>
      <c r="J3401" s="89"/>
      <c r="K3401" s="89"/>
      <c r="L3401" s="90"/>
      <c r="M3401" s="91"/>
      <c r="N3401" s="92"/>
      <c r="O3401" s="109"/>
      <c r="P3401" s="107"/>
      <c r="Q3401" s="107"/>
      <c r="R3401" s="107"/>
      <c r="S3401" s="107"/>
      <c r="T3401" s="74"/>
    </row>
    <row r="3402" spans="1:20" ht="18" customHeight="1">
      <c r="A3402" s="930"/>
      <c r="B3402" s="931"/>
      <c r="C3402" s="75"/>
      <c r="D3402" s="68"/>
      <c r="E3402" s="94"/>
      <c r="F3402" s="94"/>
      <c r="G3402" s="94"/>
      <c r="H3402" s="94"/>
      <c r="I3402" s="94"/>
      <c r="J3402" s="94"/>
      <c r="K3402" s="94"/>
      <c r="L3402" s="95"/>
      <c r="M3402" s="78"/>
      <c r="N3402" s="96"/>
      <c r="O3402" s="119"/>
      <c r="P3402" s="107"/>
      <c r="Q3402" s="107"/>
      <c r="R3402" s="107"/>
      <c r="S3402" s="107"/>
      <c r="T3402" s="74"/>
    </row>
    <row r="3403" spans="1:20" ht="18" customHeight="1">
      <c r="A3403" s="930"/>
      <c r="B3403" s="931"/>
      <c r="C3403" s="75"/>
      <c r="D3403" s="68"/>
      <c r="E3403" s="89"/>
      <c r="F3403" s="89"/>
      <c r="G3403" s="89"/>
      <c r="H3403" s="89"/>
      <c r="I3403" s="89"/>
      <c r="J3403" s="89"/>
      <c r="K3403" s="89"/>
      <c r="L3403" s="95"/>
      <c r="M3403" s="78"/>
      <c r="N3403" s="96"/>
      <c r="O3403" s="119"/>
      <c r="P3403" s="107"/>
      <c r="Q3403" s="107"/>
      <c r="R3403" s="107"/>
      <c r="S3403" s="107"/>
      <c r="T3403" s="74"/>
    </row>
    <row r="3404" spans="1:20" ht="18" customHeight="1">
      <c r="A3404" s="930"/>
      <c r="B3404" s="931"/>
      <c r="C3404" s="99"/>
      <c r="D3404" s="68"/>
      <c r="E3404" s="94"/>
      <c r="F3404" s="94"/>
      <c r="G3404" s="94"/>
      <c r="H3404" s="94"/>
      <c r="I3404" s="94"/>
      <c r="J3404" s="94"/>
      <c r="K3404" s="94"/>
      <c r="L3404" s="95"/>
      <c r="M3404" s="100"/>
      <c r="N3404" s="100"/>
      <c r="O3404" s="110"/>
      <c r="P3404" s="107"/>
      <c r="Q3404" s="107"/>
      <c r="R3404" s="107"/>
      <c r="S3404" s="107"/>
      <c r="T3404" s="74"/>
    </row>
    <row r="3405" spans="1:20" ht="18" customHeight="1">
      <c r="A3405" s="930"/>
      <c r="B3405" s="931"/>
      <c r="C3405" s="102"/>
      <c r="D3405" s="68"/>
      <c r="E3405" s="94"/>
      <c r="F3405" s="94"/>
      <c r="G3405" s="94"/>
      <c r="H3405" s="94"/>
      <c r="I3405" s="94"/>
      <c r="J3405" s="94"/>
      <c r="K3405" s="94"/>
      <c r="L3405" s="95"/>
      <c r="M3405" s="78"/>
      <c r="N3405" s="96"/>
      <c r="O3405" s="119"/>
      <c r="P3405" s="107"/>
      <c r="Q3405" s="107"/>
      <c r="R3405" s="107"/>
      <c r="S3405" s="107"/>
      <c r="T3405" s="74"/>
    </row>
    <row r="3406" spans="1:20" ht="18" customHeight="1">
      <c r="A3406" s="930"/>
      <c r="B3406" s="931"/>
      <c r="C3406" s="75"/>
      <c r="D3406" s="68"/>
      <c r="E3406" s="94"/>
      <c r="F3406" s="94"/>
      <c r="G3406" s="94"/>
      <c r="H3406" s="94"/>
      <c r="I3406" s="94"/>
      <c r="J3406" s="94"/>
      <c r="K3406" s="94"/>
      <c r="L3406" s="95"/>
      <c r="M3406" s="100"/>
      <c r="N3406" s="71"/>
      <c r="O3406" s="106"/>
      <c r="P3406" s="107"/>
      <c r="Q3406" s="107"/>
      <c r="R3406" s="107"/>
      <c r="S3406" s="107"/>
      <c r="T3406" s="74"/>
    </row>
    <row r="3407" spans="1:20" ht="18" customHeight="1">
      <c r="A3407" s="930"/>
      <c r="B3407" s="931"/>
      <c r="C3407" s="102"/>
      <c r="D3407" s="68"/>
      <c r="E3407" s="94"/>
      <c r="F3407" s="94"/>
      <c r="G3407" s="94"/>
      <c r="H3407" s="94"/>
      <c r="I3407" s="94"/>
      <c r="J3407" s="94"/>
      <c r="K3407" s="94"/>
      <c r="L3407" s="95"/>
      <c r="M3407" s="100"/>
      <c r="N3407" s="71"/>
      <c r="O3407" s="106"/>
      <c r="P3407" s="107"/>
      <c r="Q3407" s="107"/>
      <c r="R3407" s="107"/>
      <c r="S3407" s="107"/>
      <c r="T3407" s="74"/>
    </row>
    <row r="3408" spans="1:20" ht="18" customHeight="1">
      <c r="A3408" s="930"/>
      <c r="B3408" s="931"/>
      <c r="C3408" s="99"/>
      <c r="D3408" s="68"/>
      <c r="E3408" s="94"/>
      <c r="F3408" s="94"/>
      <c r="G3408" s="94"/>
      <c r="H3408" s="94"/>
      <c r="I3408" s="94"/>
      <c r="J3408" s="94"/>
      <c r="K3408" s="94"/>
      <c r="L3408" s="105"/>
      <c r="M3408" s="100"/>
      <c r="N3408" s="71"/>
      <c r="O3408" s="106"/>
      <c r="P3408" s="107"/>
      <c r="Q3408" s="107"/>
      <c r="R3408" s="107"/>
      <c r="S3408" s="107"/>
      <c r="T3408" s="74"/>
    </row>
    <row r="3409" spans="1:20" ht="18" customHeight="1">
      <c r="A3409" s="930"/>
      <c r="B3409" s="931"/>
      <c r="C3409" s="75"/>
      <c r="D3409" s="108"/>
      <c r="E3409" s="94"/>
      <c r="F3409" s="94"/>
      <c r="G3409" s="94"/>
      <c r="H3409" s="94"/>
      <c r="I3409" s="94"/>
      <c r="J3409" s="94"/>
      <c r="K3409" s="94"/>
      <c r="L3409" s="95"/>
      <c r="M3409" s="100"/>
      <c r="N3409" s="71"/>
      <c r="O3409" s="106"/>
      <c r="P3409" s="107"/>
      <c r="Q3409" s="107"/>
      <c r="R3409" s="107"/>
      <c r="S3409" s="107"/>
      <c r="T3409" s="74"/>
    </row>
    <row r="3410" spans="1:20" ht="18" customHeight="1">
      <c r="A3410" s="930"/>
      <c r="B3410" s="931"/>
      <c r="C3410" s="75"/>
      <c r="D3410" s="108"/>
      <c r="E3410" s="94"/>
      <c r="F3410" s="94"/>
      <c r="G3410" s="94"/>
      <c r="H3410" s="94"/>
      <c r="I3410" s="94"/>
      <c r="J3410" s="94"/>
      <c r="K3410" s="94"/>
      <c r="L3410" s="95"/>
      <c r="M3410" s="100"/>
      <c r="N3410" s="71"/>
      <c r="O3410" s="106"/>
      <c r="P3410" s="107"/>
      <c r="Q3410" s="107"/>
      <c r="R3410" s="107"/>
      <c r="S3410" s="107"/>
      <c r="T3410" s="74"/>
    </row>
    <row r="3411" spans="1:20" ht="18" customHeight="1">
      <c r="A3411" s="930"/>
      <c r="B3411" s="931"/>
      <c r="C3411" s="102"/>
      <c r="D3411" s="68"/>
      <c r="E3411" s="94"/>
      <c r="F3411" s="94"/>
      <c r="G3411" s="94"/>
      <c r="H3411" s="94"/>
      <c r="I3411" s="94"/>
      <c r="J3411" s="94"/>
      <c r="K3411" s="94"/>
      <c r="L3411" s="95"/>
      <c r="M3411" s="100"/>
      <c r="N3411" s="92"/>
      <c r="O3411" s="109"/>
      <c r="P3411" s="107"/>
      <c r="Q3411" s="107"/>
      <c r="R3411" s="107"/>
      <c r="S3411" s="107"/>
      <c r="T3411" s="74"/>
    </row>
    <row r="3412" spans="1:20" ht="18" customHeight="1">
      <c r="A3412" s="930"/>
      <c r="B3412" s="931"/>
      <c r="C3412" s="99"/>
      <c r="D3412" s="108"/>
      <c r="E3412" s="94"/>
      <c r="F3412" s="94"/>
      <c r="G3412" s="94"/>
      <c r="H3412" s="94"/>
      <c r="I3412" s="94"/>
      <c r="J3412" s="94"/>
      <c r="K3412" s="94"/>
      <c r="L3412" s="95"/>
      <c r="M3412" s="100"/>
      <c r="N3412" s="100"/>
      <c r="O3412" s="110"/>
      <c r="P3412" s="107"/>
      <c r="Q3412" s="107"/>
      <c r="R3412" s="107"/>
      <c r="S3412" s="107"/>
      <c r="T3412" s="74"/>
    </row>
    <row r="3413" spans="1:20" ht="18" customHeight="1">
      <c r="A3413" s="930"/>
      <c r="B3413" s="931"/>
      <c r="C3413" s="102"/>
      <c r="D3413" s="108"/>
      <c r="E3413" s="94"/>
      <c r="F3413" s="94"/>
      <c r="G3413" s="94"/>
      <c r="H3413" s="94"/>
      <c r="I3413" s="94"/>
      <c r="J3413" s="94"/>
      <c r="K3413" s="94"/>
      <c r="L3413" s="95"/>
      <c r="M3413" s="78"/>
      <c r="N3413" s="100"/>
      <c r="O3413" s="110"/>
      <c r="P3413" s="107"/>
      <c r="Q3413" s="107"/>
      <c r="R3413" s="107"/>
      <c r="S3413" s="107"/>
      <c r="T3413" s="74"/>
    </row>
    <row r="3414" spans="1:20" ht="18" customHeight="1">
      <c r="A3414" s="930"/>
      <c r="B3414" s="931"/>
      <c r="C3414" s="99"/>
      <c r="D3414" s="108"/>
      <c r="E3414" s="94"/>
      <c r="F3414" s="94"/>
      <c r="G3414" s="94"/>
      <c r="H3414" s="94"/>
      <c r="I3414" s="94"/>
      <c r="J3414" s="94"/>
      <c r="K3414" s="94"/>
      <c r="L3414" s="95"/>
      <c r="M3414" s="100"/>
      <c r="N3414" s="100"/>
      <c r="O3414" s="110"/>
      <c r="P3414" s="107"/>
      <c r="Q3414" s="107"/>
      <c r="R3414" s="107"/>
      <c r="S3414" s="107"/>
      <c r="T3414" s="74"/>
    </row>
    <row r="3415" spans="1:20" ht="18" customHeight="1">
      <c r="A3415" s="930"/>
      <c r="B3415" s="931"/>
      <c r="C3415" s="111"/>
      <c r="D3415" s="108"/>
      <c r="E3415" s="94"/>
      <c r="F3415" s="94"/>
      <c r="G3415" s="94"/>
      <c r="H3415" s="94"/>
      <c r="I3415" s="94"/>
      <c r="J3415" s="94"/>
      <c r="K3415" s="94"/>
      <c r="L3415" s="95"/>
      <c r="M3415" s="113"/>
      <c r="N3415" s="113"/>
      <c r="O3415" s="114"/>
      <c r="P3415" s="107"/>
      <c r="Q3415" s="107"/>
      <c r="R3415" s="107"/>
      <c r="S3415" s="107"/>
      <c r="T3415" s="74"/>
    </row>
    <row r="3416" spans="1:20" ht="18" customHeight="1">
      <c r="A3416" s="930"/>
      <c r="B3416" s="931"/>
      <c r="C3416" s="75"/>
      <c r="D3416" s="108"/>
      <c r="E3416" s="116"/>
      <c r="F3416" s="116"/>
      <c r="G3416" s="116"/>
      <c r="H3416" s="116"/>
      <c r="I3416" s="116"/>
      <c r="J3416" s="116"/>
      <c r="K3416" s="116"/>
      <c r="L3416" s="117"/>
      <c r="M3416" s="100"/>
      <c r="N3416" s="71"/>
      <c r="O3416" s="106"/>
      <c r="P3416" s="107"/>
      <c r="Q3416" s="107"/>
      <c r="R3416" s="107"/>
      <c r="S3416" s="107"/>
      <c r="T3416" s="74"/>
    </row>
    <row r="3417" spans="1:20" ht="18" customHeight="1">
      <c r="A3417" s="930"/>
      <c r="B3417" s="931"/>
      <c r="C3417" s="118"/>
      <c r="D3417" s="108"/>
      <c r="E3417" s="94"/>
      <c r="F3417" s="94"/>
      <c r="G3417" s="94"/>
      <c r="H3417" s="94"/>
      <c r="I3417" s="94"/>
      <c r="J3417" s="94"/>
      <c r="K3417" s="94"/>
      <c r="L3417" s="95"/>
      <c r="M3417" s="100"/>
      <c r="N3417" s="100"/>
      <c r="O3417" s="110"/>
      <c r="P3417" s="107"/>
      <c r="Q3417" s="107"/>
      <c r="R3417" s="107"/>
      <c r="S3417" s="107"/>
      <c r="T3417" s="74"/>
    </row>
    <row r="3418" spans="1:20" ht="18" customHeight="1">
      <c r="A3418" s="930"/>
      <c r="B3418" s="931"/>
      <c r="C3418" s="118"/>
      <c r="D3418" s="108"/>
      <c r="E3418" s="94"/>
      <c r="F3418" s="94"/>
      <c r="G3418" s="94"/>
      <c r="H3418" s="94"/>
      <c r="I3418" s="94"/>
      <c r="J3418" s="94"/>
      <c r="K3418" s="94"/>
      <c r="L3418" s="95"/>
      <c r="M3418" s="100"/>
      <c r="N3418" s="100"/>
      <c r="O3418" s="110"/>
      <c r="P3418" s="107"/>
      <c r="Q3418" s="107"/>
      <c r="R3418" s="107"/>
      <c r="S3418" s="107"/>
      <c r="T3418" s="74"/>
    </row>
    <row r="3419" spans="1:20" ht="18" customHeight="1">
      <c r="A3419" s="930"/>
      <c r="B3419" s="931"/>
      <c r="C3419" s="99"/>
      <c r="D3419" s="108"/>
      <c r="E3419" s="94"/>
      <c r="F3419" s="94"/>
      <c r="G3419" s="94"/>
      <c r="H3419" s="94"/>
      <c r="I3419" s="94"/>
      <c r="J3419" s="94"/>
      <c r="K3419" s="94"/>
      <c r="L3419" s="105"/>
      <c r="M3419" s="100"/>
      <c r="N3419" s="100"/>
      <c r="O3419" s="110"/>
      <c r="P3419" s="107"/>
      <c r="Q3419" s="107"/>
      <c r="R3419" s="107"/>
      <c r="S3419" s="107"/>
      <c r="T3419" s="74"/>
    </row>
    <row r="3420" spans="1:20" ht="18" customHeight="1">
      <c r="A3420" s="930"/>
      <c r="B3420" s="931"/>
      <c r="C3420" s="111"/>
      <c r="D3420" s="68"/>
      <c r="E3420" s="94"/>
      <c r="F3420" s="94"/>
      <c r="G3420" s="94"/>
      <c r="H3420" s="94"/>
      <c r="I3420" s="94"/>
      <c r="J3420" s="94"/>
      <c r="K3420" s="94"/>
      <c r="L3420" s="105"/>
      <c r="M3420" s="100"/>
      <c r="N3420" s="100"/>
      <c r="O3420" s="110"/>
      <c r="P3420" s="107"/>
      <c r="Q3420" s="107"/>
      <c r="R3420" s="107"/>
      <c r="S3420" s="107"/>
      <c r="T3420" s="74"/>
    </row>
    <row r="3421" spans="1:20" ht="18" customHeight="1">
      <c r="A3421" s="930"/>
      <c r="B3421" s="931"/>
      <c r="C3421" s="75"/>
      <c r="D3421" s="108"/>
      <c r="E3421" s="94"/>
      <c r="F3421" s="94"/>
      <c r="G3421" s="94"/>
      <c r="H3421" s="94"/>
      <c r="I3421" s="94"/>
      <c r="J3421" s="94"/>
      <c r="K3421" s="94"/>
      <c r="L3421" s="105"/>
      <c r="M3421" s="100"/>
      <c r="N3421" s="100"/>
      <c r="O3421" s="110"/>
      <c r="P3421" s="107"/>
      <c r="Q3421" s="107"/>
      <c r="R3421" s="107"/>
      <c r="S3421" s="107"/>
      <c r="T3421" s="74"/>
    </row>
    <row r="3422" spans="1:20" ht="18" customHeight="1">
      <c r="A3422" s="930"/>
      <c r="B3422" s="931"/>
      <c r="C3422" s="118"/>
      <c r="D3422" s="108"/>
      <c r="E3422" s="94"/>
      <c r="F3422" s="94"/>
      <c r="G3422" s="94"/>
      <c r="H3422" s="94"/>
      <c r="I3422" s="94"/>
      <c r="J3422" s="94"/>
      <c r="K3422" s="94"/>
      <c r="L3422" s="105"/>
      <c r="M3422" s="100"/>
      <c r="N3422" s="100"/>
      <c r="O3422" s="110"/>
      <c r="P3422" s="107"/>
      <c r="Q3422" s="107"/>
      <c r="R3422" s="107"/>
      <c r="S3422" s="107"/>
      <c r="T3422" s="74"/>
    </row>
    <row r="3423" spans="1:20" ht="18" customHeight="1">
      <c r="A3423" s="930"/>
      <c r="B3423" s="931"/>
      <c r="C3423" s="99"/>
      <c r="D3423" s="108"/>
      <c r="E3423" s="94"/>
      <c r="F3423" s="94"/>
      <c r="G3423" s="94"/>
      <c r="H3423" s="94"/>
      <c r="I3423" s="94"/>
      <c r="J3423" s="94"/>
      <c r="K3423" s="94"/>
      <c r="L3423" s="105"/>
      <c r="M3423" s="100"/>
      <c r="N3423" s="100"/>
      <c r="O3423" s="110"/>
      <c r="P3423" s="107"/>
      <c r="Q3423" s="107"/>
      <c r="R3423" s="107"/>
      <c r="S3423" s="107"/>
      <c r="T3423" s="74"/>
    </row>
    <row r="3424" spans="1:20" ht="18" customHeight="1">
      <c r="A3424" s="930"/>
      <c r="B3424" s="931"/>
      <c r="C3424" s="99"/>
      <c r="D3424" s="108"/>
      <c r="E3424" s="94"/>
      <c r="F3424" s="94"/>
      <c r="G3424" s="94"/>
      <c r="H3424" s="94"/>
      <c r="I3424" s="94"/>
      <c r="J3424" s="94"/>
      <c r="K3424" s="94"/>
      <c r="L3424" s="105"/>
      <c r="M3424" s="100"/>
      <c r="N3424" s="100"/>
      <c r="O3424" s="110"/>
      <c r="P3424" s="107"/>
      <c r="Q3424" s="107"/>
      <c r="R3424" s="107"/>
      <c r="S3424" s="107"/>
      <c r="T3424" s="74"/>
    </row>
    <row r="3425" spans="1:20" ht="18" customHeight="1">
      <c r="A3425" s="930"/>
      <c r="B3425" s="931"/>
      <c r="C3425" s="99"/>
      <c r="D3425" s="108"/>
      <c r="E3425" s="94"/>
      <c r="F3425" s="94"/>
      <c r="G3425" s="94"/>
      <c r="H3425" s="94"/>
      <c r="I3425" s="94"/>
      <c r="J3425" s="94"/>
      <c r="K3425" s="94"/>
      <c r="L3425" s="105"/>
      <c r="M3425" s="78"/>
      <c r="N3425" s="96"/>
      <c r="O3425" s="119"/>
      <c r="P3425" s="107"/>
      <c r="Q3425" s="107"/>
      <c r="R3425" s="107"/>
      <c r="S3425" s="107"/>
      <c r="T3425" s="74"/>
    </row>
    <row r="3426" spans="1:20" ht="18" customHeight="1">
      <c r="A3426" s="930"/>
      <c r="B3426" s="931"/>
      <c r="C3426" s="99"/>
      <c r="D3426" s="108"/>
      <c r="E3426" s="94"/>
      <c r="F3426" s="94"/>
      <c r="G3426" s="94"/>
      <c r="H3426" s="94"/>
      <c r="I3426" s="94"/>
      <c r="J3426" s="94"/>
      <c r="K3426" s="94"/>
      <c r="L3426" s="105"/>
      <c r="M3426" s="78"/>
      <c r="N3426" s="96"/>
      <c r="O3426" s="119"/>
      <c r="P3426" s="107"/>
      <c r="Q3426" s="107"/>
      <c r="R3426" s="107"/>
      <c r="S3426" s="107"/>
      <c r="T3426" s="74"/>
    </row>
    <row r="3427" spans="1:20" ht="18" customHeight="1">
      <c r="A3427" s="930"/>
      <c r="B3427" s="931"/>
      <c r="C3427" s="99"/>
      <c r="D3427" s="108"/>
      <c r="E3427" s="94"/>
      <c r="F3427" s="94"/>
      <c r="G3427" s="94"/>
      <c r="H3427" s="94"/>
      <c r="I3427" s="94"/>
      <c r="J3427" s="94"/>
      <c r="K3427" s="94"/>
      <c r="L3427" s="105"/>
      <c r="M3427" s="78"/>
      <c r="N3427" s="96"/>
      <c r="O3427" s="119"/>
      <c r="P3427" s="107"/>
      <c r="Q3427" s="107"/>
      <c r="R3427" s="107"/>
      <c r="S3427" s="107"/>
      <c r="T3427" s="74"/>
    </row>
    <row r="3428" spans="1:20" ht="18" customHeight="1" thickBot="1">
      <c r="A3428" s="932"/>
      <c r="B3428" s="933"/>
      <c r="C3428" s="120"/>
      <c r="D3428" s="121"/>
      <c r="E3428" s="122"/>
      <c r="F3428" s="122"/>
      <c r="G3428" s="122"/>
      <c r="H3428" s="122"/>
      <c r="I3428" s="122"/>
      <c r="J3428" s="122"/>
      <c r="K3428" s="122"/>
      <c r="L3428" s="123"/>
      <c r="M3428" s="124"/>
      <c r="N3428" s="125"/>
      <c r="O3428" s="126"/>
      <c r="P3428" s="127"/>
      <c r="Q3428" s="127"/>
      <c r="R3428" s="127"/>
      <c r="S3428" s="127"/>
      <c r="T3428" s="128"/>
    </row>
  </sheetData>
  <mergeCells count="1505">
    <mergeCell ref="A3395:B3428"/>
    <mergeCell ref="H3395:K3395"/>
    <mergeCell ref="P321:T321"/>
    <mergeCell ref="P487:T487"/>
    <mergeCell ref="P3392:Q3392"/>
    <mergeCell ref="A3393:B3394"/>
    <mergeCell ref="C3393:C3394"/>
    <mergeCell ref="D3393:L3394"/>
    <mergeCell ref="M3393:M3394"/>
    <mergeCell ref="N3393:N3394"/>
    <mergeCell ref="O3393:T3394"/>
    <mergeCell ref="A3358:B3391"/>
    <mergeCell ref="H3358:K3358"/>
    <mergeCell ref="A3392:C3392"/>
    <mergeCell ref="D3392:F3392"/>
    <mergeCell ref="H3392:J3392"/>
    <mergeCell ref="N3392:O3392"/>
    <mergeCell ref="P3355:Q3355"/>
    <mergeCell ref="A3356:B3357"/>
    <mergeCell ref="C3356:C3357"/>
    <mergeCell ref="D3356:L3357"/>
    <mergeCell ref="M3356:M3357"/>
    <mergeCell ref="N3356:N3357"/>
    <mergeCell ref="O3356:T3357"/>
    <mergeCell ref="A3321:B3354"/>
    <mergeCell ref="H3321:K3321"/>
    <mergeCell ref="A3355:C3355"/>
    <mergeCell ref="D3355:F3355"/>
    <mergeCell ref="H3355:J3355"/>
    <mergeCell ref="N3355:O3355"/>
    <mergeCell ref="P3318:Q3318"/>
    <mergeCell ref="A3319:B3320"/>
    <mergeCell ref="C3319:C3320"/>
    <mergeCell ref="D3319:L3320"/>
    <mergeCell ref="M3319:M3320"/>
    <mergeCell ref="N3319:N3320"/>
    <mergeCell ref="O3319:T3320"/>
    <mergeCell ref="A3284:B3317"/>
    <mergeCell ref="H3284:K3284"/>
    <mergeCell ref="A3318:C3318"/>
    <mergeCell ref="D3318:F3318"/>
    <mergeCell ref="H3318:J3318"/>
    <mergeCell ref="N3318:O3318"/>
    <mergeCell ref="P3281:Q3281"/>
    <mergeCell ref="A3282:B3283"/>
    <mergeCell ref="C3282:C3283"/>
    <mergeCell ref="D3282:L3283"/>
    <mergeCell ref="M3282:M3283"/>
    <mergeCell ref="N3282:N3283"/>
    <mergeCell ref="O3282:T3283"/>
    <mergeCell ref="A3247:B3280"/>
    <mergeCell ref="H3247:K3247"/>
    <mergeCell ref="A3281:C3281"/>
    <mergeCell ref="D3281:F3281"/>
    <mergeCell ref="H3281:J3281"/>
    <mergeCell ref="N3281:O3281"/>
    <mergeCell ref="P3244:Q3244"/>
    <mergeCell ref="A3245:B3246"/>
    <mergeCell ref="C3245:C3246"/>
    <mergeCell ref="D3245:L3246"/>
    <mergeCell ref="M3245:M3246"/>
    <mergeCell ref="N3245:N3246"/>
    <mergeCell ref="O3245:T3246"/>
    <mergeCell ref="A3210:B3243"/>
    <mergeCell ref="H3210:K3210"/>
    <mergeCell ref="A3244:C3244"/>
    <mergeCell ref="D3244:F3244"/>
    <mergeCell ref="H3244:J3244"/>
    <mergeCell ref="N3244:O3244"/>
    <mergeCell ref="A3208:B3209"/>
    <mergeCell ref="C3208:C3209"/>
    <mergeCell ref="D3208:L3209"/>
    <mergeCell ref="M3208:M3209"/>
    <mergeCell ref="N3208:N3209"/>
    <mergeCell ref="O3208:T3209"/>
    <mergeCell ref="A3171:T3172"/>
    <mergeCell ref="A3173:B3206"/>
    <mergeCell ref="H3173:K3173"/>
    <mergeCell ref="A3207:C3207"/>
    <mergeCell ref="D3207:F3207"/>
    <mergeCell ref="H3207:J3207"/>
    <mergeCell ref="N3207:O3207"/>
    <mergeCell ref="P3207:Q3207"/>
    <mergeCell ref="A3136:B3136"/>
    <mergeCell ref="A3137:B3137"/>
    <mergeCell ref="A3138:B3138"/>
    <mergeCell ref="P3143:T3143"/>
    <mergeCell ref="A3170:C3170"/>
    <mergeCell ref="D3170:F3170"/>
    <mergeCell ref="H3170:J3170"/>
    <mergeCell ref="N3170:O3170"/>
    <mergeCell ref="P3170:Q3170"/>
    <mergeCell ref="P3133:Q3133"/>
    <mergeCell ref="A3134:B3135"/>
    <mergeCell ref="C3134:C3135"/>
    <mergeCell ref="D3134:L3135"/>
    <mergeCell ref="M3134:M3135"/>
    <mergeCell ref="N3134:N3135"/>
    <mergeCell ref="O3134:T3135"/>
    <mergeCell ref="A3099:B3099"/>
    <mergeCell ref="A3100:B3100"/>
    <mergeCell ref="A3133:C3133"/>
    <mergeCell ref="D3133:F3133"/>
    <mergeCell ref="H3133:J3133"/>
    <mergeCell ref="N3133:O3133"/>
    <mergeCell ref="A3097:B3098"/>
    <mergeCell ref="C3097:C3098"/>
    <mergeCell ref="D3097:L3098"/>
    <mergeCell ref="M3097:M3098"/>
    <mergeCell ref="N3097:N3098"/>
    <mergeCell ref="O3097:T3098"/>
    <mergeCell ref="O3060:T3061"/>
    <mergeCell ref="A3062:B3062"/>
    <mergeCell ref="A3063:B3063"/>
    <mergeCell ref="A3096:C3096"/>
    <mergeCell ref="D3096:F3096"/>
    <mergeCell ref="H3096:J3096"/>
    <mergeCell ref="N3096:O3096"/>
    <mergeCell ref="P3096:Q3096"/>
    <mergeCell ref="A3059:C3059"/>
    <mergeCell ref="D3059:F3059"/>
    <mergeCell ref="H3059:J3059"/>
    <mergeCell ref="N3059:O3059"/>
    <mergeCell ref="P3059:Q3059"/>
    <mergeCell ref="A3060:B3061"/>
    <mergeCell ref="C3060:C3061"/>
    <mergeCell ref="D3060:L3061"/>
    <mergeCell ref="M3060:M3061"/>
    <mergeCell ref="N3060:N3061"/>
    <mergeCell ref="A3025:B3025"/>
    <mergeCell ref="A3026:B3026"/>
    <mergeCell ref="A3038:B3038"/>
    <mergeCell ref="A3039:B3039"/>
    <mergeCell ref="A3040:B3040"/>
    <mergeCell ref="P3042:T3042"/>
    <mergeCell ref="A3023:B3024"/>
    <mergeCell ref="C3023:C3024"/>
    <mergeCell ref="D3023:L3024"/>
    <mergeCell ref="M3023:M3024"/>
    <mergeCell ref="N3023:N3024"/>
    <mergeCell ref="O3023:T3024"/>
    <mergeCell ref="P3007:T3007"/>
    <mergeCell ref="A3022:C3022"/>
    <mergeCell ref="D3022:F3022"/>
    <mergeCell ref="H3022:J3022"/>
    <mergeCell ref="N3022:O3022"/>
    <mergeCell ref="P3022:Q3022"/>
    <mergeCell ref="O2986:T2987"/>
    <mergeCell ref="A2988:B2988"/>
    <mergeCell ref="A2989:B2989"/>
    <mergeCell ref="A2990:B2990"/>
    <mergeCell ref="A2992:B2992"/>
    <mergeCell ref="A2993:B2993"/>
    <mergeCell ref="A2985:C2985"/>
    <mergeCell ref="D2985:F2985"/>
    <mergeCell ref="H2985:J2985"/>
    <mergeCell ref="N2985:O2985"/>
    <mergeCell ref="P2985:Q2985"/>
    <mergeCell ref="A2986:B2987"/>
    <mergeCell ref="C2986:C2987"/>
    <mergeCell ref="D2986:L2987"/>
    <mergeCell ref="M2986:M2987"/>
    <mergeCell ref="N2986:N2987"/>
    <mergeCell ref="A2951:B2951"/>
    <mergeCell ref="A2952:B2952"/>
    <mergeCell ref="A2966:B2966"/>
    <mergeCell ref="A2967:B2967"/>
    <mergeCell ref="A2968:B2968"/>
    <mergeCell ref="P2971:T2971"/>
    <mergeCell ref="P2948:Q2948"/>
    <mergeCell ref="A2949:B2950"/>
    <mergeCell ref="C2949:C2950"/>
    <mergeCell ref="D2949:L2950"/>
    <mergeCell ref="M2949:M2950"/>
    <mergeCell ref="N2949:N2950"/>
    <mergeCell ref="O2949:T2950"/>
    <mergeCell ref="A2914:B2914"/>
    <mergeCell ref="A2915:B2915"/>
    <mergeCell ref="A2948:C2948"/>
    <mergeCell ref="D2948:F2948"/>
    <mergeCell ref="H2948:J2948"/>
    <mergeCell ref="N2948:O2948"/>
    <mergeCell ref="A2912:B2913"/>
    <mergeCell ref="C2912:C2913"/>
    <mergeCell ref="D2912:L2913"/>
    <mergeCell ref="M2912:M2913"/>
    <mergeCell ref="N2912:N2913"/>
    <mergeCell ref="O2912:T2913"/>
    <mergeCell ref="P2884:T2884"/>
    <mergeCell ref="A2902:B2902"/>
    <mergeCell ref="A2903:B2903"/>
    <mergeCell ref="A2911:C2911"/>
    <mergeCell ref="D2911:F2911"/>
    <mergeCell ref="H2911:J2911"/>
    <mergeCell ref="N2911:O2911"/>
    <mergeCell ref="P2911:Q2911"/>
    <mergeCell ref="A2877:B2877"/>
    <mergeCell ref="A2878:B2878"/>
    <mergeCell ref="A2879:B2879"/>
    <mergeCell ref="A2880:B2880"/>
    <mergeCell ref="A2881:B2881"/>
    <mergeCell ref="A2882:B2882"/>
    <mergeCell ref="D2874:F2874"/>
    <mergeCell ref="H2874:J2874"/>
    <mergeCell ref="N2874:O2874"/>
    <mergeCell ref="P2874:Q2874"/>
    <mergeCell ref="A2875:B2876"/>
    <mergeCell ref="C2875:C2876"/>
    <mergeCell ref="D2875:L2876"/>
    <mergeCell ref="M2875:M2876"/>
    <mergeCell ref="N2875:N2876"/>
    <mergeCell ref="O2875:T2876"/>
    <mergeCell ref="A2840:B2840"/>
    <mergeCell ref="A2841:B2841"/>
    <mergeCell ref="A2851:B2851"/>
    <mergeCell ref="A2852:B2852"/>
    <mergeCell ref="A2853:B2853"/>
    <mergeCell ref="A2874:C2874"/>
    <mergeCell ref="D2837:F2837"/>
    <mergeCell ref="H2837:J2837"/>
    <mergeCell ref="N2837:O2837"/>
    <mergeCell ref="P2837:Q2837"/>
    <mergeCell ref="A2838:B2839"/>
    <mergeCell ref="C2838:C2839"/>
    <mergeCell ref="D2838:L2839"/>
    <mergeCell ref="M2838:M2839"/>
    <mergeCell ref="N2838:N2839"/>
    <mergeCell ref="O2838:T2839"/>
    <mergeCell ref="A2803:B2803"/>
    <mergeCell ref="A2804:B2804"/>
    <mergeCell ref="A2805:B2805"/>
    <mergeCell ref="A2828:B2828"/>
    <mergeCell ref="A2829:B2829"/>
    <mergeCell ref="A2837:C2837"/>
    <mergeCell ref="D2800:F2800"/>
    <mergeCell ref="H2800:J2800"/>
    <mergeCell ref="N2800:O2800"/>
    <mergeCell ref="P2800:Q2800"/>
    <mergeCell ref="A2801:B2802"/>
    <mergeCell ref="C2801:C2802"/>
    <mergeCell ref="D2801:L2802"/>
    <mergeCell ref="M2801:M2802"/>
    <mergeCell ref="N2801:N2802"/>
    <mergeCell ref="O2801:T2802"/>
    <mergeCell ref="A2766:B2766"/>
    <mergeCell ref="A2767:B2767"/>
    <mergeCell ref="A2768:B2768"/>
    <mergeCell ref="A2770:B2770"/>
    <mergeCell ref="A2771:B2771"/>
    <mergeCell ref="A2800:C2800"/>
    <mergeCell ref="A2764:B2765"/>
    <mergeCell ref="C2764:C2765"/>
    <mergeCell ref="D2764:L2765"/>
    <mergeCell ref="M2764:M2765"/>
    <mergeCell ref="N2764:N2765"/>
    <mergeCell ref="O2764:T2765"/>
    <mergeCell ref="A2747:B2747"/>
    <mergeCell ref="A2763:C2763"/>
    <mergeCell ref="D2763:F2763"/>
    <mergeCell ref="H2763:J2763"/>
    <mergeCell ref="N2763:O2763"/>
    <mergeCell ref="P2763:Q2763"/>
    <mergeCell ref="A2729:B2729"/>
    <mergeCell ref="P2729:T2729"/>
    <mergeCell ref="A2730:B2730"/>
    <mergeCell ref="A2745:B2745"/>
    <mergeCell ref="A2746:B2746"/>
    <mergeCell ref="P2746:T2746"/>
    <mergeCell ref="A2727:B2728"/>
    <mergeCell ref="C2727:C2728"/>
    <mergeCell ref="D2727:L2728"/>
    <mergeCell ref="M2727:M2728"/>
    <mergeCell ref="N2727:N2728"/>
    <mergeCell ref="O2727:T2728"/>
    <mergeCell ref="A2692:B2692"/>
    <mergeCell ref="A2693:B2693"/>
    <mergeCell ref="P2694:T2694"/>
    <mergeCell ref="A2712:B2712"/>
    <mergeCell ref="A2713:B2713"/>
    <mergeCell ref="A2726:C2726"/>
    <mergeCell ref="D2726:F2726"/>
    <mergeCell ref="H2726:J2726"/>
    <mergeCell ref="N2726:O2726"/>
    <mergeCell ref="P2726:Q2726"/>
    <mergeCell ref="P2689:Q2689"/>
    <mergeCell ref="A2690:B2691"/>
    <mergeCell ref="C2690:C2691"/>
    <mergeCell ref="D2690:L2691"/>
    <mergeCell ref="M2690:M2691"/>
    <mergeCell ref="N2690:N2691"/>
    <mergeCell ref="O2690:T2691"/>
    <mergeCell ref="A2655:B2655"/>
    <mergeCell ref="A2656:B2656"/>
    <mergeCell ref="A2689:C2689"/>
    <mergeCell ref="D2689:F2689"/>
    <mergeCell ref="H2689:J2689"/>
    <mergeCell ref="N2689:O2689"/>
    <mergeCell ref="A2653:B2654"/>
    <mergeCell ref="C2653:C2654"/>
    <mergeCell ref="D2653:L2654"/>
    <mergeCell ref="M2653:M2654"/>
    <mergeCell ref="N2653:N2654"/>
    <mergeCell ref="O2653:T2654"/>
    <mergeCell ref="A2641:B2641"/>
    <mergeCell ref="A2652:C2652"/>
    <mergeCell ref="D2652:F2652"/>
    <mergeCell ref="H2652:J2652"/>
    <mergeCell ref="N2652:O2652"/>
    <mergeCell ref="P2652:Q2652"/>
    <mergeCell ref="C2618:L2618"/>
    <mergeCell ref="A2619:B2619"/>
    <mergeCell ref="A2620:B2620"/>
    <mergeCell ref="P2620:T2620"/>
    <mergeCell ref="A2621:B2621"/>
    <mergeCell ref="A2640:B2640"/>
    <mergeCell ref="P2615:Q2615"/>
    <mergeCell ref="A2616:B2617"/>
    <mergeCell ref="C2616:C2617"/>
    <mergeCell ref="D2616:L2617"/>
    <mergeCell ref="M2616:M2617"/>
    <mergeCell ref="N2616:N2617"/>
    <mergeCell ref="O2616:T2617"/>
    <mergeCell ref="A2581:B2581"/>
    <mergeCell ref="A2582:B2582"/>
    <mergeCell ref="A2615:C2615"/>
    <mergeCell ref="D2615:F2615"/>
    <mergeCell ref="H2615:J2615"/>
    <mergeCell ref="N2615:O2615"/>
    <mergeCell ref="A2579:B2580"/>
    <mergeCell ref="C2579:C2580"/>
    <mergeCell ref="D2579:L2580"/>
    <mergeCell ref="M2579:M2580"/>
    <mergeCell ref="N2579:N2580"/>
    <mergeCell ref="O2579:T2580"/>
    <mergeCell ref="A2544:B2544"/>
    <mergeCell ref="A2545:B2545"/>
    <mergeCell ref="A2560:B2560"/>
    <mergeCell ref="A2561:B2561"/>
    <mergeCell ref="P2567:T2567"/>
    <mergeCell ref="A2578:C2578"/>
    <mergeCell ref="D2578:F2578"/>
    <mergeCell ref="H2578:J2578"/>
    <mergeCell ref="N2578:O2578"/>
    <mergeCell ref="P2578:Q2578"/>
    <mergeCell ref="P2541:Q2541"/>
    <mergeCell ref="A2542:B2543"/>
    <mergeCell ref="C2542:C2543"/>
    <mergeCell ref="D2542:L2543"/>
    <mergeCell ref="M2542:M2543"/>
    <mergeCell ref="N2542:N2543"/>
    <mergeCell ref="O2542:T2543"/>
    <mergeCell ref="A2507:B2507"/>
    <mergeCell ref="A2508:B2508"/>
    <mergeCell ref="A2541:C2541"/>
    <mergeCell ref="D2541:F2541"/>
    <mergeCell ref="H2541:J2541"/>
    <mergeCell ref="N2541:O2541"/>
    <mergeCell ref="P2504:Q2504"/>
    <mergeCell ref="A2505:B2506"/>
    <mergeCell ref="C2505:C2506"/>
    <mergeCell ref="D2505:L2506"/>
    <mergeCell ref="M2505:M2506"/>
    <mergeCell ref="N2505:N2506"/>
    <mergeCell ref="O2505:T2506"/>
    <mergeCell ref="A2497:B2497"/>
    <mergeCell ref="A2498:B2498"/>
    <mergeCell ref="A2504:C2504"/>
    <mergeCell ref="D2504:F2504"/>
    <mergeCell ref="H2504:J2504"/>
    <mergeCell ref="N2504:O2504"/>
    <mergeCell ref="A2470:B2470"/>
    <mergeCell ref="A2471:B2471"/>
    <mergeCell ref="A2475:B2475"/>
    <mergeCell ref="A2476:B2476"/>
    <mergeCell ref="A2477:B2477"/>
    <mergeCell ref="P2479:T2479"/>
    <mergeCell ref="A2468:B2469"/>
    <mergeCell ref="C2468:C2469"/>
    <mergeCell ref="D2468:L2469"/>
    <mergeCell ref="M2468:M2469"/>
    <mergeCell ref="N2468:N2469"/>
    <mergeCell ref="O2468:T2469"/>
    <mergeCell ref="O2431:T2432"/>
    <mergeCell ref="A2433:B2433"/>
    <mergeCell ref="A2434:B2434"/>
    <mergeCell ref="A2467:C2467"/>
    <mergeCell ref="D2467:F2467"/>
    <mergeCell ref="H2467:J2467"/>
    <mergeCell ref="N2467:O2467"/>
    <mergeCell ref="P2467:Q2467"/>
    <mergeCell ref="A2430:C2430"/>
    <mergeCell ref="D2430:F2430"/>
    <mergeCell ref="H2430:J2430"/>
    <mergeCell ref="N2430:O2430"/>
    <mergeCell ref="P2430:Q2430"/>
    <mergeCell ref="A2431:B2432"/>
    <mergeCell ref="C2431:C2432"/>
    <mergeCell ref="D2431:L2432"/>
    <mergeCell ref="M2431:M2432"/>
    <mergeCell ref="N2431:N2432"/>
    <mergeCell ref="O2394:T2395"/>
    <mergeCell ref="A2396:B2396"/>
    <mergeCell ref="A2397:B2397"/>
    <mergeCell ref="A2398:B2398"/>
    <mergeCell ref="A2411:B2411"/>
    <mergeCell ref="A2412:B2412"/>
    <mergeCell ref="A2393:C2393"/>
    <mergeCell ref="D2393:F2393"/>
    <mergeCell ref="H2393:J2393"/>
    <mergeCell ref="N2393:O2393"/>
    <mergeCell ref="P2393:Q2393"/>
    <mergeCell ref="A2394:B2395"/>
    <mergeCell ref="C2394:C2395"/>
    <mergeCell ref="D2394:L2395"/>
    <mergeCell ref="M2394:M2395"/>
    <mergeCell ref="N2394:N2395"/>
    <mergeCell ref="A2359:B2359"/>
    <mergeCell ref="A2360:B2360"/>
    <mergeCell ref="A2384:B2384"/>
    <mergeCell ref="A2385:B2385"/>
    <mergeCell ref="A2386:B2386"/>
    <mergeCell ref="P2389:T2389"/>
    <mergeCell ref="A2357:B2358"/>
    <mergeCell ref="C2357:C2358"/>
    <mergeCell ref="D2357:L2358"/>
    <mergeCell ref="M2357:M2358"/>
    <mergeCell ref="N2357:N2358"/>
    <mergeCell ref="O2357:T2358"/>
    <mergeCell ref="O2320:T2321"/>
    <mergeCell ref="A2322:B2322"/>
    <mergeCell ref="A2323:B2323"/>
    <mergeCell ref="A2334:B2334"/>
    <mergeCell ref="A2335:B2335"/>
    <mergeCell ref="A2356:C2356"/>
    <mergeCell ref="D2356:F2356"/>
    <mergeCell ref="H2356:J2356"/>
    <mergeCell ref="N2356:O2356"/>
    <mergeCell ref="P2356:Q2356"/>
    <mergeCell ref="A2319:C2319"/>
    <mergeCell ref="D2319:F2319"/>
    <mergeCell ref="H2319:J2319"/>
    <mergeCell ref="N2319:O2319"/>
    <mergeCell ref="P2319:Q2319"/>
    <mergeCell ref="A2320:B2321"/>
    <mergeCell ref="C2320:C2321"/>
    <mergeCell ref="D2320:L2321"/>
    <mergeCell ref="M2320:M2321"/>
    <mergeCell ref="N2320:N2321"/>
    <mergeCell ref="O2283:T2284"/>
    <mergeCell ref="A2285:B2285"/>
    <mergeCell ref="A2286:B2286"/>
    <mergeCell ref="A2304:B2304"/>
    <mergeCell ref="A2305:B2305"/>
    <mergeCell ref="A2306:B2306"/>
    <mergeCell ref="A2282:C2282"/>
    <mergeCell ref="D2282:F2282"/>
    <mergeCell ref="H2282:J2282"/>
    <mergeCell ref="N2282:O2282"/>
    <mergeCell ref="P2282:Q2282"/>
    <mergeCell ref="A2283:B2284"/>
    <mergeCell ref="C2283:C2284"/>
    <mergeCell ref="D2283:L2284"/>
    <mergeCell ref="M2283:M2284"/>
    <mergeCell ref="N2283:N2284"/>
    <mergeCell ref="A2248:B2248"/>
    <mergeCell ref="P2248:T2248"/>
    <mergeCell ref="A2249:B2249"/>
    <mergeCell ref="A2250:B2250"/>
    <mergeCell ref="A2269:B2269"/>
    <mergeCell ref="A2270:B2270"/>
    <mergeCell ref="P2245:Q2245"/>
    <mergeCell ref="A2246:B2247"/>
    <mergeCell ref="C2246:C2247"/>
    <mergeCell ref="D2246:L2247"/>
    <mergeCell ref="M2246:M2247"/>
    <mergeCell ref="N2246:N2247"/>
    <mergeCell ref="O2246:T2247"/>
    <mergeCell ref="A2211:B2211"/>
    <mergeCell ref="A2212:B2212"/>
    <mergeCell ref="A2245:C2245"/>
    <mergeCell ref="D2245:F2245"/>
    <mergeCell ref="H2245:J2245"/>
    <mergeCell ref="N2245:O2245"/>
    <mergeCell ref="A2209:B2210"/>
    <mergeCell ref="C2209:C2210"/>
    <mergeCell ref="D2209:L2210"/>
    <mergeCell ref="M2209:M2210"/>
    <mergeCell ref="N2209:N2210"/>
    <mergeCell ref="O2209:T2210"/>
    <mergeCell ref="A2197:B2197"/>
    <mergeCell ref="A2208:C2208"/>
    <mergeCell ref="D2208:F2208"/>
    <mergeCell ref="H2208:J2208"/>
    <mergeCell ref="N2208:O2208"/>
    <mergeCell ref="P2208:Q2208"/>
    <mergeCell ref="C2174:L2174"/>
    <mergeCell ref="A2175:B2175"/>
    <mergeCell ref="A2176:B2176"/>
    <mergeCell ref="P2176:T2176"/>
    <mergeCell ref="A2177:B2177"/>
    <mergeCell ref="A2196:B2196"/>
    <mergeCell ref="A2172:B2173"/>
    <mergeCell ref="C2172:C2173"/>
    <mergeCell ref="D2172:L2173"/>
    <mergeCell ref="M2172:M2173"/>
    <mergeCell ref="N2172:N2173"/>
    <mergeCell ref="O2172:T2173"/>
    <mergeCell ref="O2135:T2136"/>
    <mergeCell ref="A2137:B2137"/>
    <mergeCell ref="A2138:B2138"/>
    <mergeCell ref="A2149:B2149"/>
    <mergeCell ref="A2171:C2171"/>
    <mergeCell ref="D2171:F2171"/>
    <mergeCell ref="H2171:J2171"/>
    <mergeCell ref="N2171:O2171"/>
    <mergeCell ref="P2171:Q2171"/>
    <mergeCell ref="A2134:C2134"/>
    <mergeCell ref="D2134:F2134"/>
    <mergeCell ref="H2134:J2134"/>
    <mergeCell ref="N2134:O2134"/>
    <mergeCell ref="P2134:Q2134"/>
    <mergeCell ref="A2135:B2136"/>
    <mergeCell ref="C2135:C2136"/>
    <mergeCell ref="D2135:L2136"/>
    <mergeCell ref="M2135:M2136"/>
    <mergeCell ref="N2135:N2136"/>
    <mergeCell ref="A2100:B2100"/>
    <mergeCell ref="A2108:B2108"/>
    <mergeCell ref="A2109:B2109"/>
    <mergeCell ref="A2116:B2116"/>
    <mergeCell ref="A2117:B2117"/>
    <mergeCell ref="A2118:B2118"/>
    <mergeCell ref="A2098:B2099"/>
    <mergeCell ref="C2098:C2099"/>
    <mergeCell ref="D2098:L2099"/>
    <mergeCell ref="M2098:M2099"/>
    <mergeCell ref="N2098:N2099"/>
    <mergeCell ref="O2098:T2099"/>
    <mergeCell ref="A2063:B2063"/>
    <mergeCell ref="P2073:T2073"/>
    <mergeCell ref="A2079:B2079"/>
    <mergeCell ref="A2080:B2080"/>
    <mergeCell ref="A2097:C2097"/>
    <mergeCell ref="D2097:F2097"/>
    <mergeCell ref="H2097:J2097"/>
    <mergeCell ref="N2097:O2097"/>
    <mergeCell ref="P2097:Q2097"/>
    <mergeCell ref="A2061:B2062"/>
    <mergeCell ref="C2061:C2062"/>
    <mergeCell ref="D2061:L2062"/>
    <mergeCell ref="M2061:M2062"/>
    <mergeCell ref="N2061:N2062"/>
    <mergeCell ref="O2061:T2062"/>
    <mergeCell ref="A2026:B2026"/>
    <mergeCell ref="A2027:B2027"/>
    <mergeCell ref="A2036:B2036"/>
    <mergeCell ref="P2047:T2047"/>
    <mergeCell ref="A2060:C2060"/>
    <mergeCell ref="D2060:F2060"/>
    <mergeCell ref="H2060:J2060"/>
    <mergeCell ref="N2060:O2060"/>
    <mergeCell ref="P2060:Q2060"/>
    <mergeCell ref="N2023:O2023"/>
    <mergeCell ref="P2023:Q2023"/>
    <mergeCell ref="A2024:B2025"/>
    <mergeCell ref="C2024:C2025"/>
    <mergeCell ref="D2024:L2025"/>
    <mergeCell ref="M2024:M2025"/>
    <mergeCell ref="N2024:N2025"/>
    <mergeCell ref="O2024:T2025"/>
    <mergeCell ref="C1989:L1989"/>
    <mergeCell ref="A1990:B1990"/>
    <mergeCell ref="A1991:B1991"/>
    <mergeCell ref="A1992:B1992"/>
    <mergeCell ref="A2000:B2000"/>
    <mergeCell ref="A2023:C2023"/>
    <mergeCell ref="D2023:F2023"/>
    <mergeCell ref="H2023:J2023"/>
    <mergeCell ref="H1986:J1986"/>
    <mergeCell ref="N1986:O1986"/>
    <mergeCell ref="P1986:Q1986"/>
    <mergeCell ref="A1987:B1988"/>
    <mergeCell ref="C1987:C1988"/>
    <mergeCell ref="D1987:L1988"/>
    <mergeCell ref="M1987:M1988"/>
    <mergeCell ref="N1987:N1988"/>
    <mergeCell ref="O1987:T1988"/>
    <mergeCell ref="A1952:B1952"/>
    <mergeCell ref="A1965:B1965"/>
    <mergeCell ref="A1972:B1972"/>
    <mergeCell ref="A1973:B1973"/>
    <mergeCell ref="A1986:C1986"/>
    <mergeCell ref="D1986:F1986"/>
    <mergeCell ref="A1950:B1951"/>
    <mergeCell ref="C1950:C1951"/>
    <mergeCell ref="D1950:L1951"/>
    <mergeCell ref="M1950:M1951"/>
    <mergeCell ref="N1950:N1951"/>
    <mergeCell ref="O1950:T1951"/>
    <mergeCell ref="A1915:B1915"/>
    <mergeCell ref="A1916:B1916"/>
    <mergeCell ref="P1920:T1920"/>
    <mergeCell ref="A1939:B1939"/>
    <mergeCell ref="A1949:C1949"/>
    <mergeCell ref="D1949:F1949"/>
    <mergeCell ref="H1949:J1949"/>
    <mergeCell ref="N1949:O1949"/>
    <mergeCell ref="P1949:Q1949"/>
    <mergeCell ref="A1913:B1914"/>
    <mergeCell ref="C1913:C1914"/>
    <mergeCell ref="D1913:L1914"/>
    <mergeCell ref="M1913:M1914"/>
    <mergeCell ref="N1913:N1914"/>
    <mergeCell ref="O1913:T1914"/>
    <mergeCell ref="A1894:B1894"/>
    <mergeCell ref="A1912:C1912"/>
    <mergeCell ref="D1912:F1912"/>
    <mergeCell ref="H1912:J1912"/>
    <mergeCell ref="N1912:O1912"/>
    <mergeCell ref="P1912:Q1912"/>
    <mergeCell ref="A1878:B1878"/>
    <mergeCell ref="A1879:B1879"/>
    <mergeCell ref="A1880:B1880"/>
    <mergeCell ref="A1881:B1881"/>
    <mergeCell ref="A1892:B1892"/>
    <mergeCell ref="A1893:B1893"/>
    <mergeCell ref="D1875:F1875"/>
    <mergeCell ref="H1875:J1875"/>
    <mergeCell ref="N1875:O1875"/>
    <mergeCell ref="P1875:Q1875"/>
    <mergeCell ref="A1876:B1877"/>
    <mergeCell ref="C1876:C1877"/>
    <mergeCell ref="D1876:L1877"/>
    <mergeCell ref="M1876:M1877"/>
    <mergeCell ref="N1876:N1877"/>
    <mergeCell ref="O1876:T1877"/>
    <mergeCell ref="A1841:B1841"/>
    <mergeCell ref="A1845:B1845"/>
    <mergeCell ref="A1846:B1846"/>
    <mergeCell ref="A1850:B1850"/>
    <mergeCell ref="A1860:B1860"/>
    <mergeCell ref="A1875:C1875"/>
    <mergeCell ref="H1838:J1838"/>
    <mergeCell ref="N1838:O1838"/>
    <mergeCell ref="P1838:Q1838"/>
    <mergeCell ref="A1839:B1840"/>
    <mergeCell ref="C1839:C1840"/>
    <mergeCell ref="D1839:L1840"/>
    <mergeCell ref="M1839:M1840"/>
    <mergeCell ref="N1839:N1840"/>
    <mergeCell ref="O1839:T1840"/>
    <mergeCell ref="A1804:B1804"/>
    <mergeCell ref="A1825:B1825"/>
    <mergeCell ref="A1826:B1826"/>
    <mergeCell ref="A1832:B1832"/>
    <mergeCell ref="A1838:C1838"/>
    <mergeCell ref="D1838:F1838"/>
    <mergeCell ref="A1802:B1803"/>
    <mergeCell ref="C1802:C1803"/>
    <mergeCell ref="D1802:L1803"/>
    <mergeCell ref="M1802:M1803"/>
    <mergeCell ref="N1802:N1803"/>
    <mergeCell ref="O1802:T1803"/>
    <mergeCell ref="A1776:B1776"/>
    <mergeCell ref="A1784:B1784"/>
    <mergeCell ref="P1798:T1798"/>
    <mergeCell ref="A1801:C1801"/>
    <mergeCell ref="D1801:F1801"/>
    <mergeCell ref="H1801:J1801"/>
    <mergeCell ref="N1801:O1801"/>
    <mergeCell ref="P1801:Q1801"/>
    <mergeCell ref="A1767:B1767"/>
    <mergeCell ref="A1768:B1768"/>
    <mergeCell ref="A1769:B1769"/>
    <mergeCell ref="A1770:B1770"/>
    <mergeCell ref="C1774:L1774"/>
    <mergeCell ref="A1775:B1775"/>
    <mergeCell ref="A1765:B1766"/>
    <mergeCell ref="C1765:C1766"/>
    <mergeCell ref="D1765:L1766"/>
    <mergeCell ref="M1765:M1766"/>
    <mergeCell ref="N1765:N1766"/>
    <mergeCell ref="O1765:T1766"/>
    <mergeCell ref="A1755:B1755"/>
    <mergeCell ref="A1764:C1764"/>
    <mergeCell ref="D1764:F1764"/>
    <mergeCell ref="H1764:J1764"/>
    <mergeCell ref="N1764:O1764"/>
    <mergeCell ref="P1764:Q1764"/>
    <mergeCell ref="O1728:T1729"/>
    <mergeCell ref="A1730:B1730"/>
    <mergeCell ref="A1740:B1740"/>
    <mergeCell ref="A1752:B1752"/>
    <mergeCell ref="A1753:B1753"/>
    <mergeCell ref="A1754:B1754"/>
    <mergeCell ref="A1727:C1727"/>
    <mergeCell ref="D1727:F1727"/>
    <mergeCell ref="H1727:J1727"/>
    <mergeCell ref="N1727:O1727"/>
    <mergeCell ref="P1727:Q1727"/>
    <mergeCell ref="A1728:B1729"/>
    <mergeCell ref="C1728:C1729"/>
    <mergeCell ref="D1728:L1729"/>
    <mergeCell ref="M1728:M1729"/>
    <mergeCell ref="N1728:N1729"/>
    <mergeCell ref="A1693:B1693"/>
    <mergeCell ref="A1705:B1705"/>
    <mergeCell ref="A1706:B1706"/>
    <mergeCell ref="A1715:B1715"/>
    <mergeCell ref="A1723:B1723"/>
    <mergeCell ref="A1724:B1724"/>
    <mergeCell ref="A1691:B1692"/>
    <mergeCell ref="C1691:C1692"/>
    <mergeCell ref="D1691:L1692"/>
    <mergeCell ref="M1691:M1692"/>
    <mergeCell ref="N1691:N1692"/>
    <mergeCell ref="O1691:T1692"/>
    <mergeCell ref="A1656:B1656"/>
    <mergeCell ref="A1657:B1657"/>
    <mergeCell ref="A1665:B1665"/>
    <mergeCell ref="P1679:T1679"/>
    <mergeCell ref="A1690:C1690"/>
    <mergeCell ref="D1690:F1690"/>
    <mergeCell ref="H1690:J1690"/>
    <mergeCell ref="N1690:O1690"/>
    <mergeCell ref="P1690:Q1690"/>
    <mergeCell ref="H1653:J1653"/>
    <mergeCell ref="N1653:O1653"/>
    <mergeCell ref="P1653:Q1653"/>
    <mergeCell ref="A1654:B1655"/>
    <mergeCell ref="C1654:C1655"/>
    <mergeCell ref="D1654:L1655"/>
    <mergeCell ref="M1654:M1655"/>
    <mergeCell ref="N1654:N1655"/>
    <mergeCell ref="O1654:T1655"/>
    <mergeCell ref="A1619:B1619"/>
    <mergeCell ref="A1620:B1620"/>
    <mergeCell ref="A1621:B1621"/>
    <mergeCell ref="A1622:B1622"/>
    <mergeCell ref="A1653:C1653"/>
    <mergeCell ref="D1653:F1653"/>
    <mergeCell ref="H1616:J1616"/>
    <mergeCell ref="N1616:O1616"/>
    <mergeCell ref="P1616:Q1616"/>
    <mergeCell ref="A1617:B1618"/>
    <mergeCell ref="C1617:C1618"/>
    <mergeCell ref="D1617:L1618"/>
    <mergeCell ref="M1617:M1618"/>
    <mergeCell ref="N1617:N1618"/>
    <mergeCell ref="O1617:T1618"/>
    <mergeCell ref="A1582:B1582"/>
    <mergeCell ref="A1583:B1583"/>
    <mergeCell ref="A1595:B1595"/>
    <mergeCell ref="A1605:B1605"/>
    <mergeCell ref="A1616:C1616"/>
    <mergeCell ref="D1616:F1616"/>
    <mergeCell ref="H1579:J1579"/>
    <mergeCell ref="N1579:O1579"/>
    <mergeCell ref="P1579:Q1579"/>
    <mergeCell ref="A1580:B1581"/>
    <mergeCell ref="C1580:C1581"/>
    <mergeCell ref="D1580:L1581"/>
    <mergeCell ref="M1580:M1581"/>
    <mergeCell ref="N1580:N1581"/>
    <mergeCell ref="O1580:T1581"/>
    <mergeCell ref="A1545:B1545"/>
    <mergeCell ref="A1557:B1557"/>
    <mergeCell ref="A1558:B1558"/>
    <mergeCell ref="A1562:B1562"/>
    <mergeCell ref="A1579:C1579"/>
    <mergeCell ref="D1579:F1579"/>
    <mergeCell ref="N1542:O1542"/>
    <mergeCell ref="P1542:Q1542"/>
    <mergeCell ref="A1543:B1544"/>
    <mergeCell ref="C1543:C1544"/>
    <mergeCell ref="D1543:L1544"/>
    <mergeCell ref="M1543:M1544"/>
    <mergeCell ref="N1543:N1544"/>
    <mergeCell ref="O1543:T1544"/>
    <mergeCell ref="A1508:B1508"/>
    <mergeCell ref="A1509:B1509"/>
    <mergeCell ref="A1517:B1517"/>
    <mergeCell ref="A1542:C1542"/>
    <mergeCell ref="D1542:F1542"/>
    <mergeCell ref="H1542:J1542"/>
    <mergeCell ref="A1506:B1507"/>
    <mergeCell ref="C1506:C1507"/>
    <mergeCell ref="D1506:L1507"/>
    <mergeCell ref="M1506:M1507"/>
    <mergeCell ref="N1506:N1507"/>
    <mergeCell ref="O1506:T1507"/>
    <mergeCell ref="A1471:B1471"/>
    <mergeCell ref="P1471:T1471"/>
    <mergeCell ref="A1472:B1472"/>
    <mergeCell ref="A1505:C1505"/>
    <mergeCell ref="D1505:F1505"/>
    <mergeCell ref="H1505:J1505"/>
    <mergeCell ref="N1505:O1505"/>
    <mergeCell ref="P1505:Q1505"/>
    <mergeCell ref="H1468:J1468"/>
    <mergeCell ref="N1468:O1468"/>
    <mergeCell ref="P1468:Q1468"/>
    <mergeCell ref="A1469:B1470"/>
    <mergeCell ref="C1469:C1470"/>
    <mergeCell ref="D1469:L1470"/>
    <mergeCell ref="M1469:M1470"/>
    <mergeCell ref="N1469:N1470"/>
    <mergeCell ref="O1469:T1470"/>
    <mergeCell ref="A1434:B1434"/>
    <mergeCell ref="A1435:B1435"/>
    <mergeCell ref="A1459:B1459"/>
    <mergeCell ref="A1460:B1460"/>
    <mergeCell ref="A1468:C1468"/>
    <mergeCell ref="D1468:F1468"/>
    <mergeCell ref="D1431:F1431"/>
    <mergeCell ref="H1431:J1431"/>
    <mergeCell ref="N1431:O1431"/>
    <mergeCell ref="P1431:Q1431"/>
    <mergeCell ref="A1432:B1433"/>
    <mergeCell ref="C1432:C1433"/>
    <mergeCell ref="D1432:L1433"/>
    <mergeCell ref="M1432:M1433"/>
    <mergeCell ref="N1432:N1433"/>
    <mergeCell ref="O1432:T1433"/>
    <mergeCell ref="A1397:B1397"/>
    <mergeCell ref="A1398:B1398"/>
    <mergeCell ref="A1399:B1399"/>
    <mergeCell ref="A1401:B1401"/>
    <mergeCell ref="A1402:B1402"/>
    <mergeCell ref="A1431:C1431"/>
    <mergeCell ref="A1395:B1396"/>
    <mergeCell ref="C1395:C1396"/>
    <mergeCell ref="D1395:L1396"/>
    <mergeCell ref="M1395:M1396"/>
    <mergeCell ref="N1395:N1396"/>
    <mergeCell ref="O1395:T1396"/>
    <mergeCell ref="P1379:T1379"/>
    <mergeCell ref="A1394:C1394"/>
    <mergeCell ref="D1394:F1394"/>
    <mergeCell ref="H1394:J1394"/>
    <mergeCell ref="N1394:O1394"/>
    <mergeCell ref="P1394:Q1394"/>
    <mergeCell ref="A1360:B1360"/>
    <mergeCell ref="H1360:K1360"/>
    <mergeCell ref="A1361:B1361"/>
    <mergeCell ref="A1375:B1375"/>
    <mergeCell ref="A1376:B1376"/>
    <mergeCell ref="A1377:B1377"/>
    <mergeCell ref="D1357:F1357"/>
    <mergeCell ref="H1357:J1357"/>
    <mergeCell ref="N1357:O1357"/>
    <mergeCell ref="P1357:Q1357"/>
    <mergeCell ref="A1358:B1359"/>
    <mergeCell ref="C1358:C1359"/>
    <mergeCell ref="D1358:L1359"/>
    <mergeCell ref="M1358:M1359"/>
    <mergeCell ref="N1358:N1359"/>
    <mergeCell ref="O1358:T1359"/>
    <mergeCell ref="A1323:B1323"/>
    <mergeCell ref="A1324:B1324"/>
    <mergeCell ref="A1325:B1325"/>
    <mergeCell ref="A1329:B1329"/>
    <mergeCell ref="A1330:B1330"/>
    <mergeCell ref="A1357:C1357"/>
    <mergeCell ref="A1321:B1322"/>
    <mergeCell ref="C1321:C1322"/>
    <mergeCell ref="D1321:L1322"/>
    <mergeCell ref="M1321:M1322"/>
    <mergeCell ref="N1321:N1322"/>
    <mergeCell ref="O1321:T1322"/>
    <mergeCell ref="A1307:B1307"/>
    <mergeCell ref="A1320:C1320"/>
    <mergeCell ref="D1320:F1320"/>
    <mergeCell ref="H1320:J1320"/>
    <mergeCell ref="N1320:O1320"/>
    <mergeCell ref="P1320:Q1320"/>
    <mergeCell ref="O1284:T1285"/>
    <mergeCell ref="A1286:B1286"/>
    <mergeCell ref="H1286:K1286"/>
    <mergeCell ref="A1287:B1287"/>
    <mergeCell ref="A1305:B1305"/>
    <mergeCell ref="A1306:B1306"/>
    <mergeCell ref="P1306:T1306"/>
    <mergeCell ref="A1283:C1283"/>
    <mergeCell ref="D1283:F1283"/>
    <mergeCell ref="H1283:J1283"/>
    <mergeCell ref="N1283:O1283"/>
    <mergeCell ref="P1283:Q1283"/>
    <mergeCell ref="A1284:B1285"/>
    <mergeCell ref="C1284:C1285"/>
    <mergeCell ref="D1284:L1285"/>
    <mergeCell ref="M1284:M1285"/>
    <mergeCell ref="N1284:N1285"/>
    <mergeCell ref="A1249:B1249"/>
    <mergeCell ref="H1249:K1249"/>
    <mergeCell ref="A1250:B1250"/>
    <mergeCell ref="A1251:B1251"/>
    <mergeCell ref="A1260:B1260"/>
    <mergeCell ref="A1261:B1261"/>
    <mergeCell ref="A1247:B1248"/>
    <mergeCell ref="C1247:C1248"/>
    <mergeCell ref="D1247:L1248"/>
    <mergeCell ref="M1247:M1248"/>
    <mergeCell ref="N1247:N1248"/>
    <mergeCell ref="O1247:T1248"/>
    <mergeCell ref="A1238:B1238"/>
    <mergeCell ref="A1246:C1246"/>
    <mergeCell ref="D1246:F1246"/>
    <mergeCell ref="H1246:J1246"/>
    <mergeCell ref="N1246:O1246"/>
    <mergeCell ref="P1246:Q1246"/>
    <mergeCell ref="A1212:B1212"/>
    <mergeCell ref="H1212:K1212"/>
    <mergeCell ref="A1213:B1213"/>
    <mergeCell ref="A1236:B1236"/>
    <mergeCell ref="A1237:B1237"/>
    <mergeCell ref="P1237:T1237"/>
    <mergeCell ref="P1209:Q1209"/>
    <mergeCell ref="A1210:B1211"/>
    <mergeCell ref="C1210:C1211"/>
    <mergeCell ref="D1210:L1211"/>
    <mergeCell ref="M1210:M1211"/>
    <mergeCell ref="N1210:N1211"/>
    <mergeCell ref="O1210:T1211"/>
    <mergeCell ref="A1175:B1175"/>
    <mergeCell ref="A1176:B1176"/>
    <mergeCell ref="A1209:C1209"/>
    <mergeCell ref="D1209:F1209"/>
    <mergeCell ref="H1209:J1209"/>
    <mergeCell ref="N1209:O1209"/>
    <mergeCell ref="P1172:Q1172"/>
    <mergeCell ref="A1173:B1174"/>
    <mergeCell ref="C1173:C1174"/>
    <mergeCell ref="D1173:L1174"/>
    <mergeCell ref="M1173:M1174"/>
    <mergeCell ref="N1173:N1174"/>
    <mergeCell ref="O1173:T1174"/>
    <mergeCell ref="A1165:B1165"/>
    <mergeCell ref="A1166:B1166"/>
    <mergeCell ref="A1172:C1172"/>
    <mergeCell ref="D1172:F1172"/>
    <mergeCell ref="H1172:J1172"/>
    <mergeCell ref="N1172:O1172"/>
    <mergeCell ref="D1138:L1138"/>
    <mergeCell ref="A1139:B1139"/>
    <mergeCell ref="A1140:B1140"/>
    <mergeCell ref="P1140:T1140"/>
    <mergeCell ref="A1141:B1141"/>
    <mergeCell ref="A1160:B1160"/>
    <mergeCell ref="A1136:B1137"/>
    <mergeCell ref="C1136:C1137"/>
    <mergeCell ref="D1136:L1137"/>
    <mergeCell ref="M1136:M1137"/>
    <mergeCell ref="N1136:N1137"/>
    <mergeCell ref="O1136:T1137"/>
    <mergeCell ref="A1124:B1124"/>
    <mergeCell ref="A1135:C1135"/>
    <mergeCell ref="D1135:F1135"/>
    <mergeCell ref="H1135:J1135"/>
    <mergeCell ref="N1135:O1135"/>
    <mergeCell ref="P1135:Q1135"/>
    <mergeCell ref="O1099:T1100"/>
    <mergeCell ref="A1101:B1101"/>
    <mergeCell ref="A1110:B1110"/>
    <mergeCell ref="A1121:B1121"/>
    <mergeCell ref="A1122:B1122"/>
    <mergeCell ref="A1123:B1123"/>
    <mergeCell ref="A1098:C1098"/>
    <mergeCell ref="D1098:F1098"/>
    <mergeCell ref="H1098:J1098"/>
    <mergeCell ref="N1098:O1098"/>
    <mergeCell ref="P1098:Q1098"/>
    <mergeCell ref="A1099:B1100"/>
    <mergeCell ref="C1099:C1100"/>
    <mergeCell ref="D1099:L1100"/>
    <mergeCell ref="M1099:M1100"/>
    <mergeCell ref="N1099:N1100"/>
    <mergeCell ref="A1064:B1064"/>
    <mergeCell ref="A1075:B1075"/>
    <mergeCell ref="A1076:B1076"/>
    <mergeCell ref="A1081:B1081"/>
    <mergeCell ref="A1091:B1091"/>
    <mergeCell ref="A1092:B1092"/>
    <mergeCell ref="A1062:B1063"/>
    <mergeCell ref="C1062:C1063"/>
    <mergeCell ref="D1062:L1063"/>
    <mergeCell ref="M1062:M1063"/>
    <mergeCell ref="N1062:N1063"/>
    <mergeCell ref="O1062:T1063"/>
    <mergeCell ref="A1027:B1027"/>
    <mergeCell ref="A1028:B1028"/>
    <mergeCell ref="A1036:B1036"/>
    <mergeCell ref="P1050:T1050"/>
    <mergeCell ref="A1061:C1061"/>
    <mergeCell ref="D1061:F1061"/>
    <mergeCell ref="H1061:J1061"/>
    <mergeCell ref="N1061:O1061"/>
    <mergeCell ref="P1061:Q1061"/>
    <mergeCell ref="P1024:Q1024"/>
    <mergeCell ref="A1025:B1026"/>
    <mergeCell ref="C1025:C1026"/>
    <mergeCell ref="D1025:L1026"/>
    <mergeCell ref="M1025:M1026"/>
    <mergeCell ref="N1025:N1026"/>
    <mergeCell ref="O1025:T1026"/>
    <mergeCell ref="A1012:B1012"/>
    <mergeCell ref="A1013:B1013"/>
    <mergeCell ref="A1024:C1024"/>
    <mergeCell ref="D1024:F1024"/>
    <mergeCell ref="H1024:J1024"/>
    <mergeCell ref="N1024:O1024"/>
    <mergeCell ref="O988:T989"/>
    <mergeCell ref="A990:B990"/>
    <mergeCell ref="A991:B991"/>
    <mergeCell ref="A998:B998"/>
    <mergeCell ref="A1010:B1010"/>
    <mergeCell ref="A1011:B1011"/>
    <mergeCell ref="A987:C987"/>
    <mergeCell ref="D987:F987"/>
    <mergeCell ref="H987:J987"/>
    <mergeCell ref="N987:O987"/>
    <mergeCell ref="P987:Q987"/>
    <mergeCell ref="A988:B989"/>
    <mergeCell ref="C988:C989"/>
    <mergeCell ref="D988:L989"/>
    <mergeCell ref="M988:M989"/>
    <mergeCell ref="N988:N989"/>
    <mergeCell ref="A953:B953"/>
    <mergeCell ref="A964:B964"/>
    <mergeCell ref="A965:B965"/>
    <mergeCell ref="A969:B969"/>
    <mergeCell ref="A978:B978"/>
    <mergeCell ref="A979:B979"/>
    <mergeCell ref="A951:B952"/>
    <mergeCell ref="C951:C952"/>
    <mergeCell ref="D951:L952"/>
    <mergeCell ref="M951:M952"/>
    <mergeCell ref="N951:N952"/>
    <mergeCell ref="O951:T952"/>
    <mergeCell ref="A916:B916"/>
    <mergeCell ref="A917:B917"/>
    <mergeCell ref="A925:B925"/>
    <mergeCell ref="P939:T939"/>
    <mergeCell ref="A950:C950"/>
    <mergeCell ref="D950:F950"/>
    <mergeCell ref="H950:J950"/>
    <mergeCell ref="N950:O950"/>
    <mergeCell ref="P950:Q950"/>
    <mergeCell ref="D913:F913"/>
    <mergeCell ref="H913:J913"/>
    <mergeCell ref="N913:O913"/>
    <mergeCell ref="P913:Q913"/>
    <mergeCell ref="A914:B915"/>
    <mergeCell ref="C914:C915"/>
    <mergeCell ref="D914:L915"/>
    <mergeCell ref="M914:M915"/>
    <mergeCell ref="N914:N915"/>
    <mergeCell ref="O914:T915"/>
    <mergeCell ref="A879:B879"/>
    <mergeCell ref="A891:B891"/>
    <mergeCell ref="A892:B892"/>
    <mergeCell ref="A893:B893"/>
    <mergeCell ref="A894:B894"/>
    <mergeCell ref="A913:C913"/>
    <mergeCell ref="P876:Q876"/>
    <mergeCell ref="A877:B878"/>
    <mergeCell ref="C877:C878"/>
    <mergeCell ref="D877:L878"/>
    <mergeCell ref="M877:M878"/>
    <mergeCell ref="N877:N878"/>
    <mergeCell ref="O877:T878"/>
    <mergeCell ref="A860:B860"/>
    <mergeCell ref="A865:B865"/>
    <mergeCell ref="A876:C876"/>
    <mergeCell ref="D876:F876"/>
    <mergeCell ref="H876:J876"/>
    <mergeCell ref="N876:O876"/>
    <mergeCell ref="A842:B842"/>
    <mergeCell ref="A845:B845"/>
    <mergeCell ref="A846:B846"/>
    <mergeCell ref="A850:B850"/>
    <mergeCell ref="A851:B851"/>
    <mergeCell ref="A859:B859"/>
    <mergeCell ref="A840:B841"/>
    <mergeCell ref="C840:C841"/>
    <mergeCell ref="D840:L841"/>
    <mergeCell ref="M840:M841"/>
    <mergeCell ref="N840:N841"/>
    <mergeCell ref="O840:T841"/>
    <mergeCell ref="A805:B805"/>
    <mergeCell ref="A806:B806"/>
    <mergeCell ref="A818:B818"/>
    <mergeCell ref="P818:T818"/>
    <mergeCell ref="A839:C839"/>
    <mergeCell ref="D839:F839"/>
    <mergeCell ref="H839:J839"/>
    <mergeCell ref="N839:O839"/>
    <mergeCell ref="P839:Q839"/>
    <mergeCell ref="P802:Q802"/>
    <mergeCell ref="A803:B804"/>
    <mergeCell ref="C803:C804"/>
    <mergeCell ref="D803:L804"/>
    <mergeCell ref="M803:M804"/>
    <mergeCell ref="N803:N804"/>
    <mergeCell ref="O803:T804"/>
    <mergeCell ref="A768:B768"/>
    <mergeCell ref="A774:B774"/>
    <mergeCell ref="A802:C802"/>
    <mergeCell ref="D802:F802"/>
    <mergeCell ref="H802:J802"/>
    <mergeCell ref="N802:O802"/>
    <mergeCell ref="A766:B767"/>
    <mergeCell ref="C766:C767"/>
    <mergeCell ref="D766:L767"/>
    <mergeCell ref="M766:M767"/>
    <mergeCell ref="N766:N767"/>
    <mergeCell ref="O766:T767"/>
    <mergeCell ref="A731:B731"/>
    <mergeCell ref="A765:C765"/>
    <mergeCell ref="D765:F765"/>
    <mergeCell ref="H765:J765"/>
    <mergeCell ref="N765:O765"/>
    <mergeCell ref="P765:Q765"/>
    <mergeCell ref="H728:J728"/>
    <mergeCell ref="N728:O728"/>
    <mergeCell ref="P728:Q728"/>
    <mergeCell ref="A729:B730"/>
    <mergeCell ref="C729:C730"/>
    <mergeCell ref="D729:L730"/>
    <mergeCell ref="M729:M730"/>
    <mergeCell ref="N729:N730"/>
    <mergeCell ref="O729:T730"/>
    <mergeCell ref="A694:B694"/>
    <mergeCell ref="A695:B695"/>
    <mergeCell ref="A700:B700"/>
    <mergeCell ref="A707:B707"/>
    <mergeCell ref="A728:C728"/>
    <mergeCell ref="D728:F728"/>
    <mergeCell ref="A692:B693"/>
    <mergeCell ref="C692:C693"/>
    <mergeCell ref="D692:L693"/>
    <mergeCell ref="M692:M693"/>
    <mergeCell ref="N692:N693"/>
    <mergeCell ref="O692:T693"/>
    <mergeCell ref="A658:B658"/>
    <mergeCell ref="A666:B666"/>
    <mergeCell ref="A667:B667"/>
    <mergeCell ref="P673:T673"/>
    <mergeCell ref="A691:C691"/>
    <mergeCell ref="D691:F691"/>
    <mergeCell ref="H691:J691"/>
    <mergeCell ref="N691:O691"/>
    <mergeCell ref="P691:Q691"/>
    <mergeCell ref="A624:B624"/>
    <mergeCell ref="A641:B641"/>
    <mergeCell ref="A642:B642"/>
    <mergeCell ref="A589:B589"/>
    <mergeCell ref="A590:B590"/>
    <mergeCell ref="P590:T590"/>
    <mergeCell ref="A610:B610"/>
    <mergeCell ref="A611:B611"/>
    <mergeCell ref="A557:B557"/>
    <mergeCell ref="A560:B560"/>
    <mergeCell ref="A561:B561"/>
    <mergeCell ref="P573:T573"/>
    <mergeCell ref="A523:B523"/>
    <mergeCell ref="A538:B538"/>
    <mergeCell ref="A539:B539"/>
    <mergeCell ref="P540:T540"/>
    <mergeCell ref="A514:B514"/>
    <mergeCell ref="A515:B515"/>
    <mergeCell ref="A483:B483"/>
    <mergeCell ref="A460:B460"/>
    <mergeCell ref="A461:B461"/>
    <mergeCell ref="P461:T461"/>
    <mergeCell ref="A482:B482"/>
    <mergeCell ref="A438:B438"/>
    <mergeCell ref="A439:B439"/>
    <mergeCell ref="P440:T440"/>
    <mergeCell ref="A398:B398"/>
    <mergeCell ref="A399:B399"/>
    <mergeCell ref="A355:B355"/>
    <mergeCell ref="A377:B377"/>
    <mergeCell ref="A378:B378"/>
    <mergeCell ref="P378:T378"/>
    <mergeCell ref="A348:B348"/>
    <mergeCell ref="A349:B349"/>
    <mergeCell ref="A322:B322"/>
    <mergeCell ref="A328:B328"/>
    <mergeCell ref="A329:B329"/>
    <mergeCell ref="P330:T330"/>
    <mergeCell ref="P316:T316"/>
    <mergeCell ref="P317:T317"/>
    <mergeCell ref="P318:T318"/>
    <mergeCell ref="P319:T319"/>
    <mergeCell ref="P320:T320"/>
    <mergeCell ref="P310:T310"/>
    <mergeCell ref="P311:T311"/>
    <mergeCell ref="P312:T312"/>
    <mergeCell ref="P313:T313"/>
    <mergeCell ref="P314:T314"/>
    <mergeCell ref="P315:T315"/>
    <mergeCell ref="P304:T304"/>
    <mergeCell ref="P305:T305"/>
    <mergeCell ref="P306:T306"/>
    <mergeCell ref="P307:T307"/>
    <mergeCell ref="P308:T308"/>
    <mergeCell ref="P309:T309"/>
    <mergeCell ref="P298:T298"/>
    <mergeCell ref="P299:T299"/>
    <mergeCell ref="P300:T300"/>
    <mergeCell ref="P301:T301"/>
    <mergeCell ref="P302:T302"/>
    <mergeCell ref="P303:T303"/>
    <mergeCell ref="P292:T292"/>
    <mergeCell ref="P293:T293"/>
    <mergeCell ref="P294:T294"/>
    <mergeCell ref="P295:T295"/>
    <mergeCell ref="P296:T296"/>
    <mergeCell ref="P297:T297"/>
    <mergeCell ref="A288:B288"/>
    <mergeCell ref="P288:T288"/>
    <mergeCell ref="A289:B289"/>
    <mergeCell ref="P289:T289"/>
    <mergeCell ref="P290:T290"/>
    <mergeCell ref="P291:T291"/>
    <mergeCell ref="P287:T287"/>
    <mergeCell ref="P281:T281"/>
    <mergeCell ref="P282:T282"/>
    <mergeCell ref="P283:T283"/>
    <mergeCell ref="P284:T284"/>
    <mergeCell ref="P285:T285"/>
    <mergeCell ref="P286:T286"/>
    <mergeCell ref="P275:T275"/>
    <mergeCell ref="P276:T276"/>
    <mergeCell ref="P277:T277"/>
    <mergeCell ref="P278:T278"/>
    <mergeCell ref="P279:T279"/>
    <mergeCell ref="P280:T280"/>
    <mergeCell ref="P269:T269"/>
    <mergeCell ref="P270:T270"/>
    <mergeCell ref="P271:T271"/>
    <mergeCell ref="P272:T272"/>
    <mergeCell ref="P273:T273"/>
    <mergeCell ref="P274:T274"/>
    <mergeCell ref="P265:T265"/>
    <mergeCell ref="P266:T266"/>
    <mergeCell ref="A267:B267"/>
    <mergeCell ref="P267:T267"/>
    <mergeCell ref="A268:B268"/>
    <mergeCell ref="P268:T268"/>
    <mergeCell ref="P259:T259"/>
    <mergeCell ref="P260:T260"/>
    <mergeCell ref="P261:T261"/>
    <mergeCell ref="P262:T262"/>
    <mergeCell ref="P263:T263"/>
    <mergeCell ref="P264:T264"/>
    <mergeCell ref="P255:T255"/>
    <mergeCell ref="A256:B256"/>
    <mergeCell ref="P256:T256"/>
    <mergeCell ref="P257:T257"/>
    <mergeCell ref="A258:B258"/>
    <mergeCell ref="P258:T258"/>
    <mergeCell ref="P250:T250"/>
    <mergeCell ref="P251:T251"/>
    <mergeCell ref="P252:T252"/>
    <mergeCell ref="P253:T253"/>
    <mergeCell ref="P254:T254"/>
    <mergeCell ref="P246:T246"/>
    <mergeCell ref="A247:B247"/>
    <mergeCell ref="P247:T247"/>
    <mergeCell ref="A248:B248"/>
    <mergeCell ref="P248:T248"/>
    <mergeCell ref="P249:T249"/>
    <mergeCell ref="P241:T241"/>
    <mergeCell ref="P242:T242"/>
    <mergeCell ref="A243:B243"/>
    <mergeCell ref="P243:T243"/>
    <mergeCell ref="P244:T244"/>
    <mergeCell ref="P245:T245"/>
    <mergeCell ref="P236:T236"/>
    <mergeCell ref="P237:T237"/>
    <mergeCell ref="A238:B238"/>
    <mergeCell ref="P238:T238"/>
    <mergeCell ref="P239:T239"/>
    <mergeCell ref="P240:T240"/>
    <mergeCell ref="A232:B232"/>
    <mergeCell ref="P232:T232"/>
    <mergeCell ref="A233:B233"/>
    <mergeCell ref="P233:T233"/>
    <mergeCell ref="P234:T234"/>
    <mergeCell ref="P235:T235"/>
    <mergeCell ref="P226:T226"/>
    <mergeCell ref="P227:T227"/>
    <mergeCell ref="P228:T228"/>
    <mergeCell ref="P229:T229"/>
    <mergeCell ref="P230:T230"/>
    <mergeCell ref="P231:T231"/>
    <mergeCell ref="P221:T221"/>
    <mergeCell ref="P222:T222"/>
    <mergeCell ref="P223:T223"/>
    <mergeCell ref="P224:T224"/>
    <mergeCell ref="P225:T225"/>
    <mergeCell ref="P220:T220"/>
    <mergeCell ref="P214:T214"/>
    <mergeCell ref="P215:T215"/>
    <mergeCell ref="P216:T216"/>
    <mergeCell ref="P217:T217"/>
    <mergeCell ref="P218:T218"/>
    <mergeCell ref="P219:T219"/>
    <mergeCell ref="P208:T208"/>
    <mergeCell ref="P209:T209"/>
    <mergeCell ref="P210:T210"/>
    <mergeCell ref="P211:T211"/>
    <mergeCell ref="P212:T212"/>
    <mergeCell ref="P213:T213"/>
    <mergeCell ref="P203:T203"/>
    <mergeCell ref="A204:B204"/>
    <mergeCell ref="P204:T204"/>
    <mergeCell ref="P205:T205"/>
    <mergeCell ref="P206:T206"/>
    <mergeCell ref="P207:T207"/>
    <mergeCell ref="P197:T197"/>
    <mergeCell ref="P198:T198"/>
    <mergeCell ref="P199:T199"/>
    <mergeCell ref="P200:T200"/>
    <mergeCell ref="P201:T201"/>
    <mergeCell ref="P202:T202"/>
    <mergeCell ref="P192:T192"/>
    <mergeCell ref="P193:T193"/>
    <mergeCell ref="P194:T194"/>
    <mergeCell ref="A195:B195"/>
    <mergeCell ref="P195:T195"/>
    <mergeCell ref="P196:T196"/>
    <mergeCell ref="A187:B187"/>
    <mergeCell ref="P187:T187"/>
    <mergeCell ref="P188:T188"/>
    <mergeCell ref="P189:T189"/>
    <mergeCell ref="P190:T190"/>
    <mergeCell ref="P191:T191"/>
    <mergeCell ref="P183:T183"/>
    <mergeCell ref="P184:T184"/>
    <mergeCell ref="P185:T185"/>
    <mergeCell ref="P186:T186"/>
    <mergeCell ref="A169:B169"/>
    <mergeCell ref="P169:T169"/>
    <mergeCell ref="A170:B170"/>
    <mergeCell ref="A181:B181"/>
    <mergeCell ref="P181:T181"/>
    <mergeCell ref="P182:T182"/>
    <mergeCell ref="P163:T163"/>
    <mergeCell ref="P164:T164"/>
    <mergeCell ref="P165:T165"/>
    <mergeCell ref="P166:T166"/>
    <mergeCell ref="P167:T167"/>
    <mergeCell ref="P168:T168"/>
    <mergeCell ref="P158:T158"/>
    <mergeCell ref="P159:T159"/>
    <mergeCell ref="P160:T160"/>
    <mergeCell ref="P161:T161"/>
    <mergeCell ref="P162:T162"/>
    <mergeCell ref="P157:T157"/>
    <mergeCell ref="P151:T151"/>
    <mergeCell ref="P152:T152"/>
    <mergeCell ref="P153:T153"/>
    <mergeCell ref="P154:T154"/>
    <mergeCell ref="P155:T155"/>
    <mergeCell ref="P156:T156"/>
    <mergeCell ref="P145:T145"/>
    <mergeCell ref="P146:T146"/>
    <mergeCell ref="P147:T147"/>
    <mergeCell ref="P148:T148"/>
    <mergeCell ref="P149:T149"/>
    <mergeCell ref="P150:T150"/>
    <mergeCell ref="A137:B137"/>
    <mergeCell ref="P137:T137"/>
    <mergeCell ref="P138:T138"/>
    <mergeCell ref="A143:B143"/>
    <mergeCell ref="P143:T143"/>
    <mergeCell ref="P144:T144"/>
    <mergeCell ref="P124:T124"/>
    <mergeCell ref="P125:T125"/>
    <mergeCell ref="P126:T126"/>
    <mergeCell ref="P127:T127"/>
    <mergeCell ref="P128:T128"/>
    <mergeCell ref="P122:T122"/>
    <mergeCell ref="P123:T123"/>
    <mergeCell ref="P117:T117"/>
    <mergeCell ref="A118:B118"/>
    <mergeCell ref="P118:T118"/>
    <mergeCell ref="P119:T119"/>
    <mergeCell ref="P120:T120"/>
    <mergeCell ref="P121:T121"/>
    <mergeCell ref="A112:B112"/>
    <mergeCell ref="P112:T112"/>
    <mergeCell ref="P113:T113"/>
    <mergeCell ref="P114:T114"/>
    <mergeCell ref="P115:T115"/>
    <mergeCell ref="P116:T116"/>
    <mergeCell ref="P106:T106"/>
    <mergeCell ref="P107:T107"/>
    <mergeCell ref="P108:T108"/>
    <mergeCell ref="P109:T109"/>
    <mergeCell ref="P110:T110"/>
    <mergeCell ref="P111:T111"/>
    <mergeCell ref="P100:T100"/>
    <mergeCell ref="P101:T101"/>
    <mergeCell ref="P102:T102"/>
    <mergeCell ref="P103:T103"/>
    <mergeCell ref="P104:T104"/>
    <mergeCell ref="A105:B105"/>
    <mergeCell ref="P105:T105"/>
    <mergeCell ref="P94:T94"/>
    <mergeCell ref="P95:T95"/>
    <mergeCell ref="P96:T96"/>
    <mergeCell ref="P97:T97"/>
    <mergeCell ref="P98:T98"/>
    <mergeCell ref="P99:T99"/>
    <mergeCell ref="P90:T90"/>
    <mergeCell ref="P91:T91"/>
    <mergeCell ref="E92:K92"/>
    <mergeCell ref="P92:T92"/>
    <mergeCell ref="A93:B93"/>
    <mergeCell ref="P93:T93"/>
    <mergeCell ref="P85:T85"/>
    <mergeCell ref="P86:T86"/>
    <mergeCell ref="P87:T87"/>
    <mergeCell ref="P88:T88"/>
    <mergeCell ref="P89:T89"/>
    <mergeCell ref="P79:T79"/>
    <mergeCell ref="P80:T80"/>
    <mergeCell ref="P81:T81"/>
    <mergeCell ref="P82:T82"/>
    <mergeCell ref="P83:T83"/>
    <mergeCell ref="P84:T84"/>
    <mergeCell ref="P73:T73"/>
    <mergeCell ref="P74:T74"/>
    <mergeCell ref="P75:T75"/>
    <mergeCell ref="P76:T76"/>
    <mergeCell ref="P77:T77"/>
    <mergeCell ref="P78:T78"/>
    <mergeCell ref="A68:B68"/>
    <mergeCell ref="P68:T68"/>
    <mergeCell ref="P69:T69"/>
    <mergeCell ref="P70:T70"/>
    <mergeCell ref="P71:T71"/>
    <mergeCell ref="P72:T72"/>
    <mergeCell ref="P62:T62"/>
    <mergeCell ref="P63:T63"/>
    <mergeCell ref="P64:T64"/>
    <mergeCell ref="P65:T65"/>
    <mergeCell ref="P66:T66"/>
    <mergeCell ref="P67:T67"/>
    <mergeCell ref="A57:B57"/>
    <mergeCell ref="P57:T57"/>
    <mergeCell ref="P58:T58"/>
    <mergeCell ref="P59:T59"/>
    <mergeCell ref="P60:T60"/>
    <mergeCell ref="P61:T61"/>
    <mergeCell ref="P55:T55"/>
    <mergeCell ref="P56:T56"/>
    <mergeCell ref="P49:T49"/>
    <mergeCell ref="P50:T50"/>
    <mergeCell ref="P51:T51"/>
    <mergeCell ref="P52:T52"/>
    <mergeCell ref="P53:T53"/>
    <mergeCell ref="P54:T54"/>
    <mergeCell ref="P43:T43"/>
    <mergeCell ref="P44:T44"/>
    <mergeCell ref="P45:T45"/>
    <mergeCell ref="P46:T46"/>
    <mergeCell ref="P47:T47"/>
    <mergeCell ref="P48:T48"/>
    <mergeCell ref="P37:T37"/>
    <mergeCell ref="P38:T38"/>
    <mergeCell ref="P39:T39"/>
    <mergeCell ref="P40:T40"/>
    <mergeCell ref="P41:T41"/>
    <mergeCell ref="P42:T42"/>
    <mergeCell ref="A32:B32"/>
    <mergeCell ref="P32:T32"/>
    <mergeCell ref="P33:T33"/>
    <mergeCell ref="P34:T34"/>
    <mergeCell ref="P35:T35"/>
    <mergeCell ref="P36:T36"/>
    <mergeCell ref="P28:T28"/>
    <mergeCell ref="A29:B29"/>
    <mergeCell ref="E29:K29"/>
    <mergeCell ref="P29:T29"/>
    <mergeCell ref="P30:T30"/>
    <mergeCell ref="E31:K31"/>
    <mergeCell ref="P31:T31"/>
    <mergeCell ref="O2:T3"/>
    <mergeCell ref="A4:B27"/>
    <mergeCell ref="H4:K4"/>
    <mergeCell ref="A1:C1"/>
    <mergeCell ref="D1:F1"/>
    <mergeCell ref="H1:J1"/>
    <mergeCell ref="N1:O1"/>
    <mergeCell ref="P1:Q1"/>
    <mergeCell ref="A2:B3"/>
    <mergeCell ref="C2:C3"/>
    <mergeCell ref="D2:L3"/>
    <mergeCell ref="M2:M3"/>
    <mergeCell ref="N2:N3"/>
  </mergeCells>
  <phoneticPr fontId="2"/>
  <conditionalFormatting sqref="D355:E358 D56:E56 D73:E89 D134:D152 E138:E152 D197:D218 E201:E215 D287 D351:D352 E59:E72 D64:D72 D359:D371 D378:E384 E478:E481 E483:E485 G482 E2673:E2686 D2673:D2687">
    <cfRule type="cellIs" dxfId="3209" priority="3262" stopIfTrue="1" operator="equal">
      <formula>0</formula>
    </cfRule>
  </conditionalFormatting>
  <conditionalFormatting sqref="D34:D54">
    <cfRule type="cellIs" dxfId="3208" priority="3256" stopIfTrue="1" operator="equal">
      <formula>0</formula>
    </cfRule>
  </conditionalFormatting>
  <conditionalFormatting sqref="E28">
    <cfRule type="cellIs" dxfId="3207" priority="3255" stopIfTrue="1" operator="equal">
      <formula>0</formula>
    </cfRule>
  </conditionalFormatting>
  <conditionalFormatting sqref="D31">
    <cfRule type="cellIs" dxfId="3206" priority="3259" stopIfTrue="1" operator="equal">
      <formula>0</formula>
    </cfRule>
  </conditionalFormatting>
  <conditionalFormatting sqref="D28 D32">
    <cfRule type="cellIs" dxfId="3205" priority="3260" stopIfTrue="1" operator="equal">
      <formula>0</formula>
    </cfRule>
  </conditionalFormatting>
  <conditionalFormatting sqref="D29:D30">
    <cfRule type="cellIs" dxfId="3204" priority="3258" stopIfTrue="1" operator="equal">
      <formula>0</formula>
    </cfRule>
  </conditionalFormatting>
  <conditionalFormatting sqref="D90">
    <cfRule type="cellIs" dxfId="3203" priority="3254" stopIfTrue="1" operator="equal">
      <formula>0</formula>
    </cfRule>
  </conditionalFormatting>
  <conditionalFormatting sqref="D33">
    <cfRule type="cellIs" dxfId="3202" priority="3257" stopIfTrue="1" operator="equal">
      <formula>0</formula>
    </cfRule>
  </conditionalFormatting>
  <conditionalFormatting sqref="E91:E99">
    <cfRule type="cellIs" dxfId="3201" priority="3250" stopIfTrue="1" operator="equal">
      <formula>0</formula>
    </cfRule>
  </conditionalFormatting>
  <conditionalFormatting sqref="D100:D119">
    <cfRule type="cellIs" dxfId="3200" priority="3253" stopIfTrue="1" operator="equal">
      <formula>0</formula>
    </cfRule>
  </conditionalFormatting>
  <conditionalFormatting sqref="E100">
    <cfRule type="cellIs" dxfId="3199" priority="3252" stopIfTrue="1" operator="equal">
      <formula>0</formula>
    </cfRule>
  </conditionalFormatting>
  <conditionalFormatting sqref="D57 D60:D63">
    <cfRule type="cellIs" dxfId="3198" priority="3247" stopIfTrue="1" operator="equal">
      <formula>0</formula>
    </cfRule>
  </conditionalFormatting>
  <conditionalFormatting sqref="D91:D99">
    <cfRule type="cellIs" dxfId="3197" priority="3251" stopIfTrue="1" operator="equal">
      <formula>0</formula>
    </cfRule>
  </conditionalFormatting>
  <conditionalFormatting sqref="E103:E104">
    <cfRule type="cellIs" dxfId="3196" priority="3249" stopIfTrue="1" operator="equal">
      <formula>0</formula>
    </cfRule>
  </conditionalFormatting>
  <conditionalFormatting sqref="D120:D122">
    <cfRule type="cellIs" dxfId="3195" priority="3248" stopIfTrue="1" operator="equal">
      <formula>0</formula>
    </cfRule>
  </conditionalFormatting>
  <conditionalFormatting sqref="E57">
    <cfRule type="cellIs" dxfId="3194" priority="3243" stopIfTrue="1" operator="equal">
      <formula>0</formula>
    </cfRule>
  </conditionalFormatting>
  <conditionalFormatting sqref="E83:E84">
    <cfRule type="cellIs" dxfId="3193" priority="3242" stopIfTrue="1" operator="equal">
      <formula>0</formula>
    </cfRule>
  </conditionalFormatting>
  <conditionalFormatting sqref="D59">
    <cfRule type="cellIs" dxfId="3192" priority="3246" stopIfTrue="1" operator="equal">
      <formula>0</formula>
    </cfRule>
  </conditionalFormatting>
  <conditionalFormatting sqref="D58">
    <cfRule type="cellIs" dxfId="3191" priority="3245" stopIfTrue="1" operator="equal">
      <formula>0</formula>
    </cfRule>
  </conditionalFormatting>
  <conditionalFormatting sqref="D64">
    <cfRule type="cellIs" dxfId="3190" priority="3244" stopIfTrue="1" operator="equal">
      <formula>0</formula>
    </cfRule>
  </conditionalFormatting>
  <conditionalFormatting sqref="E31:E55">
    <cfRule type="cellIs" dxfId="3189" priority="3237" stopIfTrue="1" operator="equal">
      <formula>0</formula>
    </cfRule>
  </conditionalFormatting>
  <conditionalFormatting sqref="E85:E87">
    <cfRule type="cellIs" dxfId="3188" priority="3241" stopIfTrue="1" operator="equal">
      <formula>0</formula>
    </cfRule>
  </conditionalFormatting>
  <conditionalFormatting sqref="D372:D375">
    <cfRule type="cellIs" dxfId="3187" priority="3238" stopIfTrue="1" operator="equal">
      <formula>0</formula>
    </cfRule>
  </conditionalFormatting>
  <conditionalFormatting sqref="D88">
    <cfRule type="cellIs" dxfId="3186" priority="3236" stopIfTrue="1" operator="equal">
      <formula>0</formula>
    </cfRule>
  </conditionalFormatting>
  <conditionalFormatting sqref="E88">
    <cfRule type="cellIs" dxfId="3185" priority="3235" stopIfTrue="1" operator="equal">
      <formula>0</formula>
    </cfRule>
  </conditionalFormatting>
  <conditionalFormatting sqref="E104:E119">
    <cfRule type="cellIs" dxfId="3184" priority="3233" stopIfTrue="1" operator="equal">
      <formula>0</formula>
    </cfRule>
  </conditionalFormatting>
  <conditionalFormatting sqref="E366">
    <cfRule type="cellIs" dxfId="3183" priority="3231" stopIfTrue="1" operator="equal">
      <formula>0</formula>
    </cfRule>
  </conditionalFormatting>
  <conditionalFormatting sqref="E374:E375">
    <cfRule type="cellIs" dxfId="3182" priority="3230" stopIfTrue="1" operator="equal">
      <formula>0</formula>
    </cfRule>
  </conditionalFormatting>
  <conditionalFormatting sqref="E101:E102">
    <cfRule type="cellIs" dxfId="3181" priority="3234" stopIfTrue="1" operator="equal">
      <formula>0</formula>
    </cfRule>
  </conditionalFormatting>
  <conditionalFormatting sqref="E381">
    <cfRule type="cellIs" dxfId="3180" priority="3228" stopIfTrue="1" operator="equal">
      <formula>0</formula>
    </cfRule>
  </conditionalFormatting>
  <conditionalFormatting sqref="E359:E362 E364:E365">
    <cfRule type="cellIs" dxfId="3179" priority="3232" stopIfTrue="1" operator="equal">
      <formula>0</formula>
    </cfRule>
  </conditionalFormatting>
  <conditionalFormatting sqref="D64">
    <cfRule type="cellIs" dxfId="3178" priority="3227" stopIfTrue="1" operator="equal">
      <formula>0</formula>
    </cfRule>
  </conditionalFormatting>
  <conditionalFormatting sqref="E374:E375">
    <cfRule type="cellIs" dxfId="3177" priority="3229" stopIfTrue="1" operator="equal">
      <formula>0</formula>
    </cfRule>
  </conditionalFormatting>
  <conditionalFormatting sqref="D65">
    <cfRule type="cellIs" dxfId="3176" priority="3225" stopIfTrue="1" operator="equal">
      <formula>0</formula>
    </cfRule>
  </conditionalFormatting>
  <conditionalFormatting sqref="E88">
    <cfRule type="cellIs" dxfId="3175" priority="3221" stopIfTrue="1" operator="equal">
      <formula>0</formula>
    </cfRule>
  </conditionalFormatting>
  <conditionalFormatting sqref="D60:D63">
    <cfRule type="cellIs" dxfId="3174" priority="3226" stopIfTrue="1" operator="equal">
      <formula>0</formula>
    </cfRule>
  </conditionalFormatting>
  <conditionalFormatting sqref="D65">
    <cfRule type="cellIs" dxfId="3173" priority="3223" stopIfTrue="1" operator="equal">
      <formula>0</formula>
    </cfRule>
  </conditionalFormatting>
  <conditionalFormatting sqref="E85:E87">
    <cfRule type="cellIs" dxfId="3172" priority="3224" stopIfTrue="1" operator="equal">
      <formula>0</formula>
    </cfRule>
  </conditionalFormatting>
  <conditionalFormatting sqref="E88">
    <cfRule type="cellIs" dxfId="3171" priority="3219" stopIfTrue="1" operator="equal">
      <formula>0</formula>
    </cfRule>
  </conditionalFormatting>
  <conditionalFormatting sqref="E85:E87">
    <cfRule type="cellIs" dxfId="3170" priority="3222" stopIfTrue="1" operator="equal">
      <formula>0</formula>
    </cfRule>
  </conditionalFormatting>
  <conditionalFormatting sqref="E88">
    <cfRule type="cellIs" dxfId="3169" priority="3216" stopIfTrue="1" operator="equal">
      <formula>0</formula>
    </cfRule>
  </conditionalFormatting>
  <conditionalFormatting sqref="D65">
    <cfRule type="cellIs" dxfId="3168" priority="3220" stopIfTrue="1" operator="equal">
      <formula>0</formula>
    </cfRule>
  </conditionalFormatting>
  <conditionalFormatting sqref="E88">
    <cfRule type="cellIs" dxfId="3167" priority="3217" stopIfTrue="1" operator="equal">
      <formula>0</formula>
    </cfRule>
  </conditionalFormatting>
  <conditionalFormatting sqref="E85:E87">
    <cfRule type="cellIs" dxfId="3166" priority="3218" stopIfTrue="1" operator="equal">
      <formula>0</formula>
    </cfRule>
  </conditionalFormatting>
  <conditionalFormatting sqref="E85:E87">
    <cfRule type="cellIs" dxfId="3165" priority="3214" stopIfTrue="1" operator="equal">
      <formula>0</formula>
    </cfRule>
  </conditionalFormatting>
  <conditionalFormatting sqref="E88">
    <cfRule type="cellIs" dxfId="3164" priority="3215" stopIfTrue="1" operator="equal">
      <formula>0</formula>
    </cfRule>
  </conditionalFormatting>
  <conditionalFormatting sqref="E88">
    <cfRule type="cellIs" dxfId="3163" priority="3213" stopIfTrue="1" operator="equal">
      <formula>0</formula>
    </cfRule>
  </conditionalFormatting>
  <conditionalFormatting sqref="E88">
    <cfRule type="cellIs" dxfId="3162" priority="3212" stopIfTrue="1" operator="equal">
      <formula>0</formula>
    </cfRule>
  </conditionalFormatting>
  <conditionalFormatting sqref="E88">
    <cfRule type="cellIs" dxfId="3161" priority="3211" stopIfTrue="1" operator="equal">
      <formula>0</formula>
    </cfRule>
  </conditionalFormatting>
  <conditionalFormatting sqref="E88">
    <cfRule type="cellIs" dxfId="3160" priority="3210" stopIfTrue="1" operator="equal">
      <formula>0</formula>
    </cfRule>
  </conditionalFormatting>
  <conditionalFormatting sqref="D383">
    <cfRule type="cellIs" dxfId="3159" priority="3209" stopIfTrue="1" operator="equal">
      <formula>0</formula>
    </cfRule>
  </conditionalFormatting>
  <conditionalFormatting sqref="E381">
    <cfRule type="cellIs" dxfId="3158" priority="3208" stopIfTrue="1" operator="equal">
      <formula>0</formula>
    </cfRule>
  </conditionalFormatting>
  <conditionalFormatting sqref="E372:E380">
    <cfRule type="cellIs" dxfId="3157" priority="3205" stopIfTrue="1" operator="equal">
      <formula>0</formula>
    </cfRule>
  </conditionalFormatting>
  <conditionalFormatting sqref="D372:D384">
    <cfRule type="cellIs" dxfId="3156" priority="3206" stopIfTrue="1" operator="equal">
      <formula>0</formula>
    </cfRule>
  </conditionalFormatting>
  <conditionalFormatting sqref="D372:D373">
    <cfRule type="cellIs" dxfId="3155" priority="3202" stopIfTrue="1" operator="equal">
      <formula>0</formula>
    </cfRule>
  </conditionalFormatting>
  <conditionalFormatting sqref="E373:E377">
    <cfRule type="cellIs" dxfId="3154" priority="3204" stopIfTrue="1" operator="equal">
      <formula>0</formula>
    </cfRule>
  </conditionalFormatting>
  <conditionalFormatting sqref="E376:E380">
    <cfRule type="cellIs" dxfId="3153" priority="3203" stopIfTrue="1" operator="equal">
      <formula>0</formula>
    </cfRule>
  </conditionalFormatting>
  <conditionalFormatting sqref="E380">
    <cfRule type="cellIs" dxfId="3152" priority="3197" stopIfTrue="1" operator="equal">
      <formula>0</formula>
    </cfRule>
  </conditionalFormatting>
  <conditionalFormatting sqref="E366:E373">
    <cfRule type="cellIs" dxfId="3151" priority="3201" stopIfTrue="1" operator="equal">
      <formula>0</formula>
    </cfRule>
  </conditionalFormatting>
  <conditionalFormatting sqref="E372:E373">
    <cfRule type="cellIs" dxfId="3150" priority="3200" stopIfTrue="1" operator="equal">
      <formula>0</formula>
    </cfRule>
  </conditionalFormatting>
  <conditionalFormatting sqref="E365:E369">
    <cfRule type="cellIs" dxfId="3149" priority="3199" stopIfTrue="1" operator="equal">
      <formula>0</formula>
    </cfRule>
  </conditionalFormatting>
  <conditionalFormatting sqref="E363">
    <cfRule type="cellIs" dxfId="3148" priority="3198" stopIfTrue="1" operator="equal">
      <formula>0</formula>
    </cfRule>
  </conditionalFormatting>
  <conditionalFormatting sqref="E372:E373">
    <cfRule type="cellIs" dxfId="3147" priority="3194" stopIfTrue="1" operator="equal">
      <formula>0</formula>
    </cfRule>
  </conditionalFormatting>
  <conditionalFormatting sqref="D382">
    <cfRule type="cellIs" dxfId="3146" priority="3196" stopIfTrue="1" operator="equal">
      <formula>0</formula>
    </cfRule>
  </conditionalFormatting>
  <conditionalFormatting sqref="E372:E373">
    <cfRule type="cellIs" dxfId="3145" priority="3193" stopIfTrue="1" operator="equal">
      <formula>0</formula>
    </cfRule>
  </conditionalFormatting>
  <conditionalFormatting sqref="E379">
    <cfRule type="cellIs" dxfId="3144" priority="3192" stopIfTrue="1" operator="equal">
      <formula>0</formula>
    </cfRule>
  </conditionalFormatting>
  <conditionalFormatting sqref="D381">
    <cfRule type="cellIs" dxfId="3143" priority="3190" stopIfTrue="1" operator="equal">
      <formula>0</formula>
    </cfRule>
  </conditionalFormatting>
  <conditionalFormatting sqref="E370:E371">
    <cfRule type="cellIs" dxfId="3142" priority="3188" stopIfTrue="1" operator="equal">
      <formula>0</formula>
    </cfRule>
  </conditionalFormatting>
  <conditionalFormatting sqref="E380">
    <cfRule type="cellIs" dxfId="3141" priority="3191" stopIfTrue="1" operator="equal">
      <formula>0</formula>
    </cfRule>
  </conditionalFormatting>
  <conditionalFormatting sqref="E379">
    <cfRule type="cellIs" dxfId="3140" priority="3185" stopIfTrue="1" operator="equal">
      <formula>0</formula>
    </cfRule>
  </conditionalFormatting>
  <conditionalFormatting sqref="E380">
    <cfRule type="cellIs" dxfId="3139" priority="3189" stopIfTrue="1" operator="equal">
      <formula>0</formula>
    </cfRule>
  </conditionalFormatting>
  <conditionalFormatting sqref="E379">
    <cfRule type="cellIs" dxfId="3138" priority="3186" stopIfTrue="1" operator="equal">
      <formula>0</formula>
    </cfRule>
  </conditionalFormatting>
  <conditionalFormatting sqref="E378">
    <cfRule type="cellIs" dxfId="3137" priority="3187" stopIfTrue="1" operator="equal">
      <formula>0</formula>
    </cfRule>
  </conditionalFormatting>
  <conditionalFormatting sqref="D55">
    <cfRule type="cellIs" dxfId="3136" priority="3183" stopIfTrue="1" operator="equal">
      <formula>0</formula>
    </cfRule>
  </conditionalFormatting>
  <conditionalFormatting sqref="E134">
    <cfRule type="cellIs" dxfId="3135" priority="3180" stopIfTrue="1" operator="equal">
      <formula>0</formula>
    </cfRule>
  </conditionalFormatting>
  <conditionalFormatting sqref="E383">
    <cfRule type="cellIs" dxfId="3134" priority="3184" stopIfTrue="1" operator="equal">
      <formula>0</formula>
    </cfRule>
  </conditionalFormatting>
  <conditionalFormatting sqref="D125:D133">
    <cfRule type="cellIs" dxfId="3133" priority="3179" stopIfTrue="1" operator="equal">
      <formula>0</formula>
    </cfRule>
  </conditionalFormatting>
  <conditionalFormatting sqref="E125:E133">
    <cfRule type="cellIs" dxfId="3132" priority="3178" stopIfTrue="1" operator="equal">
      <formula>0</formula>
    </cfRule>
  </conditionalFormatting>
  <conditionalFormatting sqref="E137:E138">
    <cfRule type="cellIs" dxfId="3131" priority="3177" stopIfTrue="1" operator="equal">
      <formula>0</formula>
    </cfRule>
  </conditionalFormatting>
  <conditionalFormatting sqref="D153:D155">
    <cfRule type="cellIs" dxfId="3130" priority="3176" stopIfTrue="1" operator="equal">
      <formula>0</formula>
    </cfRule>
  </conditionalFormatting>
  <conditionalFormatting sqref="D168:D186">
    <cfRule type="cellIs" dxfId="3129" priority="3171" stopIfTrue="1" operator="equal">
      <formula>0</formula>
    </cfRule>
  </conditionalFormatting>
  <conditionalFormatting sqref="E135:E136">
    <cfRule type="cellIs" dxfId="3128" priority="3175" stopIfTrue="1" operator="equal">
      <formula>0</formula>
    </cfRule>
  </conditionalFormatting>
  <conditionalFormatting sqref="E168">
    <cfRule type="cellIs" dxfId="3127" priority="3170" stopIfTrue="1" operator="equal">
      <formula>0</formula>
    </cfRule>
  </conditionalFormatting>
  <conditionalFormatting sqref="E172:E186">
    <cfRule type="cellIs" dxfId="3126" priority="3165" stopIfTrue="1" operator="equal">
      <formula>0</formula>
    </cfRule>
  </conditionalFormatting>
  <conditionalFormatting sqref="D159:D167">
    <cfRule type="cellIs" dxfId="3125" priority="3169" stopIfTrue="1" operator="equal">
      <formula>0</formula>
    </cfRule>
  </conditionalFormatting>
  <conditionalFormatting sqref="E159:E167">
    <cfRule type="cellIs" dxfId="3124" priority="3168" stopIfTrue="1" operator="equal">
      <formula>0</formula>
    </cfRule>
  </conditionalFormatting>
  <conditionalFormatting sqref="E171:E172">
    <cfRule type="cellIs" dxfId="3123" priority="3167" stopIfTrue="1" operator="equal">
      <formula>0</formula>
    </cfRule>
  </conditionalFormatting>
  <conditionalFormatting sqref="E197">
    <cfRule type="cellIs" dxfId="3122" priority="3162" stopIfTrue="1" operator="equal">
      <formula>0</formula>
    </cfRule>
  </conditionalFormatting>
  <conditionalFormatting sqref="E188:E196">
    <cfRule type="cellIs" dxfId="3121" priority="3160" stopIfTrue="1" operator="equal">
      <formula>0</formula>
    </cfRule>
  </conditionalFormatting>
  <conditionalFormatting sqref="E200:E201">
    <cfRule type="cellIs" dxfId="3120" priority="3159" stopIfTrue="1" operator="equal">
      <formula>0</formula>
    </cfRule>
  </conditionalFormatting>
  <conditionalFormatting sqref="E169:E170">
    <cfRule type="cellIs" dxfId="3119" priority="3166" stopIfTrue="1" operator="equal">
      <formula>0</formula>
    </cfRule>
  </conditionalFormatting>
  <conditionalFormatting sqref="E231">
    <cfRule type="cellIs" dxfId="3118" priority="3154" stopIfTrue="1" operator="equal">
      <formula>0</formula>
    </cfRule>
  </conditionalFormatting>
  <conditionalFormatting sqref="D187">
    <cfRule type="cellIs" dxfId="3117" priority="3163" stopIfTrue="1" operator="equal">
      <formula>0</formula>
    </cfRule>
  </conditionalFormatting>
  <conditionalFormatting sqref="E223:E230">
    <cfRule type="cellIs" dxfId="3116" priority="3152" stopIfTrue="1" operator="equal">
      <formula>0</formula>
    </cfRule>
  </conditionalFormatting>
  <conditionalFormatting sqref="E234:E235">
    <cfRule type="cellIs" dxfId="3115" priority="3151" stopIfTrue="1" operator="equal">
      <formula>0</formula>
    </cfRule>
  </conditionalFormatting>
  <conditionalFormatting sqref="D231:D250">
    <cfRule type="cellIs" dxfId="3114" priority="3155" stopIfTrue="1" operator="equal">
      <formula>0</formula>
    </cfRule>
  </conditionalFormatting>
  <conditionalFormatting sqref="D223:D230">
    <cfRule type="cellIs" dxfId="3113" priority="3153" stopIfTrue="1" operator="equal">
      <formula>0</formula>
    </cfRule>
  </conditionalFormatting>
  <conditionalFormatting sqref="D188:D196">
    <cfRule type="cellIs" dxfId="3112" priority="3161" stopIfTrue="1" operator="equal">
      <formula>0</formula>
    </cfRule>
  </conditionalFormatting>
  <conditionalFormatting sqref="E198:E199">
    <cfRule type="cellIs" dxfId="3111" priority="3158" stopIfTrue="1" operator="equal">
      <formula>0</formula>
    </cfRule>
  </conditionalFormatting>
  <conditionalFormatting sqref="E235:E250">
    <cfRule type="cellIs" dxfId="3110" priority="3148" stopIfTrue="1" operator="equal">
      <formula>0</formula>
    </cfRule>
  </conditionalFormatting>
  <conditionalFormatting sqref="E265">
    <cfRule type="cellIs" dxfId="3109" priority="3144" stopIfTrue="1" operator="equal">
      <formula>0</formula>
    </cfRule>
  </conditionalFormatting>
  <conditionalFormatting sqref="D256:D264">
    <cfRule type="cellIs" dxfId="3108" priority="3143" stopIfTrue="1" operator="equal">
      <formula>0</formula>
    </cfRule>
  </conditionalFormatting>
  <conditionalFormatting sqref="E232:E233">
    <cfRule type="cellIs" dxfId="3107" priority="3149" stopIfTrue="1" operator="equal">
      <formula>0</formula>
    </cfRule>
  </conditionalFormatting>
  <conditionalFormatting sqref="D265:D286">
    <cfRule type="cellIs" dxfId="3106" priority="3145" stopIfTrue="1" operator="equal">
      <formula>0</formula>
    </cfRule>
  </conditionalFormatting>
  <conditionalFormatting sqref="E268:E269">
    <cfRule type="cellIs" dxfId="3105" priority="3141" stopIfTrue="1" operator="equal">
      <formula>0</formula>
    </cfRule>
  </conditionalFormatting>
  <conditionalFormatting sqref="E266:E267">
    <cfRule type="cellIs" dxfId="3104" priority="3140" stopIfTrue="1" operator="equal">
      <formula>0</formula>
    </cfRule>
  </conditionalFormatting>
  <conditionalFormatting sqref="E256:E264">
    <cfRule type="cellIs" dxfId="3103" priority="3142" stopIfTrue="1" operator="equal">
      <formula>0</formula>
    </cfRule>
  </conditionalFormatting>
  <conditionalFormatting sqref="D288">
    <cfRule type="cellIs" dxfId="3102" priority="3136" stopIfTrue="1" operator="equal">
      <formula>0</formula>
    </cfRule>
  </conditionalFormatting>
  <conditionalFormatting sqref="E269:E284">
    <cfRule type="cellIs" dxfId="3101" priority="3139" stopIfTrue="1" operator="equal">
      <formula>0</formula>
    </cfRule>
  </conditionalFormatting>
  <conditionalFormatting sqref="D298:D317">
    <cfRule type="cellIs" dxfId="3100" priority="3135" stopIfTrue="1" operator="equal">
      <formula>0</formula>
    </cfRule>
  </conditionalFormatting>
  <conditionalFormatting sqref="E301:E302">
    <cfRule type="cellIs" dxfId="3099" priority="3131" stopIfTrue="1" operator="equal">
      <formula>0</formula>
    </cfRule>
  </conditionalFormatting>
  <conditionalFormatting sqref="E289:E297">
    <cfRule type="cellIs" dxfId="3098" priority="3132" stopIfTrue="1" operator="equal">
      <formula>0</formula>
    </cfRule>
  </conditionalFormatting>
  <conditionalFormatting sqref="D318:D319">
    <cfRule type="cellIs" dxfId="3097" priority="3130" stopIfTrue="1" operator="equal">
      <formula>0</formula>
    </cfRule>
  </conditionalFormatting>
  <conditionalFormatting sqref="E298">
    <cfRule type="cellIs" dxfId="3096" priority="3134" stopIfTrue="1" operator="equal">
      <formula>0</formula>
    </cfRule>
  </conditionalFormatting>
  <conditionalFormatting sqref="D289:D297">
    <cfRule type="cellIs" dxfId="3095" priority="3133" stopIfTrue="1" operator="equal">
      <formula>0</formula>
    </cfRule>
  </conditionalFormatting>
  <conditionalFormatting sqref="E299:E300">
    <cfRule type="cellIs" dxfId="3094" priority="3129" stopIfTrue="1" operator="equal">
      <formula>0</formula>
    </cfRule>
  </conditionalFormatting>
  <conditionalFormatting sqref="D322:D346">
    <cfRule type="cellIs" dxfId="3093" priority="3122" stopIfTrue="1" operator="equal">
      <formula>0</formula>
    </cfRule>
  </conditionalFormatting>
  <conditionalFormatting sqref="D347:D350">
    <cfRule type="cellIs" dxfId="3092" priority="3124" stopIfTrue="1" operator="equal">
      <formula>0</formula>
    </cfRule>
  </conditionalFormatting>
  <conditionalFormatting sqref="E331">
    <cfRule type="cellIs" dxfId="3091" priority="3123" stopIfTrue="1" operator="equal">
      <formula>0</formula>
    </cfRule>
  </conditionalFormatting>
  <conditionalFormatting sqref="E322:E330">
    <cfRule type="cellIs" dxfId="3090" priority="3121" stopIfTrue="1" operator="equal">
      <formula>0</formula>
    </cfRule>
  </conditionalFormatting>
  <conditionalFormatting sqref="E302:E317">
    <cfRule type="cellIs" dxfId="3089" priority="3128" stopIfTrue="1" operator="equal">
      <formula>0</formula>
    </cfRule>
  </conditionalFormatting>
  <conditionalFormatting sqref="E335:E350">
    <cfRule type="cellIs" dxfId="3088" priority="3118" stopIfTrue="1" operator="equal">
      <formula>0</formula>
    </cfRule>
  </conditionalFormatting>
  <conditionalFormatting sqref="E334:E335">
    <cfRule type="cellIs" dxfId="3087" priority="3120" stopIfTrue="1" operator="equal">
      <formula>0</formula>
    </cfRule>
  </conditionalFormatting>
  <conditionalFormatting sqref="D389:E390 E411:E418 E391 D391:D396">
    <cfRule type="cellIs" dxfId="3086" priority="3115" stopIfTrue="1" operator="equal">
      <formula>0</formula>
    </cfRule>
  </conditionalFormatting>
  <conditionalFormatting sqref="D397:D398">
    <cfRule type="cellIs" dxfId="3085" priority="3112" stopIfTrue="1" operator="equal">
      <formula>0</formula>
    </cfRule>
  </conditionalFormatting>
  <conditionalFormatting sqref="E392:E395 E397:E398">
    <cfRule type="cellIs" dxfId="3084" priority="3111" stopIfTrue="1" operator="equal">
      <formula>0</formula>
    </cfRule>
  </conditionalFormatting>
  <conditionalFormatting sqref="E332:E333">
    <cfRule type="cellIs" dxfId="3083" priority="3119" stopIfTrue="1" operator="equal">
      <formula>0</formula>
    </cfRule>
  </conditionalFormatting>
  <conditionalFormatting sqref="D399">
    <cfRule type="cellIs" dxfId="3082" priority="3113" stopIfTrue="1" operator="equal">
      <formula>0</formula>
    </cfRule>
  </conditionalFormatting>
  <conditionalFormatting sqref="E399">
    <cfRule type="cellIs" dxfId="3081" priority="3110" stopIfTrue="1" operator="equal">
      <formula>0</formula>
    </cfRule>
  </conditionalFormatting>
  <conditionalFormatting sqref="E414">
    <cfRule type="cellIs" dxfId="3080" priority="3106" stopIfTrue="1" operator="equal">
      <formula>0</formula>
    </cfRule>
  </conditionalFormatting>
  <conditionalFormatting sqref="E405:E413">
    <cfRule type="cellIs" dxfId="3079" priority="3104" stopIfTrue="1" operator="equal">
      <formula>0</formula>
    </cfRule>
  </conditionalFormatting>
  <conditionalFormatting sqref="D399:D419">
    <cfRule type="cellIs" dxfId="3078" priority="3101" stopIfTrue="1" operator="equal">
      <formula>0</formula>
    </cfRule>
  </conditionalFormatting>
  <conditionalFormatting sqref="E407:E408">
    <cfRule type="cellIs" dxfId="3077" priority="3109" stopIfTrue="1" operator="equal">
      <formula>0</formula>
    </cfRule>
  </conditionalFormatting>
  <conditionalFormatting sqref="E407:E408">
    <cfRule type="cellIs" dxfId="3076" priority="3108" stopIfTrue="1" operator="equal">
      <formula>0</formula>
    </cfRule>
  </conditionalFormatting>
  <conditionalFormatting sqref="E409:E413">
    <cfRule type="cellIs" dxfId="3075" priority="3102" stopIfTrue="1" operator="equal">
      <formula>0</formula>
    </cfRule>
  </conditionalFormatting>
  <conditionalFormatting sqref="E414">
    <cfRule type="cellIs" dxfId="3074" priority="3107" stopIfTrue="1" operator="equal">
      <formula>0</formula>
    </cfRule>
  </conditionalFormatting>
  <conditionalFormatting sqref="E419">
    <cfRule type="cellIs" dxfId="3073" priority="3105" stopIfTrue="1" operator="equal">
      <formula>0</formula>
    </cfRule>
  </conditionalFormatting>
  <conditionalFormatting sqref="E406:E410">
    <cfRule type="cellIs" dxfId="3072" priority="3103" stopIfTrue="1" operator="equal">
      <formula>0</formula>
    </cfRule>
  </conditionalFormatting>
  <conditionalFormatting sqref="E405:E406">
    <cfRule type="cellIs" dxfId="3071" priority="3099" stopIfTrue="1" operator="equal">
      <formula>0</formula>
    </cfRule>
  </conditionalFormatting>
  <conditionalFormatting sqref="E398:E402">
    <cfRule type="cellIs" dxfId="3070" priority="3097" stopIfTrue="1" operator="equal">
      <formula>0</formula>
    </cfRule>
  </conditionalFormatting>
  <conditionalFormatting sqref="E413">
    <cfRule type="cellIs" dxfId="3069" priority="3095" stopIfTrue="1" operator="equal">
      <formula>0</formula>
    </cfRule>
  </conditionalFormatting>
  <conditionalFormatting sqref="E399:E406">
    <cfRule type="cellIs" dxfId="3068" priority="3100" stopIfTrue="1" operator="equal">
      <formula>0</formula>
    </cfRule>
  </conditionalFormatting>
  <conditionalFormatting sqref="E405:E406">
    <cfRule type="cellIs" dxfId="3067" priority="3092" stopIfTrue="1" operator="equal">
      <formula>0</formula>
    </cfRule>
  </conditionalFormatting>
  <conditionalFormatting sqref="D398:D419">
    <cfRule type="cellIs" dxfId="3066" priority="3098" stopIfTrue="1" operator="equal">
      <formula>0</formula>
    </cfRule>
  </conditionalFormatting>
  <conditionalFormatting sqref="E418">
    <cfRule type="cellIs" dxfId="3065" priority="3094" stopIfTrue="1" operator="equal">
      <formula>0</formula>
    </cfRule>
  </conditionalFormatting>
  <conditionalFormatting sqref="E396">
    <cfRule type="cellIs" dxfId="3064" priority="3096" stopIfTrue="1" operator="equal">
      <formula>0</formula>
    </cfRule>
  </conditionalFormatting>
  <conditionalFormatting sqref="E405:E406">
    <cfRule type="cellIs" dxfId="3063" priority="3093" stopIfTrue="1" operator="equal">
      <formula>0</formula>
    </cfRule>
  </conditionalFormatting>
  <conditionalFormatting sqref="E413">
    <cfRule type="cellIs" dxfId="3062" priority="3090" stopIfTrue="1" operator="equal">
      <formula>0</formula>
    </cfRule>
  </conditionalFormatting>
  <conditionalFormatting sqref="E403:E404">
    <cfRule type="cellIs" dxfId="3061" priority="3088" stopIfTrue="1" operator="equal">
      <formula>0</formula>
    </cfRule>
  </conditionalFormatting>
  <conditionalFormatting sqref="E412">
    <cfRule type="cellIs" dxfId="3060" priority="3091" stopIfTrue="1" operator="equal">
      <formula>0</formula>
    </cfRule>
  </conditionalFormatting>
  <conditionalFormatting sqref="E413">
    <cfRule type="cellIs" dxfId="3059" priority="3089" stopIfTrue="1" operator="equal">
      <formula>0</formula>
    </cfRule>
  </conditionalFormatting>
  <conditionalFormatting sqref="E412">
    <cfRule type="cellIs" dxfId="3058" priority="3086" stopIfTrue="1" operator="equal">
      <formula>0</formula>
    </cfRule>
  </conditionalFormatting>
  <conditionalFormatting sqref="E411">
    <cfRule type="cellIs" dxfId="3057" priority="3087" stopIfTrue="1" operator="equal">
      <formula>0</formula>
    </cfRule>
  </conditionalFormatting>
  <conditionalFormatting sqref="D423:E423 E445:E452 E424:E425 D424:D436">
    <cfRule type="cellIs" dxfId="3056" priority="3083" stopIfTrue="1" operator="equal">
      <formula>0</formula>
    </cfRule>
  </conditionalFormatting>
  <conditionalFormatting sqref="E412">
    <cfRule type="cellIs" dxfId="3055" priority="3085" stopIfTrue="1" operator="equal">
      <formula>0</formula>
    </cfRule>
  </conditionalFormatting>
  <conditionalFormatting sqref="E416">
    <cfRule type="cellIs" dxfId="3054" priority="3084" stopIfTrue="1" operator="equal">
      <formula>0</formula>
    </cfRule>
  </conditionalFormatting>
  <conditionalFormatting sqref="E433">
    <cfRule type="cellIs" dxfId="3053" priority="3078" stopIfTrue="1" operator="equal">
      <formula>0</formula>
    </cfRule>
  </conditionalFormatting>
  <conditionalFormatting sqref="D439:D452">
    <cfRule type="cellIs" dxfId="3052" priority="3080" stopIfTrue="1" operator="equal">
      <formula>0</formula>
    </cfRule>
  </conditionalFormatting>
  <conditionalFormatting sqref="E441:E442">
    <cfRule type="cellIs" dxfId="3051" priority="3077" stopIfTrue="1" operator="equal">
      <formula>0</formula>
    </cfRule>
  </conditionalFormatting>
  <conditionalFormatting sqref="E426:E429 E431:E432">
    <cfRule type="cellIs" dxfId="3050" priority="3079" stopIfTrue="1" operator="equal">
      <formula>0</formula>
    </cfRule>
  </conditionalFormatting>
  <conditionalFormatting sqref="E440:E444">
    <cfRule type="cellIs" dxfId="3049" priority="3070" stopIfTrue="1" operator="equal">
      <formula>0</formula>
    </cfRule>
  </conditionalFormatting>
  <conditionalFormatting sqref="E448">
    <cfRule type="cellIs" dxfId="3048" priority="3074" stopIfTrue="1" operator="equal">
      <formula>0</formula>
    </cfRule>
  </conditionalFormatting>
  <conditionalFormatting sqref="E441:E442">
    <cfRule type="cellIs" dxfId="3047" priority="3076" stopIfTrue="1" operator="equal">
      <formula>0</formula>
    </cfRule>
  </conditionalFormatting>
  <conditionalFormatting sqref="E448">
    <cfRule type="cellIs" dxfId="3046" priority="3075" stopIfTrue="1" operator="equal">
      <formula>0</formula>
    </cfRule>
  </conditionalFormatting>
  <conditionalFormatting sqref="D439:D452">
    <cfRule type="cellIs" dxfId="3045" priority="3072" stopIfTrue="1" operator="equal">
      <formula>0</formula>
    </cfRule>
  </conditionalFormatting>
  <conditionalFormatting sqref="D437:D452">
    <cfRule type="cellIs" dxfId="3044" priority="3068" stopIfTrue="1" operator="equal">
      <formula>0</formula>
    </cfRule>
  </conditionalFormatting>
  <conditionalFormatting sqref="E439:E440">
    <cfRule type="cellIs" dxfId="3043" priority="3066" stopIfTrue="1" operator="equal">
      <formula>0</formula>
    </cfRule>
  </conditionalFormatting>
  <conditionalFormatting sqref="E439:E447">
    <cfRule type="cellIs" dxfId="3042" priority="3071" stopIfTrue="1" operator="equal">
      <formula>0</formula>
    </cfRule>
  </conditionalFormatting>
  <conditionalFormatting sqref="E430">
    <cfRule type="cellIs" dxfId="3041" priority="3064" stopIfTrue="1" operator="equal">
      <formula>0</formula>
    </cfRule>
  </conditionalFormatting>
  <conditionalFormatting sqref="E443:E447">
    <cfRule type="cellIs" dxfId="3040" priority="3069" stopIfTrue="1" operator="equal">
      <formula>0</formula>
    </cfRule>
  </conditionalFormatting>
  <conditionalFormatting sqref="E432:E436">
    <cfRule type="cellIs" dxfId="3039" priority="3065" stopIfTrue="1" operator="equal">
      <formula>0</formula>
    </cfRule>
  </conditionalFormatting>
  <conditionalFormatting sqref="E433:E440">
    <cfRule type="cellIs" dxfId="3038" priority="3067" stopIfTrue="1" operator="equal">
      <formula>0</formula>
    </cfRule>
  </conditionalFormatting>
  <conditionalFormatting sqref="E447">
    <cfRule type="cellIs" dxfId="3037" priority="3063" stopIfTrue="1" operator="equal">
      <formula>0</formula>
    </cfRule>
  </conditionalFormatting>
  <conditionalFormatting sqref="E452">
    <cfRule type="cellIs" dxfId="3036" priority="3062" stopIfTrue="1" operator="equal">
      <formula>0</formula>
    </cfRule>
  </conditionalFormatting>
  <conditionalFormatting sqref="E446">
    <cfRule type="cellIs" dxfId="3035" priority="3059" stopIfTrue="1" operator="equal">
      <formula>0</formula>
    </cfRule>
  </conditionalFormatting>
  <conditionalFormatting sqref="E439:E440">
    <cfRule type="cellIs" dxfId="3034" priority="3061" stopIfTrue="1" operator="equal">
      <formula>0</formula>
    </cfRule>
  </conditionalFormatting>
  <conditionalFormatting sqref="E439:E440">
    <cfRule type="cellIs" dxfId="3033" priority="3060" stopIfTrue="1" operator="equal">
      <formula>0</formula>
    </cfRule>
  </conditionalFormatting>
  <conditionalFormatting sqref="E447">
    <cfRule type="cellIs" dxfId="3032" priority="3057" stopIfTrue="1" operator="equal">
      <formula>0</formula>
    </cfRule>
  </conditionalFormatting>
  <conditionalFormatting sqref="E447">
    <cfRule type="cellIs" dxfId="3031" priority="3058" stopIfTrue="1" operator="equal">
      <formula>0</formula>
    </cfRule>
  </conditionalFormatting>
  <conditionalFormatting sqref="E446">
    <cfRule type="cellIs" dxfId="3030" priority="3054" stopIfTrue="1" operator="equal">
      <formula>0</formula>
    </cfRule>
  </conditionalFormatting>
  <conditionalFormatting sqref="E437:E438">
    <cfRule type="cellIs" dxfId="3029" priority="3056" stopIfTrue="1" operator="equal">
      <formula>0</formula>
    </cfRule>
  </conditionalFormatting>
  <conditionalFormatting sqref="E445">
    <cfRule type="cellIs" dxfId="3028" priority="3055" stopIfTrue="1" operator="equal">
      <formula>0</formula>
    </cfRule>
  </conditionalFormatting>
  <conditionalFormatting sqref="E446">
    <cfRule type="cellIs" dxfId="3027" priority="3053" stopIfTrue="1" operator="equal">
      <formula>0</formula>
    </cfRule>
  </conditionalFormatting>
  <conditionalFormatting sqref="E450">
    <cfRule type="cellIs" dxfId="3026" priority="3052" stopIfTrue="1" operator="equal">
      <formula>0</formula>
    </cfRule>
  </conditionalFormatting>
  <conditionalFormatting sqref="D456:E458 D478:D486 D459:D472">
    <cfRule type="cellIs" dxfId="3025" priority="3051" stopIfTrue="1" operator="equal">
      <formula>0</formula>
    </cfRule>
  </conditionalFormatting>
  <conditionalFormatting sqref="E474:E475">
    <cfRule type="cellIs" dxfId="3024" priority="3044" stopIfTrue="1" operator="equal">
      <formula>0</formula>
    </cfRule>
  </conditionalFormatting>
  <conditionalFormatting sqref="D473:D479">
    <cfRule type="cellIs" dxfId="3023" priority="3048" stopIfTrue="1" operator="equal">
      <formula>0</formula>
    </cfRule>
  </conditionalFormatting>
  <conditionalFormatting sqref="E459:E462 E464:E465">
    <cfRule type="cellIs" dxfId="3022" priority="3047" stopIfTrue="1" operator="equal">
      <formula>0</formula>
    </cfRule>
  </conditionalFormatting>
  <conditionalFormatting sqref="E474:E475">
    <cfRule type="cellIs" dxfId="3021" priority="3045" stopIfTrue="1" operator="equal">
      <formula>0</formula>
    </cfRule>
  </conditionalFormatting>
  <conditionalFormatting sqref="E466">
    <cfRule type="cellIs" dxfId="3020" priority="3046" stopIfTrue="1" operator="equal">
      <formula>0</formula>
    </cfRule>
  </conditionalFormatting>
  <conditionalFormatting sqref="E481">
    <cfRule type="cellIs" dxfId="3019" priority="3041" stopIfTrue="1" operator="equal">
      <formula>0</formula>
    </cfRule>
  </conditionalFormatting>
  <conditionalFormatting sqref="D473:D480">
    <cfRule type="cellIs" dxfId="3018" priority="3039" stopIfTrue="1" operator="equal">
      <formula>0</formula>
    </cfRule>
  </conditionalFormatting>
  <conditionalFormatting sqref="E481">
    <cfRule type="cellIs" dxfId="3017" priority="3043" stopIfTrue="1" operator="equal">
      <formula>0</formula>
    </cfRule>
  </conditionalFormatting>
  <conditionalFormatting sqref="D483">
    <cfRule type="cellIs" dxfId="3016" priority="3042" stopIfTrue="1" operator="equal">
      <formula>0</formula>
    </cfRule>
  </conditionalFormatting>
  <conditionalFormatting sqref="E476:E480">
    <cfRule type="cellIs" dxfId="3015" priority="3036" stopIfTrue="1" operator="equal">
      <formula>0</formula>
    </cfRule>
  </conditionalFormatting>
  <conditionalFormatting sqref="E486">
    <cfRule type="cellIs" dxfId="3014" priority="3040" stopIfTrue="1" operator="equal">
      <formula>0</formula>
    </cfRule>
  </conditionalFormatting>
  <conditionalFormatting sqref="D473">
    <cfRule type="cellIs" dxfId="3013" priority="3035" stopIfTrue="1" operator="equal">
      <formula>0</formula>
    </cfRule>
  </conditionalFormatting>
  <conditionalFormatting sqref="E472:E480">
    <cfRule type="cellIs" dxfId="3012" priority="3038" stopIfTrue="1" operator="equal">
      <formula>0</formula>
    </cfRule>
  </conditionalFormatting>
  <conditionalFormatting sqref="E473:E477">
    <cfRule type="cellIs" dxfId="3011" priority="3037" stopIfTrue="1" operator="equal">
      <formula>0</formula>
    </cfRule>
  </conditionalFormatting>
  <conditionalFormatting sqref="E472:E473">
    <cfRule type="cellIs" dxfId="3010" priority="3033" stopIfTrue="1" operator="equal">
      <formula>0</formula>
    </cfRule>
  </conditionalFormatting>
  <conditionalFormatting sqref="E466:E473">
    <cfRule type="cellIs" dxfId="3009" priority="3034" stopIfTrue="1" operator="equal">
      <formula>0</formula>
    </cfRule>
  </conditionalFormatting>
  <conditionalFormatting sqref="E480">
    <cfRule type="cellIs" dxfId="3008" priority="3030" stopIfTrue="1" operator="equal">
      <formula>0</formula>
    </cfRule>
  </conditionalFormatting>
  <conditionalFormatting sqref="E465:E469">
    <cfRule type="cellIs" dxfId="3007" priority="3032" stopIfTrue="1" operator="equal">
      <formula>0</formula>
    </cfRule>
  </conditionalFormatting>
  <conditionalFormatting sqref="E463">
    <cfRule type="cellIs" dxfId="3006" priority="3031" stopIfTrue="1" operator="equal">
      <formula>0</formula>
    </cfRule>
  </conditionalFormatting>
  <conditionalFormatting sqref="D482">
    <cfRule type="cellIs" dxfId="3005" priority="3029" stopIfTrue="1" operator="equal">
      <formula>0</formula>
    </cfRule>
  </conditionalFormatting>
  <conditionalFormatting sqref="E485">
    <cfRule type="cellIs" dxfId="3004" priority="3028" stopIfTrue="1" operator="equal">
      <formula>0</formula>
    </cfRule>
  </conditionalFormatting>
  <conditionalFormatting sqref="E472:E473">
    <cfRule type="cellIs" dxfId="3003" priority="3027" stopIfTrue="1" operator="equal">
      <formula>0</formula>
    </cfRule>
  </conditionalFormatting>
  <conditionalFormatting sqref="E472:E473">
    <cfRule type="cellIs" dxfId="3002" priority="3026" stopIfTrue="1" operator="equal">
      <formula>0</formula>
    </cfRule>
  </conditionalFormatting>
  <conditionalFormatting sqref="E479">
    <cfRule type="cellIs" dxfId="3001" priority="3025" stopIfTrue="1" operator="equal">
      <formula>0</formula>
    </cfRule>
  </conditionalFormatting>
  <conditionalFormatting sqref="E480">
    <cfRule type="cellIs" dxfId="3000" priority="3024" stopIfTrue="1" operator="equal">
      <formula>0</formula>
    </cfRule>
  </conditionalFormatting>
  <conditionalFormatting sqref="D481">
    <cfRule type="cellIs" dxfId="2999" priority="3023" stopIfTrue="1" operator="equal">
      <formula>0</formula>
    </cfRule>
  </conditionalFormatting>
  <conditionalFormatting sqref="E480">
    <cfRule type="cellIs" dxfId="2998" priority="3022" stopIfTrue="1" operator="equal">
      <formula>0</formula>
    </cfRule>
  </conditionalFormatting>
  <conditionalFormatting sqref="E470:E471">
    <cfRule type="cellIs" dxfId="2997" priority="3021" stopIfTrue="1" operator="equal">
      <formula>0</formula>
    </cfRule>
  </conditionalFormatting>
  <conditionalFormatting sqref="E478">
    <cfRule type="cellIs" dxfId="2996" priority="3020" stopIfTrue="1" operator="equal">
      <formula>0</formula>
    </cfRule>
  </conditionalFormatting>
  <conditionalFormatting sqref="E479">
    <cfRule type="cellIs" dxfId="2995" priority="3019" stopIfTrue="1" operator="equal">
      <formula>0</formula>
    </cfRule>
  </conditionalFormatting>
  <conditionalFormatting sqref="E479">
    <cfRule type="cellIs" dxfId="2994" priority="3018" stopIfTrue="1" operator="equal">
      <formula>0</formula>
    </cfRule>
  </conditionalFormatting>
  <conditionalFormatting sqref="E483">
    <cfRule type="cellIs" dxfId="2993" priority="3017" stopIfTrue="1" operator="equal">
      <formula>0</formula>
    </cfRule>
  </conditionalFormatting>
  <conditionalFormatting sqref="D490:E490 D513:D520 E512:E519 E491:E492 D491:D498">
    <cfRule type="cellIs" dxfId="2992" priority="3016" stopIfTrue="1" operator="equal">
      <formula>0</formula>
    </cfRule>
  </conditionalFormatting>
  <conditionalFormatting sqref="E493:E496 E498:E499">
    <cfRule type="cellIs" dxfId="2991" priority="3011" stopIfTrue="1" operator="equal">
      <formula>0</formula>
    </cfRule>
  </conditionalFormatting>
  <conditionalFormatting sqref="D500">
    <cfRule type="cellIs" dxfId="2990" priority="3013" stopIfTrue="1" operator="equal">
      <formula>0</formula>
    </cfRule>
  </conditionalFormatting>
  <conditionalFormatting sqref="E508:E509">
    <cfRule type="cellIs" dxfId="2989" priority="3009" stopIfTrue="1" operator="equal">
      <formula>0</formula>
    </cfRule>
  </conditionalFormatting>
  <conditionalFormatting sqref="D499">
    <cfRule type="cellIs" dxfId="2988" priority="3012" stopIfTrue="1" operator="equal">
      <formula>0</formula>
    </cfRule>
  </conditionalFormatting>
  <conditionalFormatting sqref="E515">
    <cfRule type="cellIs" dxfId="2987" priority="3007" stopIfTrue="1" operator="equal">
      <formula>0</formula>
    </cfRule>
  </conditionalFormatting>
  <conditionalFormatting sqref="E500">
    <cfRule type="cellIs" dxfId="2986" priority="3010" stopIfTrue="1" operator="equal">
      <formula>0</formula>
    </cfRule>
  </conditionalFormatting>
  <conditionalFormatting sqref="E515">
    <cfRule type="cellIs" dxfId="2985" priority="3005" stopIfTrue="1" operator="equal">
      <formula>0</formula>
    </cfRule>
  </conditionalFormatting>
  <conditionalFormatting sqref="E508:E509">
    <cfRule type="cellIs" dxfId="2984" priority="3008" stopIfTrue="1" operator="equal">
      <formula>0</formula>
    </cfRule>
  </conditionalFormatting>
  <conditionalFormatting sqref="E520">
    <cfRule type="cellIs" dxfId="2983" priority="3004" stopIfTrue="1" operator="equal">
      <formula>0</formula>
    </cfRule>
  </conditionalFormatting>
  <conditionalFormatting sqref="D517">
    <cfRule type="cellIs" dxfId="2982" priority="3006" stopIfTrue="1" operator="equal">
      <formula>0</formula>
    </cfRule>
  </conditionalFormatting>
  <conditionalFormatting sqref="D513:D514">
    <cfRule type="cellIs" dxfId="2981" priority="3003" stopIfTrue="1" operator="equal">
      <formula>0</formula>
    </cfRule>
  </conditionalFormatting>
  <conditionalFormatting sqref="E510:E514">
    <cfRule type="cellIs" dxfId="2980" priority="3000" stopIfTrue="1" operator="equal">
      <formula>0</formula>
    </cfRule>
  </conditionalFormatting>
  <conditionalFormatting sqref="E506:E514">
    <cfRule type="cellIs" dxfId="2979" priority="3002" stopIfTrue="1" operator="equal">
      <formula>0</formula>
    </cfRule>
  </conditionalFormatting>
  <conditionalFormatting sqref="E507:E511">
    <cfRule type="cellIs" dxfId="2978" priority="3001" stopIfTrue="1" operator="equal">
      <formula>0</formula>
    </cfRule>
  </conditionalFormatting>
  <conditionalFormatting sqref="D500:D512">
    <cfRule type="cellIs" dxfId="2977" priority="2999" stopIfTrue="1" operator="equal">
      <formula>0</formula>
    </cfRule>
  </conditionalFormatting>
  <conditionalFormatting sqref="E500:E507">
    <cfRule type="cellIs" dxfId="2976" priority="2998" stopIfTrue="1" operator="equal">
      <formula>0</formula>
    </cfRule>
  </conditionalFormatting>
  <conditionalFormatting sqref="E506:E507">
    <cfRule type="cellIs" dxfId="2975" priority="2997" stopIfTrue="1" operator="equal">
      <formula>0</formula>
    </cfRule>
  </conditionalFormatting>
  <conditionalFormatting sqref="D499:D503 D505 D507 D509 D511">
    <cfRule type="cellIs" dxfId="2974" priority="2996" stopIfTrue="1" operator="equal">
      <formula>0</formula>
    </cfRule>
  </conditionalFormatting>
  <conditionalFormatting sqref="E499:E503">
    <cfRule type="cellIs" dxfId="2973" priority="2995" stopIfTrue="1" operator="equal">
      <formula>0</formula>
    </cfRule>
  </conditionalFormatting>
  <conditionalFormatting sqref="E497">
    <cfRule type="cellIs" dxfId="2972" priority="2994" stopIfTrue="1" operator="equal">
      <formula>0</formula>
    </cfRule>
  </conditionalFormatting>
  <conditionalFormatting sqref="E514">
    <cfRule type="cellIs" dxfId="2971" priority="2993" stopIfTrue="1" operator="equal">
      <formula>0</formula>
    </cfRule>
  </conditionalFormatting>
  <conditionalFormatting sqref="D516">
    <cfRule type="cellIs" dxfId="2970" priority="2992" stopIfTrue="1" operator="equal">
      <formula>0</formula>
    </cfRule>
  </conditionalFormatting>
  <conditionalFormatting sqref="E519">
    <cfRule type="cellIs" dxfId="2969" priority="2991" stopIfTrue="1" operator="equal">
      <formula>0</formula>
    </cfRule>
  </conditionalFormatting>
  <conditionalFormatting sqref="E506:E507">
    <cfRule type="cellIs" dxfId="2968" priority="2990" stopIfTrue="1" operator="equal">
      <formula>0</formula>
    </cfRule>
  </conditionalFormatting>
  <conditionalFormatting sqref="E506:E507">
    <cfRule type="cellIs" dxfId="2967" priority="2989" stopIfTrue="1" operator="equal">
      <formula>0</formula>
    </cfRule>
  </conditionalFormatting>
  <conditionalFormatting sqref="E513">
    <cfRule type="cellIs" dxfId="2966" priority="2988" stopIfTrue="1" operator="equal">
      <formula>0</formula>
    </cfRule>
  </conditionalFormatting>
  <conditionalFormatting sqref="E514">
    <cfRule type="cellIs" dxfId="2965" priority="2987" stopIfTrue="1" operator="equal">
      <formula>0</formula>
    </cfRule>
  </conditionalFormatting>
  <conditionalFormatting sqref="D515">
    <cfRule type="cellIs" dxfId="2964" priority="2986" stopIfTrue="1" operator="equal">
      <formula>0</formula>
    </cfRule>
  </conditionalFormatting>
  <conditionalFormatting sqref="E514">
    <cfRule type="cellIs" dxfId="2963" priority="2985" stopIfTrue="1" operator="equal">
      <formula>0</formula>
    </cfRule>
  </conditionalFormatting>
  <conditionalFormatting sqref="E504:E505">
    <cfRule type="cellIs" dxfId="2962" priority="2984" stopIfTrue="1" operator="equal">
      <formula>0</formula>
    </cfRule>
  </conditionalFormatting>
  <conditionalFormatting sqref="E512">
    <cfRule type="cellIs" dxfId="2961" priority="2983" stopIfTrue="1" operator="equal">
      <formula>0</formula>
    </cfRule>
  </conditionalFormatting>
  <conditionalFormatting sqref="E513">
    <cfRule type="cellIs" dxfId="2960" priority="2982" stopIfTrue="1" operator="equal">
      <formula>0</formula>
    </cfRule>
  </conditionalFormatting>
  <conditionalFormatting sqref="E513">
    <cfRule type="cellIs" dxfId="2959" priority="2981" stopIfTrue="1" operator="equal">
      <formula>0</formula>
    </cfRule>
  </conditionalFormatting>
  <conditionalFormatting sqref="E517">
    <cfRule type="cellIs" dxfId="2958" priority="2980" stopIfTrue="1" operator="equal">
      <formula>0</formula>
    </cfRule>
  </conditionalFormatting>
  <conditionalFormatting sqref="D523:E524 E546:E553 E525:E526 D525:D537">
    <cfRule type="cellIs" dxfId="2957" priority="2979" stopIfTrue="1" operator="equal">
      <formula>0</formula>
    </cfRule>
  </conditionalFormatting>
  <conditionalFormatting sqref="E527:E530 E532:E533">
    <cfRule type="cellIs" dxfId="2956" priority="2976" stopIfTrue="1" operator="equal">
      <formula>0</formula>
    </cfRule>
  </conditionalFormatting>
  <conditionalFormatting sqref="D540:D554">
    <cfRule type="cellIs" dxfId="2955" priority="2977" stopIfTrue="1" operator="equal">
      <formula>0</formula>
    </cfRule>
  </conditionalFormatting>
  <conditionalFormatting sqref="E549">
    <cfRule type="cellIs" dxfId="2954" priority="2972" stopIfTrue="1" operator="equal">
      <formula>0</formula>
    </cfRule>
  </conditionalFormatting>
  <conditionalFormatting sqref="E534">
    <cfRule type="cellIs" dxfId="2953" priority="2975" stopIfTrue="1" operator="equal">
      <formula>0</formula>
    </cfRule>
  </conditionalFormatting>
  <conditionalFormatting sqref="E542:E543">
    <cfRule type="cellIs" dxfId="2952" priority="2974" stopIfTrue="1" operator="equal">
      <formula>0</formula>
    </cfRule>
  </conditionalFormatting>
  <conditionalFormatting sqref="E542:E543">
    <cfRule type="cellIs" dxfId="2951" priority="2973" stopIfTrue="1" operator="equal">
      <formula>0</formula>
    </cfRule>
  </conditionalFormatting>
  <conditionalFormatting sqref="E554">
    <cfRule type="cellIs" dxfId="2950" priority="2970" stopIfTrue="1" operator="equal">
      <formula>0</formula>
    </cfRule>
  </conditionalFormatting>
  <conditionalFormatting sqref="E549">
    <cfRule type="cellIs" dxfId="2949" priority="2971" stopIfTrue="1" operator="equal">
      <formula>0</formula>
    </cfRule>
  </conditionalFormatting>
  <conditionalFormatting sqref="E541:E545">
    <cfRule type="cellIs" dxfId="2948" priority="2967" stopIfTrue="1" operator="equal">
      <formula>0</formula>
    </cfRule>
  </conditionalFormatting>
  <conditionalFormatting sqref="D540:D554">
    <cfRule type="cellIs" dxfId="2947" priority="2969" stopIfTrue="1" operator="equal">
      <formula>0</formula>
    </cfRule>
  </conditionalFormatting>
  <conditionalFormatting sqref="E540:E548">
    <cfRule type="cellIs" dxfId="2946" priority="2968" stopIfTrue="1" operator="equal">
      <formula>0</formula>
    </cfRule>
  </conditionalFormatting>
  <conditionalFormatting sqref="E544:E548">
    <cfRule type="cellIs" dxfId="2945" priority="2966" stopIfTrue="1" operator="equal">
      <formula>0</formula>
    </cfRule>
  </conditionalFormatting>
  <conditionalFormatting sqref="D538:D554">
    <cfRule type="cellIs" dxfId="2944" priority="2965" stopIfTrue="1" operator="equal">
      <formula>0</formula>
    </cfRule>
  </conditionalFormatting>
  <conditionalFormatting sqref="E534:E541">
    <cfRule type="cellIs" dxfId="2943" priority="2964" stopIfTrue="1" operator="equal">
      <formula>0</formula>
    </cfRule>
  </conditionalFormatting>
  <conditionalFormatting sqref="E540:E541">
    <cfRule type="cellIs" dxfId="2942" priority="2963" stopIfTrue="1" operator="equal">
      <formula>0</formula>
    </cfRule>
  </conditionalFormatting>
  <conditionalFormatting sqref="E533:E537">
    <cfRule type="cellIs" dxfId="2941" priority="2962" stopIfTrue="1" operator="equal">
      <formula>0</formula>
    </cfRule>
  </conditionalFormatting>
  <conditionalFormatting sqref="E531">
    <cfRule type="cellIs" dxfId="2940" priority="2961" stopIfTrue="1" operator="equal">
      <formula>0</formula>
    </cfRule>
  </conditionalFormatting>
  <conditionalFormatting sqref="E548">
    <cfRule type="cellIs" dxfId="2939" priority="2960" stopIfTrue="1" operator="equal">
      <formula>0</formula>
    </cfRule>
  </conditionalFormatting>
  <conditionalFormatting sqref="E553">
    <cfRule type="cellIs" dxfId="2938" priority="2959" stopIfTrue="1" operator="equal">
      <formula>0</formula>
    </cfRule>
  </conditionalFormatting>
  <conditionalFormatting sqref="E540:E541">
    <cfRule type="cellIs" dxfId="2937" priority="2958" stopIfTrue="1" operator="equal">
      <formula>0</formula>
    </cfRule>
  </conditionalFormatting>
  <conditionalFormatting sqref="E540:E541">
    <cfRule type="cellIs" dxfId="2936" priority="2957" stopIfTrue="1" operator="equal">
      <formula>0</formula>
    </cfRule>
  </conditionalFormatting>
  <conditionalFormatting sqref="E547">
    <cfRule type="cellIs" dxfId="2935" priority="2956" stopIfTrue="1" operator="equal">
      <formula>0</formula>
    </cfRule>
  </conditionalFormatting>
  <conditionalFormatting sqref="E548">
    <cfRule type="cellIs" dxfId="2934" priority="2955" stopIfTrue="1" operator="equal">
      <formula>0</formula>
    </cfRule>
  </conditionalFormatting>
  <conditionalFormatting sqref="E548">
    <cfRule type="cellIs" dxfId="2933" priority="2954" stopIfTrue="1" operator="equal">
      <formula>0</formula>
    </cfRule>
  </conditionalFormatting>
  <conditionalFormatting sqref="E538:E539">
    <cfRule type="cellIs" dxfId="2932" priority="2953" stopIfTrue="1" operator="equal">
      <formula>0</formula>
    </cfRule>
  </conditionalFormatting>
  <conditionalFormatting sqref="E546">
    <cfRule type="cellIs" dxfId="2931" priority="2952" stopIfTrue="1" operator="equal">
      <formula>0</formula>
    </cfRule>
  </conditionalFormatting>
  <conditionalFormatting sqref="E547">
    <cfRule type="cellIs" dxfId="2930" priority="2951" stopIfTrue="1" operator="equal">
      <formula>0</formula>
    </cfRule>
  </conditionalFormatting>
  <conditionalFormatting sqref="E547">
    <cfRule type="cellIs" dxfId="2929" priority="2950" stopIfTrue="1" operator="equal">
      <formula>0</formula>
    </cfRule>
  </conditionalFormatting>
  <conditionalFormatting sqref="E551">
    <cfRule type="cellIs" dxfId="2928" priority="2949" stopIfTrue="1" operator="equal">
      <formula>0</formula>
    </cfRule>
  </conditionalFormatting>
  <conditionalFormatting sqref="D557:E560 E580:E587 D561:D588">
    <cfRule type="cellIs" dxfId="2927" priority="2948" stopIfTrue="1" operator="equal">
      <formula>0</formula>
    </cfRule>
  </conditionalFormatting>
  <conditionalFormatting sqref="E576:E577">
    <cfRule type="cellIs" dxfId="2926" priority="2942" stopIfTrue="1" operator="equal">
      <formula>0</formula>
    </cfRule>
  </conditionalFormatting>
  <conditionalFormatting sqref="E561:E564 E566:E567">
    <cfRule type="cellIs" dxfId="2925" priority="2945" stopIfTrue="1" operator="equal">
      <formula>0</formula>
    </cfRule>
  </conditionalFormatting>
  <conditionalFormatting sqref="E568">
    <cfRule type="cellIs" dxfId="2924" priority="2944" stopIfTrue="1" operator="equal">
      <formula>0</formula>
    </cfRule>
  </conditionalFormatting>
  <conditionalFormatting sqref="E576:E577">
    <cfRule type="cellIs" dxfId="2923" priority="2943" stopIfTrue="1" operator="equal">
      <formula>0</formula>
    </cfRule>
  </conditionalFormatting>
  <conditionalFormatting sqref="D585">
    <cfRule type="cellIs" dxfId="2922" priority="2940" stopIfTrue="1" operator="equal">
      <formula>0</formula>
    </cfRule>
  </conditionalFormatting>
  <conditionalFormatting sqref="E583">
    <cfRule type="cellIs" dxfId="2921" priority="2941" stopIfTrue="1" operator="equal">
      <formula>0</formula>
    </cfRule>
  </conditionalFormatting>
  <conditionalFormatting sqref="D581:D587">
    <cfRule type="cellIs" dxfId="2920" priority="2937" stopIfTrue="1" operator="equal">
      <formula>0</formula>
    </cfRule>
  </conditionalFormatting>
  <conditionalFormatting sqref="E583">
    <cfRule type="cellIs" dxfId="2919" priority="2939" stopIfTrue="1" operator="equal">
      <formula>0</formula>
    </cfRule>
  </conditionalFormatting>
  <conditionalFormatting sqref="E588">
    <cfRule type="cellIs" dxfId="2918" priority="2938" stopIfTrue="1" operator="equal">
      <formula>0</formula>
    </cfRule>
  </conditionalFormatting>
  <conditionalFormatting sqref="E574:E582">
    <cfRule type="cellIs" dxfId="2917" priority="2936" stopIfTrue="1" operator="equal">
      <formula>0</formula>
    </cfRule>
  </conditionalFormatting>
  <conditionalFormatting sqref="E575:E579">
    <cfRule type="cellIs" dxfId="2916" priority="2935" stopIfTrue="1" operator="equal">
      <formula>0</formula>
    </cfRule>
  </conditionalFormatting>
  <conditionalFormatting sqref="E578:E582">
    <cfRule type="cellIs" dxfId="2915" priority="2934" stopIfTrue="1" operator="equal">
      <formula>0</formula>
    </cfRule>
  </conditionalFormatting>
  <conditionalFormatting sqref="E568:E575">
    <cfRule type="cellIs" dxfId="2914" priority="2933" stopIfTrue="1" operator="equal">
      <formula>0</formula>
    </cfRule>
  </conditionalFormatting>
  <conditionalFormatting sqref="E574:E575">
    <cfRule type="cellIs" dxfId="2913" priority="2932" stopIfTrue="1" operator="equal">
      <formula>0</formula>
    </cfRule>
  </conditionalFormatting>
  <conditionalFormatting sqref="E567:E571">
    <cfRule type="cellIs" dxfId="2912" priority="2931" stopIfTrue="1" operator="equal">
      <formula>0</formula>
    </cfRule>
  </conditionalFormatting>
  <conditionalFormatting sqref="E565">
    <cfRule type="cellIs" dxfId="2911" priority="2930" stopIfTrue="1" operator="equal">
      <formula>0</formula>
    </cfRule>
  </conditionalFormatting>
  <conditionalFormatting sqref="E582">
    <cfRule type="cellIs" dxfId="2910" priority="2929" stopIfTrue="1" operator="equal">
      <formula>0</formula>
    </cfRule>
  </conditionalFormatting>
  <conditionalFormatting sqref="D584">
    <cfRule type="cellIs" dxfId="2909" priority="2928" stopIfTrue="1" operator="equal">
      <formula>0</formula>
    </cfRule>
  </conditionalFormatting>
  <conditionalFormatting sqref="E587">
    <cfRule type="cellIs" dxfId="2908" priority="2927" stopIfTrue="1" operator="equal">
      <formula>0</formula>
    </cfRule>
  </conditionalFormatting>
  <conditionalFormatting sqref="E574:E575">
    <cfRule type="cellIs" dxfId="2907" priority="2926" stopIfTrue="1" operator="equal">
      <formula>0</formula>
    </cfRule>
  </conditionalFormatting>
  <conditionalFormatting sqref="E574:E575">
    <cfRule type="cellIs" dxfId="2906" priority="2925" stopIfTrue="1" operator="equal">
      <formula>0</formula>
    </cfRule>
  </conditionalFormatting>
  <conditionalFormatting sqref="E581">
    <cfRule type="cellIs" dxfId="2905" priority="2924" stopIfTrue="1" operator="equal">
      <formula>0</formula>
    </cfRule>
  </conditionalFormatting>
  <conditionalFormatting sqref="E582">
    <cfRule type="cellIs" dxfId="2904" priority="2923" stopIfTrue="1" operator="equal">
      <formula>0</formula>
    </cfRule>
  </conditionalFormatting>
  <conditionalFormatting sqref="D583">
    <cfRule type="cellIs" dxfId="2903" priority="2922" stopIfTrue="1" operator="equal">
      <formula>0</formula>
    </cfRule>
  </conditionalFormatting>
  <conditionalFormatting sqref="E582">
    <cfRule type="cellIs" dxfId="2902" priority="2921" stopIfTrue="1" operator="equal">
      <formula>0</formula>
    </cfRule>
  </conditionalFormatting>
  <conditionalFormatting sqref="E572:E573">
    <cfRule type="cellIs" dxfId="2901" priority="2920" stopIfTrue="1" operator="equal">
      <formula>0</formula>
    </cfRule>
  </conditionalFormatting>
  <conditionalFormatting sqref="E580">
    <cfRule type="cellIs" dxfId="2900" priority="2919" stopIfTrue="1" operator="equal">
      <formula>0</formula>
    </cfRule>
  </conditionalFormatting>
  <conditionalFormatting sqref="E581">
    <cfRule type="cellIs" dxfId="2899" priority="2918" stopIfTrue="1" operator="equal">
      <formula>0</formula>
    </cfRule>
  </conditionalFormatting>
  <conditionalFormatting sqref="E581">
    <cfRule type="cellIs" dxfId="2898" priority="2917" stopIfTrue="1" operator="equal">
      <formula>0</formula>
    </cfRule>
  </conditionalFormatting>
  <conditionalFormatting sqref="E585">
    <cfRule type="cellIs" dxfId="2897" priority="2916" stopIfTrue="1" operator="equal">
      <formula>0</formula>
    </cfRule>
  </conditionalFormatting>
  <conditionalFormatting sqref="D590:E591 D621 E613:E620 E592:E593 D592:D608">
    <cfRule type="cellIs" dxfId="2896" priority="2915" stopIfTrue="1" operator="equal">
      <formula>0</formula>
    </cfRule>
  </conditionalFormatting>
  <conditionalFormatting sqref="D589">
    <cfRule type="cellIs" dxfId="2895" priority="2913" stopIfTrue="1" operator="equal">
      <formula>0</formula>
    </cfRule>
  </conditionalFormatting>
  <conditionalFormatting sqref="D609:D610">
    <cfRule type="cellIs" dxfId="2894" priority="2912" stopIfTrue="1" operator="equal">
      <formula>0</formula>
    </cfRule>
  </conditionalFormatting>
  <conditionalFormatting sqref="E609:E610">
    <cfRule type="cellIs" dxfId="2893" priority="2909" stopIfTrue="1" operator="equal">
      <formula>0</formula>
    </cfRule>
  </conditionalFormatting>
  <conditionalFormatting sqref="E594:E597 E599:E600">
    <cfRule type="cellIs" dxfId="2892" priority="2911" stopIfTrue="1" operator="equal">
      <formula>0</formula>
    </cfRule>
  </conditionalFormatting>
  <conditionalFormatting sqref="E601">
    <cfRule type="cellIs" dxfId="2891" priority="2910" stopIfTrue="1" operator="equal">
      <formula>0</formula>
    </cfRule>
  </conditionalFormatting>
  <conditionalFormatting sqref="E609:E610">
    <cfRule type="cellIs" dxfId="2890" priority="2908" stopIfTrue="1" operator="equal">
      <formula>0</formula>
    </cfRule>
  </conditionalFormatting>
  <conditionalFormatting sqref="E616">
    <cfRule type="cellIs" dxfId="2889" priority="2907" stopIfTrue="1" operator="equal">
      <formula>0</formula>
    </cfRule>
  </conditionalFormatting>
  <conditionalFormatting sqref="E616">
    <cfRule type="cellIs" dxfId="2888" priority="2906" stopIfTrue="1" operator="equal">
      <formula>0</formula>
    </cfRule>
  </conditionalFormatting>
  <conditionalFormatting sqref="E621">
    <cfRule type="cellIs" dxfId="2887" priority="2905" stopIfTrue="1" operator="equal">
      <formula>0</formula>
    </cfRule>
  </conditionalFormatting>
  <conditionalFormatting sqref="D609:D620">
    <cfRule type="cellIs" dxfId="2886" priority="2904" stopIfTrue="1" operator="equal">
      <formula>0</formula>
    </cfRule>
  </conditionalFormatting>
  <conditionalFormatting sqref="E607:E615">
    <cfRule type="cellIs" dxfId="2885" priority="2903" stopIfTrue="1" operator="equal">
      <formula>0</formula>
    </cfRule>
  </conditionalFormatting>
  <conditionalFormatting sqref="E608:E612">
    <cfRule type="cellIs" dxfId="2884" priority="2902" stopIfTrue="1" operator="equal">
      <formula>0</formula>
    </cfRule>
  </conditionalFormatting>
  <conditionalFormatting sqref="E611:E615">
    <cfRule type="cellIs" dxfId="2883" priority="2901" stopIfTrue="1" operator="equal">
      <formula>0</formula>
    </cfRule>
  </conditionalFormatting>
  <conditionalFormatting sqref="E601:E608">
    <cfRule type="cellIs" dxfId="2882" priority="2900" stopIfTrue="1" operator="equal">
      <formula>0</formula>
    </cfRule>
  </conditionalFormatting>
  <conditionalFormatting sqref="E607:E608">
    <cfRule type="cellIs" dxfId="2881" priority="2899" stopIfTrue="1" operator="equal">
      <formula>0</formula>
    </cfRule>
  </conditionalFormatting>
  <conditionalFormatting sqref="E600:E604">
    <cfRule type="cellIs" dxfId="2880" priority="2898" stopIfTrue="1" operator="equal">
      <formula>0</formula>
    </cfRule>
  </conditionalFormatting>
  <conditionalFormatting sqref="E598">
    <cfRule type="cellIs" dxfId="2879" priority="2897" stopIfTrue="1" operator="equal">
      <formula>0</formula>
    </cfRule>
  </conditionalFormatting>
  <conditionalFormatting sqref="E615">
    <cfRule type="cellIs" dxfId="2878" priority="2896" stopIfTrue="1" operator="equal">
      <formula>0</formula>
    </cfRule>
  </conditionalFormatting>
  <conditionalFormatting sqref="E620">
    <cfRule type="cellIs" dxfId="2877" priority="2895" stopIfTrue="1" operator="equal">
      <formula>0</formula>
    </cfRule>
  </conditionalFormatting>
  <conditionalFormatting sqref="E607:E608">
    <cfRule type="cellIs" dxfId="2876" priority="2894" stopIfTrue="1" operator="equal">
      <formula>0</formula>
    </cfRule>
  </conditionalFormatting>
  <conditionalFormatting sqref="E607:E608">
    <cfRule type="cellIs" dxfId="2875" priority="2893" stopIfTrue="1" operator="equal">
      <formula>0</formula>
    </cfRule>
  </conditionalFormatting>
  <conditionalFormatting sqref="E614">
    <cfRule type="cellIs" dxfId="2874" priority="2892" stopIfTrue="1" operator="equal">
      <formula>0</formula>
    </cfRule>
  </conditionalFormatting>
  <conditionalFormatting sqref="E615">
    <cfRule type="cellIs" dxfId="2873" priority="2891" stopIfTrue="1" operator="equal">
      <formula>0</formula>
    </cfRule>
  </conditionalFormatting>
  <conditionalFormatting sqref="E615">
    <cfRule type="cellIs" dxfId="2872" priority="2890" stopIfTrue="1" operator="equal">
      <formula>0</formula>
    </cfRule>
  </conditionalFormatting>
  <conditionalFormatting sqref="E605:E606">
    <cfRule type="cellIs" dxfId="2871" priority="2889" stopIfTrue="1" operator="equal">
      <formula>0</formula>
    </cfRule>
  </conditionalFormatting>
  <conditionalFormatting sqref="E613">
    <cfRule type="cellIs" dxfId="2870" priority="2888" stopIfTrue="1" operator="equal">
      <formula>0</formula>
    </cfRule>
  </conditionalFormatting>
  <conditionalFormatting sqref="E614">
    <cfRule type="cellIs" dxfId="2869" priority="2887" stopIfTrue="1" operator="equal">
      <formula>0</formula>
    </cfRule>
  </conditionalFormatting>
  <conditionalFormatting sqref="E614">
    <cfRule type="cellIs" dxfId="2868" priority="2886" stopIfTrue="1" operator="equal">
      <formula>0</formula>
    </cfRule>
  </conditionalFormatting>
  <conditionalFormatting sqref="E618">
    <cfRule type="cellIs" dxfId="2867" priority="2885" stopIfTrue="1" operator="equal">
      <formula>0</formula>
    </cfRule>
  </conditionalFormatting>
  <conditionalFormatting sqref="D628:D631 D624:E627 E647:E654">
    <cfRule type="cellIs" dxfId="2866" priority="2884" stopIfTrue="1" operator="equal">
      <formula>0</formula>
    </cfRule>
  </conditionalFormatting>
  <conditionalFormatting sqref="D633 D635 D637 D639">
    <cfRule type="cellIs" dxfId="2865" priority="2881" stopIfTrue="1" operator="equal">
      <formula>0</formula>
    </cfRule>
  </conditionalFormatting>
  <conditionalFormatting sqref="D641:D655">
    <cfRule type="cellIs" dxfId="2864" priority="2882" stopIfTrue="1" operator="equal">
      <formula>0</formula>
    </cfRule>
  </conditionalFormatting>
  <conditionalFormatting sqref="E643:E644">
    <cfRule type="cellIs" dxfId="2863" priority="2878" stopIfTrue="1" operator="equal">
      <formula>0</formula>
    </cfRule>
  </conditionalFormatting>
  <conditionalFormatting sqref="E628:E631 E633:E634">
    <cfRule type="cellIs" dxfId="2862" priority="2880" stopIfTrue="1" operator="equal">
      <formula>0</formula>
    </cfRule>
  </conditionalFormatting>
  <conditionalFormatting sqref="E635">
    <cfRule type="cellIs" dxfId="2861" priority="2879" stopIfTrue="1" operator="equal">
      <formula>0</formula>
    </cfRule>
  </conditionalFormatting>
  <conditionalFormatting sqref="E643:E644">
    <cfRule type="cellIs" dxfId="2860" priority="2877" stopIfTrue="1" operator="equal">
      <formula>0</formula>
    </cfRule>
  </conditionalFormatting>
  <conditionalFormatting sqref="E650">
    <cfRule type="cellIs" dxfId="2859" priority="2876" stopIfTrue="1" operator="equal">
      <formula>0</formula>
    </cfRule>
  </conditionalFormatting>
  <conditionalFormatting sqref="E650">
    <cfRule type="cellIs" dxfId="2858" priority="2875" stopIfTrue="1" operator="equal">
      <formula>0</formula>
    </cfRule>
  </conditionalFormatting>
  <conditionalFormatting sqref="E655">
    <cfRule type="cellIs" dxfId="2857" priority="2874" stopIfTrue="1" operator="equal">
      <formula>0</formula>
    </cfRule>
  </conditionalFormatting>
  <conditionalFormatting sqref="D641:D655">
    <cfRule type="cellIs" dxfId="2856" priority="2873" stopIfTrue="1" operator="equal">
      <formula>0</formula>
    </cfRule>
  </conditionalFormatting>
  <conditionalFormatting sqref="E641:E649">
    <cfRule type="cellIs" dxfId="2855" priority="2872" stopIfTrue="1" operator="equal">
      <formula>0</formula>
    </cfRule>
  </conditionalFormatting>
  <conditionalFormatting sqref="E642:E646">
    <cfRule type="cellIs" dxfId="2854" priority="2871" stopIfTrue="1" operator="equal">
      <formula>0</formula>
    </cfRule>
  </conditionalFormatting>
  <conditionalFormatting sqref="E645:E649">
    <cfRule type="cellIs" dxfId="2853" priority="2870" stopIfTrue="1" operator="equal">
      <formula>0</formula>
    </cfRule>
  </conditionalFormatting>
  <conditionalFormatting sqref="D640:D642 D644 D646 D648 D650 D652 D654">
    <cfRule type="cellIs" dxfId="2852" priority="2869" stopIfTrue="1" operator="equal">
      <formula>0</formula>
    </cfRule>
  </conditionalFormatting>
  <conditionalFormatting sqref="E635:E642">
    <cfRule type="cellIs" dxfId="2851" priority="2868" stopIfTrue="1" operator="equal">
      <formula>0</formula>
    </cfRule>
  </conditionalFormatting>
  <conditionalFormatting sqref="E641:E642">
    <cfRule type="cellIs" dxfId="2850" priority="2867" stopIfTrue="1" operator="equal">
      <formula>0</formula>
    </cfRule>
  </conditionalFormatting>
  <conditionalFormatting sqref="E634:E638">
    <cfRule type="cellIs" dxfId="2849" priority="2866" stopIfTrue="1" operator="equal">
      <formula>0</formula>
    </cfRule>
  </conditionalFormatting>
  <conditionalFormatting sqref="D632 D634 D636 D638">
    <cfRule type="cellIs" dxfId="2848" priority="2865" stopIfTrue="1" operator="equal">
      <formula>0</formula>
    </cfRule>
  </conditionalFormatting>
  <conditionalFormatting sqref="E632">
    <cfRule type="cellIs" dxfId="2847" priority="2864" stopIfTrue="1" operator="equal">
      <formula>0</formula>
    </cfRule>
  </conditionalFormatting>
  <conditionalFormatting sqref="E649">
    <cfRule type="cellIs" dxfId="2846" priority="2863" stopIfTrue="1" operator="equal">
      <formula>0</formula>
    </cfRule>
  </conditionalFormatting>
  <conditionalFormatting sqref="E654">
    <cfRule type="cellIs" dxfId="2845" priority="2862" stopIfTrue="1" operator="equal">
      <formula>0</formula>
    </cfRule>
  </conditionalFormatting>
  <conditionalFormatting sqref="E641:E642">
    <cfRule type="cellIs" dxfId="2844" priority="2861" stopIfTrue="1" operator="equal">
      <formula>0</formula>
    </cfRule>
  </conditionalFormatting>
  <conditionalFormatting sqref="E641:E642">
    <cfRule type="cellIs" dxfId="2843" priority="2860" stopIfTrue="1" operator="equal">
      <formula>0</formula>
    </cfRule>
  </conditionalFormatting>
  <conditionalFormatting sqref="E648">
    <cfRule type="cellIs" dxfId="2842" priority="2859" stopIfTrue="1" operator="equal">
      <formula>0</formula>
    </cfRule>
  </conditionalFormatting>
  <conditionalFormatting sqref="E649">
    <cfRule type="cellIs" dxfId="2841" priority="2858" stopIfTrue="1" operator="equal">
      <formula>0</formula>
    </cfRule>
  </conditionalFormatting>
  <conditionalFormatting sqref="E649">
    <cfRule type="cellIs" dxfId="2840" priority="2857" stopIfTrue="1" operator="equal">
      <formula>0</formula>
    </cfRule>
  </conditionalFormatting>
  <conditionalFormatting sqref="E639:E640">
    <cfRule type="cellIs" dxfId="2839" priority="2856" stopIfTrue="1" operator="equal">
      <formula>0</formula>
    </cfRule>
  </conditionalFormatting>
  <conditionalFormatting sqref="E647">
    <cfRule type="cellIs" dxfId="2838" priority="2855" stopIfTrue="1" operator="equal">
      <formula>0</formula>
    </cfRule>
  </conditionalFormatting>
  <conditionalFormatting sqref="E648">
    <cfRule type="cellIs" dxfId="2837" priority="2854" stopIfTrue="1" operator="equal">
      <formula>0</formula>
    </cfRule>
  </conditionalFormatting>
  <conditionalFormatting sqref="E648">
    <cfRule type="cellIs" dxfId="2836" priority="2853" stopIfTrue="1" operator="equal">
      <formula>0</formula>
    </cfRule>
  </conditionalFormatting>
  <conditionalFormatting sqref="E652">
    <cfRule type="cellIs" dxfId="2835" priority="2852" stopIfTrue="1" operator="equal">
      <formula>0</formula>
    </cfRule>
  </conditionalFormatting>
  <conditionalFormatting sqref="D658:E659 E681:E688 E660:E661 D660:D665">
    <cfRule type="cellIs" dxfId="2834" priority="2851" stopIfTrue="1" operator="equal">
      <formula>0</formula>
    </cfRule>
  </conditionalFormatting>
  <conditionalFormatting sqref="E669">
    <cfRule type="cellIs" dxfId="2833" priority="2846" stopIfTrue="1" operator="equal">
      <formula>0</formula>
    </cfRule>
  </conditionalFormatting>
  <conditionalFormatting sqref="D690">
    <cfRule type="cellIs" dxfId="2832" priority="2850" stopIfTrue="1" operator="equal">
      <formula>0</formula>
    </cfRule>
  </conditionalFormatting>
  <conditionalFormatting sqref="D667:D689">
    <cfRule type="cellIs" dxfId="2831" priority="2848" stopIfTrue="1" operator="equal">
      <formula>0</formula>
    </cfRule>
  </conditionalFormatting>
  <conditionalFormatting sqref="E662:E665 E667:E668">
    <cfRule type="cellIs" dxfId="2830" priority="2847" stopIfTrue="1" operator="equal">
      <formula>0</formula>
    </cfRule>
  </conditionalFormatting>
  <conditionalFormatting sqref="E677:E678">
    <cfRule type="cellIs" dxfId="2829" priority="2845" stopIfTrue="1" operator="equal">
      <formula>0</formula>
    </cfRule>
  </conditionalFormatting>
  <conditionalFormatting sqref="E677:E678">
    <cfRule type="cellIs" dxfId="2828" priority="2844" stopIfTrue="1" operator="equal">
      <formula>0</formula>
    </cfRule>
  </conditionalFormatting>
  <conditionalFormatting sqref="E684">
    <cfRule type="cellIs" dxfId="2827" priority="2843" stopIfTrue="1" operator="equal">
      <formula>0</formula>
    </cfRule>
  </conditionalFormatting>
  <conditionalFormatting sqref="E684">
    <cfRule type="cellIs" dxfId="2826" priority="2842" stopIfTrue="1" operator="equal">
      <formula>0</formula>
    </cfRule>
  </conditionalFormatting>
  <conditionalFormatting sqref="E689">
    <cfRule type="cellIs" dxfId="2825" priority="2841" stopIfTrue="1" operator="equal">
      <formula>0</formula>
    </cfRule>
  </conditionalFormatting>
  <conditionalFormatting sqref="E675:E683">
    <cfRule type="cellIs" dxfId="2824" priority="2840" stopIfTrue="1" operator="equal">
      <formula>0</formula>
    </cfRule>
  </conditionalFormatting>
  <conditionalFormatting sqref="E676:E680">
    <cfRule type="cellIs" dxfId="2823" priority="2839" stopIfTrue="1" operator="equal">
      <formula>0</formula>
    </cfRule>
  </conditionalFormatting>
  <conditionalFormatting sqref="E679:E683">
    <cfRule type="cellIs" dxfId="2822" priority="2838" stopIfTrue="1" operator="equal">
      <formula>0</formula>
    </cfRule>
  </conditionalFormatting>
  <conditionalFormatting sqref="E669:E676">
    <cfRule type="cellIs" dxfId="2821" priority="2837" stopIfTrue="1" operator="equal">
      <formula>0</formula>
    </cfRule>
  </conditionalFormatting>
  <conditionalFormatting sqref="E675:E676">
    <cfRule type="cellIs" dxfId="2820" priority="2836" stopIfTrue="1" operator="equal">
      <formula>0</formula>
    </cfRule>
  </conditionalFormatting>
  <conditionalFormatting sqref="D668 D670 D672 D674 D676 D678 D680 D682 D684 D686 D688">
    <cfRule type="cellIs" dxfId="2819" priority="2835" stopIfTrue="1" operator="equal">
      <formula>0</formula>
    </cfRule>
  </conditionalFormatting>
  <conditionalFormatting sqref="E668:E672">
    <cfRule type="cellIs" dxfId="2818" priority="2834" stopIfTrue="1" operator="equal">
      <formula>0</formula>
    </cfRule>
  </conditionalFormatting>
  <conditionalFormatting sqref="D666">
    <cfRule type="cellIs" dxfId="2817" priority="2833" stopIfTrue="1" operator="equal">
      <formula>0</formula>
    </cfRule>
  </conditionalFormatting>
  <conditionalFormatting sqref="E666">
    <cfRule type="cellIs" dxfId="2816" priority="2832" stopIfTrue="1" operator="equal">
      <formula>0</formula>
    </cfRule>
  </conditionalFormatting>
  <conditionalFormatting sqref="E683">
    <cfRule type="cellIs" dxfId="2815" priority="2831" stopIfTrue="1" operator="equal">
      <formula>0</formula>
    </cfRule>
  </conditionalFormatting>
  <conditionalFormatting sqref="E688">
    <cfRule type="cellIs" dxfId="2814" priority="2830" stopIfTrue="1" operator="equal">
      <formula>0</formula>
    </cfRule>
  </conditionalFormatting>
  <conditionalFormatting sqref="E675:E676">
    <cfRule type="cellIs" dxfId="2813" priority="2829" stopIfTrue="1" operator="equal">
      <formula>0</formula>
    </cfRule>
  </conditionalFormatting>
  <conditionalFormatting sqref="E675:E676">
    <cfRule type="cellIs" dxfId="2812" priority="2828" stopIfTrue="1" operator="equal">
      <formula>0</formula>
    </cfRule>
  </conditionalFormatting>
  <conditionalFormatting sqref="E682">
    <cfRule type="cellIs" dxfId="2811" priority="2827" stopIfTrue="1" operator="equal">
      <formula>0</formula>
    </cfRule>
  </conditionalFormatting>
  <conditionalFormatting sqref="E683">
    <cfRule type="cellIs" dxfId="2810" priority="2826" stopIfTrue="1" operator="equal">
      <formula>0</formula>
    </cfRule>
  </conditionalFormatting>
  <conditionalFormatting sqref="E683">
    <cfRule type="cellIs" dxfId="2809" priority="2825" stopIfTrue="1" operator="equal">
      <formula>0</formula>
    </cfRule>
  </conditionalFormatting>
  <conditionalFormatting sqref="E673:E674">
    <cfRule type="cellIs" dxfId="2808" priority="2824" stopIfTrue="1" operator="equal">
      <formula>0</formula>
    </cfRule>
  </conditionalFormatting>
  <conditionalFormatting sqref="E681">
    <cfRule type="cellIs" dxfId="2807" priority="2823" stopIfTrue="1" operator="equal">
      <formula>0</formula>
    </cfRule>
  </conditionalFormatting>
  <conditionalFormatting sqref="E682">
    <cfRule type="cellIs" dxfId="2806" priority="2822" stopIfTrue="1" operator="equal">
      <formula>0</formula>
    </cfRule>
  </conditionalFormatting>
  <conditionalFormatting sqref="E682">
    <cfRule type="cellIs" dxfId="2805" priority="2821" stopIfTrue="1" operator="equal">
      <formula>0</formula>
    </cfRule>
  </conditionalFormatting>
  <conditionalFormatting sqref="E686">
    <cfRule type="cellIs" dxfId="2804" priority="2820" stopIfTrue="1" operator="equal">
      <formula>0</formula>
    </cfRule>
  </conditionalFormatting>
  <conditionalFormatting sqref="D699:D702 D695:E698 D724:D726 E718:E725">
    <cfRule type="cellIs" dxfId="2803" priority="2819" stopIfTrue="1" operator="equal">
      <formula>0</formula>
    </cfRule>
  </conditionalFormatting>
  <conditionalFormatting sqref="D694">
    <cfRule type="cellIs" dxfId="2802" priority="2817" stopIfTrue="1" operator="equal">
      <formula>0</formula>
    </cfRule>
  </conditionalFormatting>
  <conditionalFormatting sqref="D706">
    <cfRule type="cellIs" dxfId="2801" priority="2816" stopIfTrue="1" operator="equal">
      <formula>0</formula>
    </cfRule>
  </conditionalFormatting>
  <conditionalFormatting sqref="D727">
    <cfRule type="cellIs" dxfId="2800" priority="2818" stopIfTrue="1" operator="equal">
      <formula>0</formula>
    </cfRule>
  </conditionalFormatting>
  <conditionalFormatting sqref="D704:D705">
    <cfRule type="cellIs" dxfId="2799" priority="2815" stopIfTrue="1" operator="equal">
      <formula>0</formula>
    </cfRule>
  </conditionalFormatting>
  <conditionalFormatting sqref="E699:E702 E704:E705">
    <cfRule type="cellIs" dxfId="2798" priority="2814" stopIfTrue="1" operator="equal">
      <formula>0</formula>
    </cfRule>
  </conditionalFormatting>
  <conditionalFormatting sqref="E706">
    <cfRule type="cellIs" dxfId="2797" priority="2813" stopIfTrue="1" operator="equal">
      <formula>0</formula>
    </cfRule>
  </conditionalFormatting>
  <conditionalFormatting sqref="E714:E715">
    <cfRule type="cellIs" dxfId="2796" priority="2812" stopIfTrue="1" operator="equal">
      <formula>0</formula>
    </cfRule>
  </conditionalFormatting>
  <conditionalFormatting sqref="E714:E715">
    <cfRule type="cellIs" dxfId="2795" priority="2811" stopIfTrue="1" operator="equal">
      <formula>0</formula>
    </cfRule>
  </conditionalFormatting>
  <conditionalFormatting sqref="E721">
    <cfRule type="cellIs" dxfId="2794" priority="2810" stopIfTrue="1" operator="equal">
      <formula>0</formula>
    </cfRule>
  </conditionalFormatting>
  <conditionalFormatting sqref="E721">
    <cfRule type="cellIs" dxfId="2793" priority="2809" stopIfTrue="1" operator="equal">
      <formula>0</formula>
    </cfRule>
  </conditionalFormatting>
  <conditionalFormatting sqref="E726">
    <cfRule type="cellIs" dxfId="2792" priority="2808" stopIfTrue="1" operator="equal">
      <formula>0</formula>
    </cfRule>
  </conditionalFormatting>
  <conditionalFormatting sqref="E712:E720">
    <cfRule type="cellIs" dxfId="2791" priority="2807" stopIfTrue="1" operator="equal">
      <formula>0</formula>
    </cfRule>
  </conditionalFormatting>
  <conditionalFormatting sqref="E713:E717">
    <cfRule type="cellIs" dxfId="2790" priority="2806" stopIfTrue="1" operator="equal">
      <formula>0</formula>
    </cfRule>
  </conditionalFormatting>
  <conditionalFormatting sqref="E716:E720">
    <cfRule type="cellIs" dxfId="2789" priority="2805" stopIfTrue="1" operator="equal">
      <formula>0</formula>
    </cfRule>
  </conditionalFormatting>
  <conditionalFormatting sqref="D706:D723">
    <cfRule type="cellIs" dxfId="2788" priority="2804" stopIfTrue="1" operator="equal">
      <formula>0</formula>
    </cfRule>
  </conditionalFormatting>
  <conditionalFormatting sqref="E706:E713">
    <cfRule type="cellIs" dxfId="2787" priority="2803" stopIfTrue="1" operator="equal">
      <formula>0</formula>
    </cfRule>
  </conditionalFormatting>
  <conditionalFormatting sqref="E712:E713">
    <cfRule type="cellIs" dxfId="2786" priority="2802" stopIfTrue="1" operator="equal">
      <formula>0</formula>
    </cfRule>
  </conditionalFormatting>
  <conditionalFormatting sqref="D705:D723">
    <cfRule type="cellIs" dxfId="2785" priority="2801" stopIfTrue="1" operator="equal">
      <formula>0</formula>
    </cfRule>
  </conditionalFormatting>
  <conditionalFormatting sqref="E705:E709">
    <cfRule type="cellIs" dxfId="2784" priority="2800" stopIfTrue="1" operator="equal">
      <formula>0</formula>
    </cfRule>
  </conditionalFormatting>
  <conditionalFormatting sqref="D703">
    <cfRule type="cellIs" dxfId="2783" priority="2799" stopIfTrue="1" operator="equal">
      <formula>0</formula>
    </cfRule>
  </conditionalFormatting>
  <conditionalFormatting sqref="E703">
    <cfRule type="cellIs" dxfId="2782" priority="2798" stopIfTrue="1" operator="equal">
      <formula>0</formula>
    </cfRule>
  </conditionalFormatting>
  <conditionalFormatting sqref="E720">
    <cfRule type="cellIs" dxfId="2781" priority="2797" stopIfTrue="1" operator="equal">
      <formula>0</formula>
    </cfRule>
  </conditionalFormatting>
  <conditionalFormatting sqref="E725">
    <cfRule type="cellIs" dxfId="2780" priority="2796" stopIfTrue="1" operator="equal">
      <formula>0</formula>
    </cfRule>
  </conditionalFormatting>
  <conditionalFormatting sqref="E712:E713">
    <cfRule type="cellIs" dxfId="2779" priority="2795" stopIfTrue="1" operator="equal">
      <formula>0</formula>
    </cfRule>
  </conditionalFormatting>
  <conditionalFormatting sqref="E712:E713">
    <cfRule type="cellIs" dxfId="2778" priority="2794" stopIfTrue="1" operator="equal">
      <formula>0</formula>
    </cfRule>
  </conditionalFormatting>
  <conditionalFormatting sqref="E719">
    <cfRule type="cellIs" dxfId="2777" priority="2793" stopIfTrue="1" operator="equal">
      <formula>0</formula>
    </cfRule>
  </conditionalFormatting>
  <conditionalFormatting sqref="E720">
    <cfRule type="cellIs" dxfId="2776" priority="2792" stopIfTrue="1" operator="equal">
      <formula>0</formula>
    </cfRule>
  </conditionalFormatting>
  <conditionalFormatting sqref="E720">
    <cfRule type="cellIs" dxfId="2775" priority="2791" stopIfTrue="1" operator="equal">
      <formula>0</formula>
    </cfRule>
  </conditionalFormatting>
  <conditionalFormatting sqref="E710:E711">
    <cfRule type="cellIs" dxfId="2774" priority="2790" stopIfTrue="1" operator="equal">
      <formula>0</formula>
    </cfRule>
  </conditionalFormatting>
  <conditionalFormatting sqref="E718">
    <cfRule type="cellIs" dxfId="2773" priority="2789" stopIfTrue="1" operator="equal">
      <formula>0</formula>
    </cfRule>
  </conditionalFormatting>
  <conditionalFormatting sqref="E719">
    <cfRule type="cellIs" dxfId="2772" priority="2788" stopIfTrue="1" operator="equal">
      <formula>0</formula>
    </cfRule>
  </conditionalFormatting>
  <conditionalFormatting sqref="E719">
    <cfRule type="cellIs" dxfId="2771" priority="2787" stopIfTrue="1" operator="equal">
      <formula>0</formula>
    </cfRule>
  </conditionalFormatting>
  <conditionalFormatting sqref="E723">
    <cfRule type="cellIs" dxfId="2770" priority="2786" stopIfTrue="1" operator="equal">
      <formula>0</formula>
    </cfRule>
  </conditionalFormatting>
  <conditionalFormatting sqref="D732:E733 D761:D763 E755:E762 E734:E735 D734:D745">
    <cfRule type="cellIs" dxfId="2769" priority="2785" stopIfTrue="1" operator="equal">
      <formula>0</formula>
    </cfRule>
  </conditionalFormatting>
  <conditionalFormatting sqref="D731">
    <cfRule type="cellIs" dxfId="2768" priority="2783" stopIfTrue="1" operator="equal">
      <formula>0</formula>
    </cfRule>
  </conditionalFormatting>
  <conditionalFormatting sqref="D764">
    <cfRule type="cellIs" dxfId="2767" priority="2784" stopIfTrue="1" operator="equal">
      <formula>0</formula>
    </cfRule>
  </conditionalFormatting>
  <conditionalFormatting sqref="E736:E739 E741:E742">
    <cfRule type="cellIs" dxfId="2766" priority="2782" stopIfTrue="1" operator="equal">
      <formula>0</formula>
    </cfRule>
  </conditionalFormatting>
  <conditionalFormatting sqref="E743">
    <cfRule type="cellIs" dxfId="2765" priority="2781" stopIfTrue="1" operator="equal">
      <formula>0</formula>
    </cfRule>
  </conditionalFormatting>
  <conditionalFormatting sqref="E751:E752">
    <cfRule type="cellIs" dxfId="2764" priority="2780" stopIfTrue="1" operator="equal">
      <formula>0</formula>
    </cfRule>
  </conditionalFormatting>
  <conditionalFormatting sqref="E751:E752">
    <cfRule type="cellIs" dxfId="2763" priority="2779" stopIfTrue="1" operator="equal">
      <formula>0</formula>
    </cfRule>
  </conditionalFormatting>
  <conditionalFormatting sqref="E758">
    <cfRule type="cellIs" dxfId="2762" priority="2778" stopIfTrue="1" operator="equal">
      <formula>0</formula>
    </cfRule>
  </conditionalFormatting>
  <conditionalFormatting sqref="E758">
    <cfRule type="cellIs" dxfId="2761" priority="2777" stopIfTrue="1" operator="equal">
      <formula>0</formula>
    </cfRule>
  </conditionalFormatting>
  <conditionalFormatting sqref="E763">
    <cfRule type="cellIs" dxfId="2760" priority="2776" stopIfTrue="1" operator="equal">
      <formula>0</formula>
    </cfRule>
  </conditionalFormatting>
  <conditionalFormatting sqref="E749:E757">
    <cfRule type="cellIs" dxfId="2759" priority="2775" stopIfTrue="1" operator="equal">
      <formula>0</formula>
    </cfRule>
  </conditionalFormatting>
  <conditionalFormatting sqref="E750:E754">
    <cfRule type="cellIs" dxfId="2758" priority="2774" stopIfTrue="1" operator="equal">
      <formula>0</formula>
    </cfRule>
  </conditionalFormatting>
  <conditionalFormatting sqref="E753:E757">
    <cfRule type="cellIs" dxfId="2757" priority="2773" stopIfTrue="1" operator="equal">
      <formula>0</formula>
    </cfRule>
  </conditionalFormatting>
  <conditionalFormatting sqref="D746:D760">
    <cfRule type="cellIs" dxfId="2756" priority="2772" stopIfTrue="1" operator="equal">
      <formula>0</formula>
    </cfRule>
  </conditionalFormatting>
  <conditionalFormatting sqref="E743:E750">
    <cfRule type="cellIs" dxfId="2755" priority="2771" stopIfTrue="1" operator="equal">
      <formula>0</formula>
    </cfRule>
  </conditionalFormatting>
  <conditionalFormatting sqref="E749:E750">
    <cfRule type="cellIs" dxfId="2754" priority="2770" stopIfTrue="1" operator="equal">
      <formula>0</formula>
    </cfRule>
  </conditionalFormatting>
  <conditionalFormatting sqref="D746 D748 D750 D752 D754 D756 D758 D760">
    <cfRule type="cellIs" dxfId="2753" priority="2769" stopIfTrue="1" operator="equal">
      <formula>0</formula>
    </cfRule>
  </conditionalFormatting>
  <conditionalFormatting sqref="E742:E746">
    <cfRule type="cellIs" dxfId="2752" priority="2768" stopIfTrue="1" operator="equal">
      <formula>0</formula>
    </cfRule>
  </conditionalFormatting>
  <conditionalFormatting sqref="E740">
    <cfRule type="cellIs" dxfId="2751" priority="2767" stopIfTrue="1" operator="equal">
      <formula>0</formula>
    </cfRule>
  </conditionalFormatting>
  <conditionalFormatting sqref="E757">
    <cfRule type="cellIs" dxfId="2750" priority="2766" stopIfTrue="1" operator="equal">
      <formula>0</formula>
    </cfRule>
  </conditionalFormatting>
  <conditionalFormatting sqref="E762">
    <cfRule type="cellIs" dxfId="2749" priority="2765" stopIfTrue="1" operator="equal">
      <formula>0</formula>
    </cfRule>
  </conditionalFormatting>
  <conditionalFormatting sqref="E749:E750">
    <cfRule type="cellIs" dxfId="2748" priority="2764" stopIfTrue="1" operator="equal">
      <formula>0</formula>
    </cfRule>
  </conditionalFormatting>
  <conditionalFormatting sqref="E749:E750">
    <cfRule type="cellIs" dxfId="2747" priority="2763" stopIfTrue="1" operator="equal">
      <formula>0</formula>
    </cfRule>
  </conditionalFormatting>
  <conditionalFormatting sqref="E756">
    <cfRule type="cellIs" dxfId="2746" priority="2762" stopIfTrue="1" operator="equal">
      <formula>0</formula>
    </cfRule>
  </conditionalFormatting>
  <conditionalFormatting sqref="E757">
    <cfRule type="cellIs" dxfId="2745" priority="2761" stopIfTrue="1" operator="equal">
      <formula>0</formula>
    </cfRule>
  </conditionalFormatting>
  <conditionalFormatting sqref="E757">
    <cfRule type="cellIs" dxfId="2744" priority="2760" stopIfTrue="1" operator="equal">
      <formula>0</formula>
    </cfRule>
  </conditionalFormatting>
  <conditionalFormatting sqref="E747:E748">
    <cfRule type="cellIs" dxfId="2743" priority="2759" stopIfTrue="1" operator="equal">
      <formula>0</formula>
    </cfRule>
  </conditionalFormatting>
  <conditionalFormatting sqref="E755">
    <cfRule type="cellIs" dxfId="2742" priority="2758" stopIfTrue="1" operator="equal">
      <formula>0</formula>
    </cfRule>
  </conditionalFormatting>
  <conditionalFormatting sqref="E756">
    <cfRule type="cellIs" dxfId="2741" priority="2757" stopIfTrue="1" operator="equal">
      <formula>0</formula>
    </cfRule>
  </conditionalFormatting>
  <conditionalFormatting sqref="E756">
    <cfRule type="cellIs" dxfId="2740" priority="2756" stopIfTrue="1" operator="equal">
      <formula>0</formula>
    </cfRule>
  </conditionalFormatting>
  <conditionalFormatting sqref="E760">
    <cfRule type="cellIs" dxfId="2739" priority="2755" stopIfTrue="1" operator="equal">
      <formula>0</formula>
    </cfRule>
  </conditionalFormatting>
  <conditionalFormatting sqref="D773:D776 D769:E772 D792:D800 E792:E799">
    <cfRule type="cellIs" dxfId="2738" priority="2754" stopIfTrue="1" operator="equal">
      <formula>0</formula>
    </cfRule>
  </conditionalFormatting>
  <conditionalFormatting sqref="D768">
    <cfRule type="cellIs" dxfId="2737" priority="2752" stopIfTrue="1" operator="equal">
      <formula>0</formula>
    </cfRule>
  </conditionalFormatting>
  <conditionalFormatting sqref="D780 D786:D789">
    <cfRule type="cellIs" dxfId="2736" priority="2751" stopIfTrue="1" operator="equal">
      <formula>0</formula>
    </cfRule>
  </conditionalFormatting>
  <conditionalFormatting sqref="D801">
    <cfRule type="cellIs" dxfId="2735" priority="2753" stopIfTrue="1" operator="equal">
      <formula>0</formula>
    </cfRule>
  </conditionalFormatting>
  <conditionalFormatting sqref="D778:D779">
    <cfRule type="cellIs" dxfId="2734" priority="2750" stopIfTrue="1" operator="equal">
      <formula>0</formula>
    </cfRule>
  </conditionalFormatting>
  <conditionalFormatting sqref="E773:E776 E778:E779">
    <cfRule type="cellIs" dxfId="2733" priority="2749" stopIfTrue="1" operator="equal">
      <formula>0</formula>
    </cfRule>
  </conditionalFormatting>
  <conditionalFormatting sqref="E780">
    <cfRule type="cellIs" dxfId="2732" priority="2748" stopIfTrue="1" operator="equal">
      <formula>0</formula>
    </cfRule>
  </conditionalFormatting>
  <conditionalFormatting sqref="E788:E789">
    <cfRule type="cellIs" dxfId="2731" priority="2747" stopIfTrue="1" operator="equal">
      <formula>0</formula>
    </cfRule>
  </conditionalFormatting>
  <conditionalFormatting sqref="E788:E789">
    <cfRule type="cellIs" dxfId="2730" priority="2746" stopIfTrue="1" operator="equal">
      <formula>0</formula>
    </cfRule>
  </conditionalFormatting>
  <conditionalFormatting sqref="E795">
    <cfRule type="cellIs" dxfId="2729" priority="2745" stopIfTrue="1" operator="equal">
      <formula>0</formula>
    </cfRule>
  </conditionalFormatting>
  <conditionalFormatting sqref="D797">
    <cfRule type="cellIs" dxfId="2728" priority="2744" stopIfTrue="1" operator="equal">
      <formula>0</formula>
    </cfRule>
  </conditionalFormatting>
  <conditionalFormatting sqref="E795">
    <cfRule type="cellIs" dxfId="2727" priority="2743" stopIfTrue="1" operator="equal">
      <formula>0</formula>
    </cfRule>
  </conditionalFormatting>
  <conditionalFormatting sqref="E800">
    <cfRule type="cellIs" dxfId="2726" priority="2742" stopIfTrue="1" operator="equal">
      <formula>0</formula>
    </cfRule>
  </conditionalFormatting>
  <conditionalFormatting sqref="D786:D794">
    <cfRule type="cellIs" dxfId="2725" priority="2741" stopIfTrue="1" operator="equal">
      <formula>0</formula>
    </cfRule>
  </conditionalFormatting>
  <conditionalFormatting sqref="E786:E794">
    <cfRule type="cellIs" dxfId="2724" priority="2740" stopIfTrue="1" operator="equal">
      <formula>0</formula>
    </cfRule>
  </conditionalFormatting>
  <conditionalFormatting sqref="E787:E791">
    <cfRule type="cellIs" dxfId="2723" priority="2739" stopIfTrue="1" operator="equal">
      <formula>0</formula>
    </cfRule>
  </conditionalFormatting>
  <conditionalFormatting sqref="E790:E794">
    <cfRule type="cellIs" dxfId="2722" priority="2738" stopIfTrue="1" operator="equal">
      <formula>0</formula>
    </cfRule>
  </conditionalFormatting>
  <conditionalFormatting sqref="D780:D787">
    <cfRule type="cellIs" dxfId="2721" priority="2737" stopIfTrue="1" operator="equal">
      <formula>0</formula>
    </cfRule>
  </conditionalFormatting>
  <conditionalFormatting sqref="E780:E787">
    <cfRule type="cellIs" dxfId="2720" priority="2736" stopIfTrue="1" operator="equal">
      <formula>0</formula>
    </cfRule>
  </conditionalFormatting>
  <conditionalFormatting sqref="E786:E787">
    <cfRule type="cellIs" dxfId="2719" priority="2735" stopIfTrue="1" operator="equal">
      <formula>0</formula>
    </cfRule>
  </conditionalFormatting>
  <conditionalFormatting sqref="D779:D783">
    <cfRule type="cellIs" dxfId="2718" priority="2734" stopIfTrue="1" operator="equal">
      <formula>0</formula>
    </cfRule>
  </conditionalFormatting>
  <conditionalFormatting sqref="E779:E783">
    <cfRule type="cellIs" dxfId="2717" priority="2733" stopIfTrue="1" operator="equal">
      <formula>0</formula>
    </cfRule>
  </conditionalFormatting>
  <conditionalFormatting sqref="D777">
    <cfRule type="cellIs" dxfId="2716" priority="2732" stopIfTrue="1" operator="equal">
      <formula>0</formula>
    </cfRule>
  </conditionalFormatting>
  <conditionalFormatting sqref="E777">
    <cfRule type="cellIs" dxfId="2715" priority="2731" stopIfTrue="1" operator="equal">
      <formula>0</formula>
    </cfRule>
  </conditionalFormatting>
  <conditionalFormatting sqref="E794">
    <cfRule type="cellIs" dxfId="2714" priority="2730" stopIfTrue="1" operator="equal">
      <formula>0</formula>
    </cfRule>
  </conditionalFormatting>
  <conditionalFormatting sqref="D796">
    <cfRule type="cellIs" dxfId="2713" priority="2729" stopIfTrue="1" operator="equal">
      <formula>0</formula>
    </cfRule>
  </conditionalFormatting>
  <conditionalFormatting sqref="E799">
    <cfRule type="cellIs" dxfId="2712" priority="2728" stopIfTrue="1" operator="equal">
      <formula>0</formula>
    </cfRule>
  </conditionalFormatting>
  <conditionalFormatting sqref="E786:E787">
    <cfRule type="cellIs" dxfId="2711" priority="2727" stopIfTrue="1" operator="equal">
      <formula>0</formula>
    </cfRule>
  </conditionalFormatting>
  <conditionalFormatting sqref="E786:E787">
    <cfRule type="cellIs" dxfId="2710" priority="2726" stopIfTrue="1" operator="equal">
      <formula>0</formula>
    </cfRule>
  </conditionalFormatting>
  <conditionalFormatting sqref="E793">
    <cfRule type="cellIs" dxfId="2709" priority="2725" stopIfTrue="1" operator="equal">
      <formula>0</formula>
    </cfRule>
  </conditionalFormatting>
  <conditionalFormatting sqref="E794">
    <cfRule type="cellIs" dxfId="2708" priority="2724" stopIfTrue="1" operator="equal">
      <formula>0</formula>
    </cfRule>
  </conditionalFormatting>
  <conditionalFormatting sqref="D795">
    <cfRule type="cellIs" dxfId="2707" priority="2723" stopIfTrue="1" operator="equal">
      <formula>0</formula>
    </cfRule>
  </conditionalFormatting>
  <conditionalFormatting sqref="E794">
    <cfRule type="cellIs" dxfId="2706" priority="2722" stopIfTrue="1" operator="equal">
      <formula>0</formula>
    </cfRule>
  </conditionalFormatting>
  <conditionalFormatting sqref="E784:E785">
    <cfRule type="cellIs" dxfId="2705" priority="2721" stopIfTrue="1" operator="equal">
      <formula>0</formula>
    </cfRule>
  </conditionalFormatting>
  <conditionalFormatting sqref="E792">
    <cfRule type="cellIs" dxfId="2704" priority="2720" stopIfTrue="1" operator="equal">
      <formula>0</formula>
    </cfRule>
  </conditionalFormatting>
  <conditionalFormatting sqref="E793">
    <cfRule type="cellIs" dxfId="2703" priority="2719" stopIfTrue="1" operator="equal">
      <formula>0</formula>
    </cfRule>
  </conditionalFormatting>
  <conditionalFormatting sqref="E793">
    <cfRule type="cellIs" dxfId="2702" priority="2718" stopIfTrue="1" operator="equal">
      <formula>0</formula>
    </cfRule>
  </conditionalFormatting>
  <conditionalFormatting sqref="E797">
    <cfRule type="cellIs" dxfId="2701" priority="2717" stopIfTrue="1" operator="equal">
      <formula>0</formula>
    </cfRule>
  </conditionalFormatting>
  <conditionalFormatting sqref="D806:E807 E829:E836 E808:E809 D808:D816">
    <cfRule type="cellIs" dxfId="2700" priority="2716" stopIfTrue="1" operator="equal">
      <formula>0</formula>
    </cfRule>
  </conditionalFormatting>
  <conditionalFormatting sqref="D805">
    <cfRule type="cellIs" dxfId="2699" priority="2714" stopIfTrue="1" operator="equal">
      <formula>0</formula>
    </cfRule>
  </conditionalFormatting>
  <conditionalFormatting sqref="D817">
    <cfRule type="cellIs" dxfId="2698" priority="2713" stopIfTrue="1" operator="equal">
      <formula>0</formula>
    </cfRule>
  </conditionalFormatting>
  <conditionalFormatting sqref="D838">
    <cfRule type="cellIs" dxfId="2697" priority="2715" stopIfTrue="1" operator="equal">
      <formula>0</formula>
    </cfRule>
  </conditionalFormatting>
  <conditionalFormatting sqref="E810:E813 E815:E816">
    <cfRule type="cellIs" dxfId="2696" priority="2712" stopIfTrue="1" operator="equal">
      <formula>0</formula>
    </cfRule>
  </conditionalFormatting>
  <conditionalFormatting sqref="E817">
    <cfRule type="cellIs" dxfId="2695" priority="2711" stopIfTrue="1" operator="equal">
      <formula>0</formula>
    </cfRule>
  </conditionalFormatting>
  <conditionalFormatting sqref="E825:E826">
    <cfRule type="cellIs" dxfId="2694" priority="2710" stopIfTrue="1" operator="equal">
      <formula>0</formula>
    </cfRule>
  </conditionalFormatting>
  <conditionalFormatting sqref="E825:E826">
    <cfRule type="cellIs" dxfId="2693" priority="2709" stopIfTrue="1" operator="equal">
      <formula>0</formula>
    </cfRule>
  </conditionalFormatting>
  <conditionalFormatting sqref="E832">
    <cfRule type="cellIs" dxfId="2692" priority="2708" stopIfTrue="1" operator="equal">
      <formula>0</formula>
    </cfRule>
  </conditionalFormatting>
  <conditionalFormatting sqref="E832">
    <cfRule type="cellIs" dxfId="2691" priority="2707" stopIfTrue="1" operator="equal">
      <formula>0</formula>
    </cfRule>
  </conditionalFormatting>
  <conditionalFormatting sqref="E837">
    <cfRule type="cellIs" dxfId="2690" priority="2706" stopIfTrue="1" operator="equal">
      <formula>0</formula>
    </cfRule>
  </conditionalFormatting>
  <conditionalFormatting sqref="E823:E831">
    <cfRule type="cellIs" dxfId="2689" priority="2705" stopIfTrue="1" operator="equal">
      <formula>0</formula>
    </cfRule>
  </conditionalFormatting>
  <conditionalFormatting sqref="E824:E828">
    <cfRule type="cellIs" dxfId="2688" priority="2704" stopIfTrue="1" operator="equal">
      <formula>0</formula>
    </cfRule>
  </conditionalFormatting>
  <conditionalFormatting sqref="E827:E831">
    <cfRule type="cellIs" dxfId="2687" priority="2703" stopIfTrue="1" operator="equal">
      <formula>0</formula>
    </cfRule>
  </conditionalFormatting>
  <conditionalFormatting sqref="D817:D837">
    <cfRule type="cellIs" dxfId="2686" priority="2702" stopIfTrue="1" operator="equal">
      <formula>0</formula>
    </cfRule>
  </conditionalFormatting>
  <conditionalFormatting sqref="E817:E824">
    <cfRule type="cellIs" dxfId="2685" priority="2701" stopIfTrue="1" operator="equal">
      <formula>0</formula>
    </cfRule>
  </conditionalFormatting>
  <conditionalFormatting sqref="E823:E824">
    <cfRule type="cellIs" dxfId="2684" priority="2700" stopIfTrue="1" operator="equal">
      <formula>0</formula>
    </cfRule>
  </conditionalFormatting>
  <conditionalFormatting sqref="D817:D837">
    <cfRule type="cellIs" dxfId="2683" priority="2699" stopIfTrue="1" operator="equal">
      <formula>0</formula>
    </cfRule>
  </conditionalFormatting>
  <conditionalFormatting sqref="E816:E820">
    <cfRule type="cellIs" dxfId="2682" priority="2698" stopIfTrue="1" operator="equal">
      <formula>0</formula>
    </cfRule>
  </conditionalFormatting>
  <conditionalFormatting sqref="E814">
    <cfRule type="cellIs" dxfId="2681" priority="2697" stopIfTrue="1" operator="equal">
      <formula>0</formula>
    </cfRule>
  </conditionalFormatting>
  <conditionalFormatting sqref="E831">
    <cfRule type="cellIs" dxfId="2680" priority="2696" stopIfTrue="1" operator="equal">
      <formula>0</formula>
    </cfRule>
  </conditionalFormatting>
  <conditionalFormatting sqref="E836">
    <cfRule type="cellIs" dxfId="2679" priority="2695" stopIfTrue="1" operator="equal">
      <formula>0</formula>
    </cfRule>
  </conditionalFormatting>
  <conditionalFormatting sqref="E823:E824">
    <cfRule type="cellIs" dxfId="2678" priority="2694" stopIfTrue="1" operator="equal">
      <formula>0</formula>
    </cfRule>
  </conditionalFormatting>
  <conditionalFormatting sqref="E823:E824">
    <cfRule type="cellIs" dxfId="2677" priority="2693" stopIfTrue="1" operator="equal">
      <formula>0</formula>
    </cfRule>
  </conditionalFormatting>
  <conditionalFormatting sqref="E830">
    <cfRule type="cellIs" dxfId="2676" priority="2692" stopIfTrue="1" operator="equal">
      <formula>0</formula>
    </cfRule>
  </conditionalFormatting>
  <conditionalFormatting sqref="E831">
    <cfRule type="cellIs" dxfId="2675" priority="2691" stopIfTrue="1" operator="equal">
      <formula>0</formula>
    </cfRule>
  </conditionalFormatting>
  <conditionalFormatting sqref="E831">
    <cfRule type="cellIs" dxfId="2674" priority="2690" stopIfTrue="1" operator="equal">
      <formula>0</formula>
    </cfRule>
  </conditionalFormatting>
  <conditionalFormatting sqref="E821:E822">
    <cfRule type="cellIs" dxfId="2673" priority="2689" stopIfTrue="1" operator="equal">
      <formula>0</formula>
    </cfRule>
  </conditionalFormatting>
  <conditionalFormatting sqref="E829">
    <cfRule type="cellIs" dxfId="2672" priority="2688" stopIfTrue="1" operator="equal">
      <formula>0</formula>
    </cfRule>
  </conditionalFormatting>
  <conditionalFormatting sqref="E830">
    <cfRule type="cellIs" dxfId="2671" priority="2687" stopIfTrue="1" operator="equal">
      <formula>0</formula>
    </cfRule>
  </conditionalFormatting>
  <conditionalFormatting sqref="E830">
    <cfRule type="cellIs" dxfId="2670" priority="2686" stopIfTrue="1" operator="equal">
      <formula>0</formula>
    </cfRule>
  </conditionalFormatting>
  <conditionalFormatting sqref="E834">
    <cfRule type="cellIs" dxfId="2669" priority="2685" stopIfTrue="1" operator="equal">
      <formula>0</formula>
    </cfRule>
  </conditionalFormatting>
  <conditionalFormatting sqref="D847:D850 D843:E846 E866:E873 D866:D874">
    <cfRule type="cellIs" dxfId="2668" priority="2684" stopIfTrue="1" operator="equal">
      <formula>0</formula>
    </cfRule>
  </conditionalFormatting>
  <conditionalFormatting sqref="D842">
    <cfRule type="cellIs" dxfId="2667" priority="2682" stopIfTrue="1" operator="equal">
      <formula>0</formula>
    </cfRule>
  </conditionalFormatting>
  <conditionalFormatting sqref="D860:D863">
    <cfRule type="cellIs" dxfId="2666" priority="2681" stopIfTrue="1" operator="equal">
      <formula>0</formula>
    </cfRule>
  </conditionalFormatting>
  <conditionalFormatting sqref="D875">
    <cfRule type="cellIs" dxfId="2665" priority="2683" stopIfTrue="1" operator="equal">
      <formula>0</formula>
    </cfRule>
  </conditionalFormatting>
  <conditionalFormatting sqref="D852 D854 D856">
    <cfRule type="cellIs" dxfId="2664" priority="2680" stopIfTrue="1" operator="equal">
      <formula>0</formula>
    </cfRule>
  </conditionalFormatting>
  <conditionalFormatting sqref="E847:E850 E852:E853">
    <cfRule type="cellIs" dxfId="2663" priority="2679" stopIfTrue="1" operator="equal">
      <formula>0</formula>
    </cfRule>
  </conditionalFormatting>
  <conditionalFormatting sqref="E854">
    <cfRule type="cellIs" dxfId="2662" priority="2678" stopIfTrue="1" operator="equal">
      <formula>0</formula>
    </cfRule>
  </conditionalFormatting>
  <conditionalFormatting sqref="E862:E863">
    <cfRule type="cellIs" dxfId="2661" priority="2677" stopIfTrue="1" operator="equal">
      <formula>0</formula>
    </cfRule>
  </conditionalFormatting>
  <conditionalFormatting sqref="E862:E863">
    <cfRule type="cellIs" dxfId="2660" priority="2676" stopIfTrue="1" operator="equal">
      <formula>0</formula>
    </cfRule>
  </conditionalFormatting>
  <conditionalFormatting sqref="E869">
    <cfRule type="cellIs" dxfId="2659" priority="2675" stopIfTrue="1" operator="equal">
      <formula>0</formula>
    </cfRule>
  </conditionalFormatting>
  <conditionalFormatting sqref="D871">
    <cfRule type="cellIs" dxfId="2658" priority="2674" stopIfTrue="1" operator="equal">
      <formula>0</formula>
    </cfRule>
  </conditionalFormatting>
  <conditionalFormatting sqref="E869">
    <cfRule type="cellIs" dxfId="2657" priority="2673" stopIfTrue="1" operator="equal">
      <formula>0</formula>
    </cfRule>
  </conditionalFormatting>
  <conditionalFormatting sqref="E874">
    <cfRule type="cellIs" dxfId="2656" priority="2672" stopIfTrue="1" operator="equal">
      <formula>0</formula>
    </cfRule>
  </conditionalFormatting>
  <conditionalFormatting sqref="D860:D871">
    <cfRule type="cellIs" dxfId="2655" priority="2671" stopIfTrue="1" operator="equal">
      <formula>0</formula>
    </cfRule>
  </conditionalFormatting>
  <conditionalFormatting sqref="E860:E868">
    <cfRule type="cellIs" dxfId="2654" priority="2670" stopIfTrue="1" operator="equal">
      <formula>0</formula>
    </cfRule>
  </conditionalFormatting>
  <conditionalFormatting sqref="E861:E865">
    <cfRule type="cellIs" dxfId="2653" priority="2669" stopIfTrue="1" operator="equal">
      <formula>0</formula>
    </cfRule>
  </conditionalFormatting>
  <conditionalFormatting sqref="E864:E868">
    <cfRule type="cellIs" dxfId="2652" priority="2668" stopIfTrue="1" operator="equal">
      <formula>0</formula>
    </cfRule>
  </conditionalFormatting>
  <conditionalFormatting sqref="D857:D861">
    <cfRule type="cellIs" dxfId="2651" priority="2667" stopIfTrue="1" operator="equal">
      <formula>0</formula>
    </cfRule>
  </conditionalFormatting>
  <conditionalFormatting sqref="E854:E861">
    <cfRule type="cellIs" dxfId="2650" priority="2666" stopIfTrue="1" operator="equal">
      <formula>0</formula>
    </cfRule>
  </conditionalFormatting>
  <conditionalFormatting sqref="E860:E861">
    <cfRule type="cellIs" dxfId="2649" priority="2665" stopIfTrue="1" operator="equal">
      <formula>0</formula>
    </cfRule>
  </conditionalFormatting>
  <conditionalFormatting sqref="D857">
    <cfRule type="cellIs" dxfId="2648" priority="2664" stopIfTrue="1" operator="equal">
      <formula>0</formula>
    </cfRule>
  </conditionalFormatting>
  <conditionalFormatting sqref="E853:E857">
    <cfRule type="cellIs" dxfId="2647" priority="2663" stopIfTrue="1" operator="equal">
      <formula>0</formula>
    </cfRule>
  </conditionalFormatting>
  <conditionalFormatting sqref="D851 D853 D855">
    <cfRule type="cellIs" dxfId="2646" priority="2662" stopIfTrue="1" operator="equal">
      <formula>0</formula>
    </cfRule>
  </conditionalFormatting>
  <conditionalFormatting sqref="E851">
    <cfRule type="cellIs" dxfId="2645" priority="2661" stopIfTrue="1" operator="equal">
      <formula>0</formula>
    </cfRule>
  </conditionalFormatting>
  <conditionalFormatting sqref="E868">
    <cfRule type="cellIs" dxfId="2644" priority="2660" stopIfTrue="1" operator="equal">
      <formula>0</formula>
    </cfRule>
  </conditionalFormatting>
  <conditionalFormatting sqref="D870">
    <cfRule type="cellIs" dxfId="2643" priority="2659" stopIfTrue="1" operator="equal">
      <formula>0</formula>
    </cfRule>
  </conditionalFormatting>
  <conditionalFormatting sqref="E873">
    <cfRule type="cellIs" dxfId="2642" priority="2658" stopIfTrue="1" operator="equal">
      <formula>0</formula>
    </cfRule>
  </conditionalFormatting>
  <conditionalFormatting sqref="E860:E861">
    <cfRule type="cellIs" dxfId="2641" priority="2657" stopIfTrue="1" operator="equal">
      <formula>0</formula>
    </cfRule>
  </conditionalFormatting>
  <conditionalFormatting sqref="E860:E861">
    <cfRule type="cellIs" dxfId="2640" priority="2656" stopIfTrue="1" operator="equal">
      <formula>0</formula>
    </cfRule>
  </conditionalFormatting>
  <conditionalFormatting sqref="E867">
    <cfRule type="cellIs" dxfId="2639" priority="2655" stopIfTrue="1" operator="equal">
      <formula>0</formula>
    </cfRule>
  </conditionalFormatting>
  <conditionalFormatting sqref="E868">
    <cfRule type="cellIs" dxfId="2638" priority="2654" stopIfTrue="1" operator="equal">
      <formula>0</formula>
    </cfRule>
  </conditionalFormatting>
  <conditionalFormatting sqref="D869">
    <cfRule type="cellIs" dxfId="2637" priority="2653" stopIfTrue="1" operator="equal">
      <formula>0</formula>
    </cfRule>
  </conditionalFormatting>
  <conditionalFormatting sqref="E868">
    <cfRule type="cellIs" dxfId="2636" priority="2652" stopIfTrue="1" operator="equal">
      <formula>0</formula>
    </cfRule>
  </conditionalFormatting>
  <conditionalFormatting sqref="E858:E859">
    <cfRule type="cellIs" dxfId="2635" priority="2651" stopIfTrue="1" operator="equal">
      <formula>0</formula>
    </cfRule>
  </conditionalFormatting>
  <conditionalFormatting sqref="E866">
    <cfRule type="cellIs" dxfId="2634" priority="2650" stopIfTrue="1" operator="equal">
      <formula>0</formula>
    </cfRule>
  </conditionalFormatting>
  <conditionalFormatting sqref="E867">
    <cfRule type="cellIs" dxfId="2633" priority="2649" stopIfTrue="1" operator="equal">
      <formula>0</formula>
    </cfRule>
  </conditionalFormatting>
  <conditionalFormatting sqref="E867">
    <cfRule type="cellIs" dxfId="2632" priority="2648" stopIfTrue="1" operator="equal">
      <formula>0</formula>
    </cfRule>
  </conditionalFormatting>
  <conditionalFormatting sqref="E871">
    <cfRule type="cellIs" dxfId="2631" priority="2647" stopIfTrue="1" operator="equal">
      <formula>0</formula>
    </cfRule>
  </conditionalFormatting>
  <conditionalFormatting sqref="D880:E881 D905:D911 E903:E910 E882:E883 D882:D889">
    <cfRule type="cellIs" dxfId="2630" priority="2646" stopIfTrue="1" operator="equal">
      <formula>0</formula>
    </cfRule>
  </conditionalFormatting>
  <conditionalFormatting sqref="D879">
    <cfRule type="cellIs" dxfId="2629" priority="2644" stopIfTrue="1" operator="equal">
      <formula>0</formula>
    </cfRule>
  </conditionalFormatting>
  <conditionalFormatting sqref="D891">
    <cfRule type="cellIs" dxfId="2628" priority="2643" stopIfTrue="1" operator="equal">
      <formula>0</formula>
    </cfRule>
  </conditionalFormatting>
  <conditionalFormatting sqref="D912">
    <cfRule type="cellIs" dxfId="2627" priority="2645" stopIfTrue="1" operator="equal">
      <formula>0</formula>
    </cfRule>
  </conditionalFormatting>
  <conditionalFormatting sqref="D890">
    <cfRule type="cellIs" dxfId="2626" priority="2642" stopIfTrue="1" operator="equal">
      <formula>0</formula>
    </cfRule>
  </conditionalFormatting>
  <conditionalFormatting sqref="E884:E887 E889:E890">
    <cfRule type="cellIs" dxfId="2625" priority="2641" stopIfTrue="1" operator="equal">
      <formula>0</formula>
    </cfRule>
  </conditionalFormatting>
  <conditionalFormatting sqref="E891">
    <cfRule type="cellIs" dxfId="2624" priority="2640" stopIfTrue="1" operator="equal">
      <formula>0</formula>
    </cfRule>
  </conditionalFormatting>
  <conditionalFormatting sqref="E899:E900">
    <cfRule type="cellIs" dxfId="2623" priority="2639" stopIfTrue="1" operator="equal">
      <formula>0</formula>
    </cfRule>
  </conditionalFormatting>
  <conditionalFormatting sqref="E899:E900">
    <cfRule type="cellIs" dxfId="2622" priority="2638" stopIfTrue="1" operator="equal">
      <formula>0</formula>
    </cfRule>
  </conditionalFormatting>
  <conditionalFormatting sqref="E906">
    <cfRule type="cellIs" dxfId="2621" priority="2637" stopIfTrue="1" operator="equal">
      <formula>0</formula>
    </cfRule>
  </conditionalFormatting>
  <conditionalFormatting sqref="D908">
    <cfRule type="cellIs" dxfId="2620" priority="2636" stopIfTrue="1" operator="equal">
      <formula>0</formula>
    </cfRule>
  </conditionalFormatting>
  <conditionalFormatting sqref="E906">
    <cfRule type="cellIs" dxfId="2619" priority="2635" stopIfTrue="1" operator="equal">
      <formula>0</formula>
    </cfRule>
  </conditionalFormatting>
  <conditionalFormatting sqref="E911">
    <cfRule type="cellIs" dxfId="2618" priority="2634" stopIfTrue="1" operator="equal">
      <formula>0</formula>
    </cfRule>
  </conditionalFormatting>
  <conditionalFormatting sqref="D905">
    <cfRule type="cellIs" dxfId="2617" priority="2633" stopIfTrue="1" operator="equal">
      <formula>0</formula>
    </cfRule>
  </conditionalFormatting>
  <conditionalFormatting sqref="E897:E905">
    <cfRule type="cellIs" dxfId="2616" priority="2632" stopIfTrue="1" operator="equal">
      <formula>0</formula>
    </cfRule>
  </conditionalFormatting>
  <conditionalFormatting sqref="E898:E902">
    <cfRule type="cellIs" dxfId="2615" priority="2631" stopIfTrue="1" operator="equal">
      <formula>0</formula>
    </cfRule>
  </conditionalFormatting>
  <conditionalFormatting sqref="E901:E905">
    <cfRule type="cellIs" dxfId="2614" priority="2630" stopIfTrue="1" operator="equal">
      <formula>0</formula>
    </cfRule>
  </conditionalFormatting>
  <conditionalFormatting sqref="D891:D904">
    <cfRule type="cellIs" dxfId="2613" priority="2629" stopIfTrue="1" operator="equal">
      <formula>0</formula>
    </cfRule>
  </conditionalFormatting>
  <conditionalFormatting sqref="E891:E898">
    <cfRule type="cellIs" dxfId="2612" priority="2628" stopIfTrue="1" operator="equal">
      <formula>0</formula>
    </cfRule>
  </conditionalFormatting>
  <conditionalFormatting sqref="E897:E898">
    <cfRule type="cellIs" dxfId="2611" priority="2627" stopIfTrue="1" operator="equal">
      <formula>0</formula>
    </cfRule>
  </conditionalFormatting>
  <conditionalFormatting sqref="D890:D904">
    <cfRule type="cellIs" dxfId="2610" priority="2626" stopIfTrue="1" operator="equal">
      <formula>0</formula>
    </cfRule>
  </conditionalFormatting>
  <conditionalFormatting sqref="E890:E894">
    <cfRule type="cellIs" dxfId="2609" priority="2625" stopIfTrue="1" operator="equal">
      <formula>0</formula>
    </cfRule>
  </conditionalFormatting>
  <conditionalFormatting sqref="E888">
    <cfRule type="cellIs" dxfId="2608" priority="2624" stopIfTrue="1" operator="equal">
      <formula>0</formula>
    </cfRule>
  </conditionalFormatting>
  <conditionalFormatting sqref="E905">
    <cfRule type="cellIs" dxfId="2607" priority="2623" stopIfTrue="1" operator="equal">
      <formula>0</formula>
    </cfRule>
  </conditionalFormatting>
  <conditionalFormatting sqref="D907">
    <cfRule type="cellIs" dxfId="2606" priority="2622" stopIfTrue="1" operator="equal">
      <formula>0</formula>
    </cfRule>
  </conditionalFormatting>
  <conditionalFormatting sqref="E910">
    <cfRule type="cellIs" dxfId="2605" priority="2621" stopIfTrue="1" operator="equal">
      <formula>0</formula>
    </cfRule>
  </conditionalFormatting>
  <conditionalFormatting sqref="E897:E898">
    <cfRule type="cellIs" dxfId="2604" priority="2620" stopIfTrue="1" operator="equal">
      <formula>0</formula>
    </cfRule>
  </conditionalFormatting>
  <conditionalFormatting sqref="E897:E898">
    <cfRule type="cellIs" dxfId="2603" priority="2619" stopIfTrue="1" operator="equal">
      <formula>0</formula>
    </cfRule>
  </conditionalFormatting>
  <conditionalFormatting sqref="E904">
    <cfRule type="cellIs" dxfId="2602" priority="2618" stopIfTrue="1" operator="equal">
      <formula>0</formula>
    </cfRule>
  </conditionalFormatting>
  <conditionalFormatting sqref="E905">
    <cfRule type="cellIs" dxfId="2601" priority="2617" stopIfTrue="1" operator="equal">
      <formula>0</formula>
    </cfRule>
  </conditionalFormatting>
  <conditionalFormatting sqref="D906">
    <cfRule type="cellIs" dxfId="2600" priority="2616" stopIfTrue="1" operator="equal">
      <formula>0</formula>
    </cfRule>
  </conditionalFormatting>
  <conditionalFormatting sqref="E905">
    <cfRule type="cellIs" dxfId="2599" priority="2615" stopIfTrue="1" operator="equal">
      <formula>0</formula>
    </cfRule>
  </conditionalFormatting>
  <conditionalFormatting sqref="E895:E896">
    <cfRule type="cellIs" dxfId="2598" priority="2614" stopIfTrue="1" operator="equal">
      <formula>0</formula>
    </cfRule>
  </conditionalFormatting>
  <conditionalFormatting sqref="E903">
    <cfRule type="cellIs" dxfId="2597" priority="2613" stopIfTrue="1" operator="equal">
      <formula>0</formula>
    </cfRule>
  </conditionalFormatting>
  <conditionalFormatting sqref="E904">
    <cfRule type="cellIs" dxfId="2596" priority="2612" stopIfTrue="1" operator="equal">
      <formula>0</formula>
    </cfRule>
  </conditionalFormatting>
  <conditionalFormatting sqref="E904">
    <cfRule type="cellIs" dxfId="2595" priority="2611" stopIfTrue="1" operator="equal">
      <formula>0</formula>
    </cfRule>
  </conditionalFormatting>
  <conditionalFormatting sqref="E908">
    <cfRule type="cellIs" dxfId="2594" priority="2610" stopIfTrue="1" operator="equal">
      <formula>0</formula>
    </cfRule>
  </conditionalFormatting>
  <conditionalFormatting sqref="D917:E920 E940:E947 D921:D924">
    <cfRule type="cellIs" dxfId="2593" priority="2609" stopIfTrue="1" operator="equal">
      <formula>0</formula>
    </cfRule>
  </conditionalFormatting>
  <conditionalFormatting sqref="D916">
    <cfRule type="cellIs" dxfId="2592" priority="2607" stopIfTrue="1" operator="equal">
      <formula>0</formula>
    </cfRule>
  </conditionalFormatting>
  <conditionalFormatting sqref="D949">
    <cfRule type="cellIs" dxfId="2591" priority="2608" stopIfTrue="1" operator="equal">
      <formula>0</formula>
    </cfRule>
  </conditionalFormatting>
  <conditionalFormatting sqref="D926:D948">
    <cfRule type="cellIs" dxfId="2590" priority="2606" stopIfTrue="1" operator="equal">
      <formula>0</formula>
    </cfRule>
  </conditionalFormatting>
  <conditionalFormatting sqref="E921:E924 E926:E927">
    <cfRule type="cellIs" dxfId="2589" priority="2605" stopIfTrue="1" operator="equal">
      <formula>0</formula>
    </cfRule>
  </conditionalFormatting>
  <conditionalFormatting sqref="E928">
    <cfRule type="cellIs" dxfId="2588" priority="2604" stopIfTrue="1" operator="equal">
      <formula>0</formula>
    </cfRule>
  </conditionalFormatting>
  <conditionalFormatting sqref="E936:E937">
    <cfRule type="cellIs" dxfId="2587" priority="2603" stopIfTrue="1" operator="equal">
      <formula>0</formula>
    </cfRule>
  </conditionalFormatting>
  <conditionalFormatting sqref="E936:E937">
    <cfRule type="cellIs" dxfId="2586" priority="2602" stopIfTrue="1" operator="equal">
      <formula>0</formula>
    </cfRule>
  </conditionalFormatting>
  <conditionalFormatting sqref="E943">
    <cfRule type="cellIs" dxfId="2585" priority="2601" stopIfTrue="1" operator="equal">
      <formula>0</formula>
    </cfRule>
  </conditionalFormatting>
  <conditionalFormatting sqref="E943">
    <cfRule type="cellIs" dxfId="2584" priority="2600" stopIfTrue="1" operator="equal">
      <formula>0</formula>
    </cfRule>
  </conditionalFormatting>
  <conditionalFormatting sqref="E948">
    <cfRule type="cellIs" dxfId="2583" priority="2599" stopIfTrue="1" operator="equal">
      <formula>0</formula>
    </cfRule>
  </conditionalFormatting>
  <conditionalFormatting sqref="E934:E942">
    <cfRule type="cellIs" dxfId="2582" priority="2598" stopIfTrue="1" operator="equal">
      <formula>0</formula>
    </cfRule>
  </conditionalFormatting>
  <conditionalFormatting sqref="E935:E939">
    <cfRule type="cellIs" dxfId="2581" priority="2597" stopIfTrue="1" operator="equal">
      <formula>0</formula>
    </cfRule>
  </conditionalFormatting>
  <conditionalFormatting sqref="E938:E942">
    <cfRule type="cellIs" dxfId="2580" priority="2596" stopIfTrue="1" operator="equal">
      <formula>0</formula>
    </cfRule>
  </conditionalFormatting>
  <conditionalFormatting sqref="E928:E935">
    <cfRule type="cellIs" dxfId="2579" priority="2595" stopIfTrue="1" operator="equal">
      <formula>0</formula>
    </cfRule>
  </conditionalFormatting>
  <conditionalFormatting sqref="E934:E935">
    <cfRule type="cellIs" dxfId="2578" priority="2594" stopIfTrue="1" operator="equal">
      <formula>0</formula>
    </cfRule>
  </conditionalFormatting>
  <conditionalFormatting sqref="D927 D929 D931 D933 D935 D937 D939 D941 D943 D945 D947">
    <cfRule type="cellIs" dxfId="2577" priority="2593" stopIfTrue="1" operator="equal">
      <formula>0</formula>
    </cfRule>
  </conditionalFormatting>
  <conditionalFormatting sqref="E927:E931">
    <cfRule type="cellIs" dxfId="2576" priority="2592" stopIfTrue="1" operator="equal">
      <formula>0</formula>
    </cfRule>
  </conditionalFormatting>
  <conditionalFormatting sqref="D925">
    <cfRule type="cellIs" dxfId="2575" priority="2591" stopIfTrue="1" operator="equal">
      <formula>0</formula>
    </cfRule>
  </conditionalFormatting>
  <conditionalFormatting sqref="E925">
    <cfRule type="cellIs" dxfId="2574" priority="2590" stopIfTrue="1" operator="equal">
      <formula>0</formula>
    </cfRule>
  </conditionalFormatting>
  <conditionalFormatting sqref="E942">
    <cfRule type="cellIs" dxfId="2573" priority="2589" stopIfTrue="1" operator="equal">
      <formula>0</formula>
    </cfRule>
  </conditionalFormatting>
  <conditionalFormatting sqref="E947">
    <cfRule type="cellIs" dxfId="2572" priority="2588" stopIfTrue="1" operator="equal">
      <formula>0</formula>
    </cfRule>
  </conditionalFormatting>
  <conditionalFormatting sqref="E934:E935">
    <cfRule type="cellIs" dxfId="2571" priority="2587" stopIfTrue="1" operator="equal">
      <formula>0</formula>
    </cfRule>
  </conditionalFormatting>
  <conditionalFormatting sqref="E934:E935">
    <cfRule type="cellIs" dxfId="2570" priority="2586" stopIfTrue="1" operator="equal">
      <formula>0</formula>
    </cfRule>
  </conditionalFormatting>
  <conditionalFormatting sqref="E941">
    <cfRule type="cellIs" dxfId="2569" priority="2585" stopIfTrue="1" operator="equal">
      <formula>0</formula>
    </cfRule>
  </conditionalFormatting>
  <conditionalFormatting sqref="E942">
    <cfRule type="cellIs" dxfId="2568" priority="2584" stopIfTrue="1" operator="equal">
      <formula>0</formula>
    </cfRule>
  </conditionalFormatting>
  <conditionalFormatting sqref="E942">
    <cfRule type="cellIs" dxfId="2567" priority="2583" stopIfTrue="1" operator="equal">
      <formula>0</formula>
    </cfRule>
  </conditionalFormatting>
  <conditionalFormatting sqref="E932:E933">
    <cfRule type="cellIs" dxfId="2566" priority="2582" stopIfTrue="1" operator="equal">
      <formula>0</formula>
    </cfRule>
  </conditionalFormatting>
  <conditionalFormatting sqref="E940">
    <cfRule type="cellIs" dxfId="2565" priority="2581" stopIfTrue="1" operator="equal">
      <formula>0</formula>
    </cfRule>
  </conditionalFormatting>
  <conditionalFormatting sqref="E941">
    <cfRule type="cellIs" dxfId="2564" priority="2580" stopIfTrue="1" operator="equal">
      <formula>0</formula>
    </cfRule>
  </conditionalFormatting>
  <conditionalFormatting sqref="E941">
    <cfRule type="cellIs" dxfId="2563" priority="2579" stopIfTrue="1" operator="equal">
      <formula>0</formula>
    </cfRule>
  </conditionalFormatting>
  <conditionalFormatting sqref="E945">
    <cfRule type="cellIs" dxfId="2562" priority="2578" stopIfTrue="1" operator="equal">
      <formula>0</formula>
    </cfRule>
  </conditionalFormatting>
  <conditionalFormatting sqref="D954:E955 D977:D985 E977:E984 E956:E957 D956:D961">
    <cfRule type="cellIs" dxfId="2561" priority="2577" stopIfTrue="1" operator="equal">
      <formula>0</formula>
    </cfRule>
  </conditionalFormatting>
  <conditionalFormatting sqref="D953">
    <cfRule type="cellIs" dxfId="2560" priority="2575" stopIfTrue="1" operator="equal">
      <formula>0</formula>
    </cfRule>
  </conditionalFormatting>
  <conditionalFormatting sqref="D965 D971 D973 D975">
    <cfRule type="cellIs" dxfId="2559" priority="2574" stopIfTrue="1" operator="equal">
      <formula>0</formula>
    </cfRule>
  </conditionalFormatting>
  <conditionalFormatting sqref="D986">
    <cfRule type="cellIs" dxfId="2558" priority="2576" stopIfTrue="1" operator="equal">
      <formula>0</formula>
    </cfRule>
  </conditionalFormatting>
  <conditionalFormatting sqref="D963:D964">
    <cfRule type="cellIs" dxfId="2557" priority="2573" stopIfTrue="1" operator="equal">
      <formula>0</formula>
    </cfRule>
  </conditionalFormatting>
  <conditionalFormatting sqref="E958:E961 E963:E964">
    <cfRule type="cellIs" dxfId="2556" priority="2572" stopIfTrue="1" operator="equal">
      <formula>0</formula>
    </cfRule>
  </conditionalFormatting>
  <conditionalFormatting sqref="E965">
    <cfRule type="cellIs" dxfId="2555" priority="2571" stopIfTrue="1" operator="equal">
      <formula>0</formula>
    </cfRule>
  </conditionalFormatting>
  <conditionalFormatting sqref="E973:E974">
    <cfRule type="cellIs" dxfId="2554" priority="2570" stopIfTrue="1" operator="equal">
      <formula>0</formula>
    </cfRule>
  </conditionalFormatting>
  <conditionalFormatting sqref="E973:E974">
    <cfRule type="cellIs" dxfId="2553" priority="2569" stopIfTrue="1" operator="equal">
      <formula>0</formula>
    </cfRule>
  </conditionalFormatting>
  <conditionalFormatting sqref="E980">
    <cfRule type="cellIs" dxfId="2552" priority="2568" stopIfTrue="1" operator="equal">
      <formula>0</formula>
    </cfRule>
  </conditionalFormatting>
  <conditionalFormatting sqref="D982">
    <cfRule type="cellIs" dxfId="2551" priority="2567" stopIfTrue="1" operator="equal">
      <formula>0</formula>
    </cfRule>
  </conditionalFormatting>
  <conditionalFormatting sqref="E980">
    <cfRule type="cellIs" dxfId="2550" priority="2566" stopIfTrue="1" operator="equal">
      <formula>0</formula>
    </cfRule>
  </conditionalFormatting>
  <conditionalFormatting sqref="E985">
    <cfRule type="cellIs" dxfId="2549" priority="2565" stopIfTrue="1" operator="equal">
      <formula>0</formula>
    </cfRule>
  </conditionalFormatting>
  <conditionalFormatting sqref="D971 D973 D975:D979">
    <cfRule type="cellIs" dxfId="2548" priority="2564" stopIfTrue="1" operator="equal">
      <formula>0</formula>
    </cfRule>
  </conditionalFormatting>
  <conditionalFormatting sqref="E971:E979">
    <cfRule type="cellIs" dxfId="2547" priority="2563" stopIfTrue="1" operator="equal">
      <formula>0</formula>
    </cfRule>
  </conditionalFormatting>
  <conditionalFormatting sqref="E972:E976">
    <cfRule type="cellIs" dxfId="2546" priority="2562" stopIfTrue="1" operator="equal">
      <formula>0</formula>
    </cfRule>
  </conditionalFormatting>
  <conditionalFormatting sqref="E975:E979">
    <cfRule type="cellIs" dxfId="2545" priority="2561" stopIfTrue="1" operator="equal">
      <formula>0</formula>
    </cfRule>
  </conditionalFormatting>
  <conditionalFormatting sqref="D965:D975">
    <cfRule type="cellIs" dxfId="2544" priority="2560" stopIfTrue="1" operator="equal">
      <formula>0</formula>
    </cfRule>
  </conditionalFormatting>
  <conditionalFormatting sqref="E965:E972">
    <cfRule type="cellIs" dxfId="2543" priority="2559" stopIfTrue="1" operator="equal">
      <formula>0</formula>
    </cfRule>
  </conditionalFormatting>
  <conditionalFormatting sqref="E971:E972">
    <cfRule type="cellIs" dxfId="2542" priority="2558" stopIfTrue="1" operator="equal">
      <formula>0</formula>
    </cfRule>
  </conditionalFormatting>
  <conditionalFormatting sqref="D964:D968">
    <cfRule type="cellIs" dxfId="2541" priority="2557" stopIfTrue="1" operator="equal">
      <formula>0</formula>
    </cfRule>
  </conditionalFormatting>
  <conditionalFormatting sqref="E964:E968">
    <cfRule type="cellIs" dxfId="2540" priority="2556" stopIfTrue="1" operator="equal">
      <formula>0</formula>
    </cfRule>
  </conditionalFormatting>
  <conditionalFormatting sqref="D962">
    <cfRule type="cellIs" dxfId="2539" priority="2555" stopIfTrue="1" operator="equal">
      <formula>0</formula>
    </cfRule>
  </conditionalFormatting>
  <conditionalFormatting sqref="E962">
    <cfRule type="cellIs" dxfId="2538" priority="2554" stopIfTrue="1" operator="equal">
      <formula>0</formula>
    </cfRule>
  </conditionalFormatting>
  <conditionalFormatting sqref="E979">
    <cfRule type="cellIs" dxfId="2537" priority="2553" stopIfTrue="1" operator="equal">
      <formula>0</formula>
    </cfRule>
  </conditionalFormatting>
  <conditionalFormatting sqref="D981">
    <cfRule type="cellIs" dxfId="2536" priority="2552" stopIfTrue="1" operator="equal">
      <formula>0</formula>
    </cfRule>
  </conditionalFormatting>
  <conditionalFormatting sqref="E984">
    <cfRule type="cellIs" dxfId="2535" priority="2551" stopIfTrue="1" operator="equal">
      <formula>0</formula>
    </cfRule>
  </conditionalFormatting>
  <conditionalFormatting sqref="E971:E972">
    <cfRule type="cellIs" dxfId="2534" priority="2550" stopIfTrue="1" operator="equal">
      <formula>0</formula>
    </cfRule>
  </conditionalFormatting>
  <conditionalFormatting sqref="E971:E972">
    <cfRule type="cellIs" dxfId="2533" priority="2549" stopIfTrue="1" operator="equal">
      <formula>0</formula>
    </cfRule>
  </conditionalFormatting>
  <conditionalFormatting sqref="E978">
    <cfRule type="cellIs" dxfId="2532" priority="2548" stopIfTrue="1" operator="equal">
      <formula>0</formula>
    </cfRule>
  </conditionalFormatting>
  <conditionalFormatting sqref="E979">
    <cfRule type="cellIs" dxfId="2531" priority="2547" stopIfTrue="1" operator="equal">
      <formula>0</formula>
    </cfRule>
  </conditionalFormatting>
  <conditionalFormatting sqref="D980">
    <cfRule type="cellIs" dxfId="2530" priority="2546" stopIfTrue="1" operator="equal">
      <formula>0</formula>
    </cfRule>
  </conditionalFormatting>
  <conditionalFormatting sqref="E979">
    <cfRule type="cellIs" dxfId="2529" priority="2545" stopIfTrue="1" operator="equal">
      <formula>0</formula>
    </cfRule>
  </conditionalFormatting>
  <conditionalFormatting sqref="E969:E970">
    <cfRule type="cellIs" dxfId="2528" priority="2544" stopIfTrue="1" operator="equal">
      <formula>0</formula>
    </cfRule>
  </conditionalFormatting>
  <conditionalFormatting sqref="E977">
    <cfRule type="cellIs" dxfId="2527" priority="2543" stopIfTrue="1" operator="equal">
      <formula>0</formula>
    </cfRule>
  </conditionalFormatting>
  <conditionalFormatting sqref="E978">
    <cfRule type="cellIs" dxfId="2526" priority="2542" stopIfTrue="1" operator="equal">
      <formula>0</formula>
    </cfRule>
  </conditionalFormatting>
  <conditionalFormatting sqref="E978">
    <cfRule type="cellIs" dxfId="2525" priority="2541" stopIfTrue="1" operator="equal">
      <formula>0</formula>
    </cfRule>
  </conditionalFormatting>
  <conditionalFormatting sqref="E982">
    <cfRule type="cellIs" dxfId="2524" priority="2540" stopIfTrue="1" operator="equal">
      <formula>0</formula>
    </cfRule>
  </conditionalFormatting>
  <conditionalFormatting sqref="D991:E992 E1014:E1021 E993:E994 D993:D998">
    <cfRule type="cellIs" dxfId="2523" priority="2539" stopIfTrue="1" operator="equal">
      <formula>0</formula>
    </cfRule>
  </conditionalFormatting>
  <conditionalFormatting sqref="D990">
    <cfRule type="cellIs" dxfId="2522" priority="2537" stopIfTrue="1" operator="equal">
      <formula>0</formula>
    </cfRule>
  </conditionalFormatting>
  <conditionalFormatting sqref="D1002 D1004 D1006 D1008:D1011 D1013 D1015 D1017 D1019 D1021">
    <cfRule type="cellIs" dxfId="2521" priority="2536" stopIfTrue="1" operator="equal">
      <formula>0</formula>
    </cfRule>
  </conditionalFormatting>
  <conditionalFormatting sqref="D1023">
    <cfRule type="cellIs" dxfId="2520" priority="2538" stopIfTrue="1" operator="equal">
      <formula>0</formula>
    </cfRule>
  </conditionalFormatting>
  <conditionalFormatting sqref="D1000:D1001">
    <cfRule type="cellIs" dxfId="2519" priority="2535" stopIfTrue="1" operator="equal">
      <formula>0</formula>
    </cfRule>
  </conditionalFormatting>
  <conditionalFormatting sqref="E995:E998 E1000:E1001">
    <cfRule type="cellIs" dxfId="2518" priority="2534" stopIfTrue="1" operator="equal">
      <formula>0</formula>
    </cfRule>
  </conditionalFormatting>
  <conditionalFormatting sqref="E1002">
    <cfRule type="cellIs" dxfId="2517" priority="2533" stopIfTrue="1" operator="equal">
      <formula>0</formula>
    </cfRule>
  </conditionalFormatting>
  <conditionalFormatting sqref="E1010:E1011">
    <cfRule type="cellIs" dxfId="2516" priority="2532" stopIfTrue="1" operator="equal">
      <formula>0</formula>
    </cfRule>
  </conditionalFormatting>
  <conditionalFormatting sqref="E1010:E1011">
    <cfRule type="cellIs" dxfId="2515" priority="2531" stopIfTrue="1" operator="equal">
      <formula>0</formula>
    </cfRule>
  </conditionalFormatting>
  <conditionalFormatting sqref="E1017">
    <cfRule type="cellIs" dxfId="2514" priority="2530" stopIfTrue="1" operator="equal">
      <formula>0</formula>
    </cfRule>
  </conditionalFormatting>
  <conditionalFormatting sqref="E1017">
    <cfRule type="cellIs" dxfId="2513" priority="2529" stopIfTrue="1" operator="equal">
      <formula>0</formula>
    </cfRule>
  </conditionalFormatting>
  <conditionalFormatting sqref="E1022">
    <cfRule type="cellIs" dxfId="2512" priority="2528" stopIfTrue="1" operator="equal">
      <formula>0</formula>
    </cfRule>
  </conditionalFormatting>
  <conditionalFormatting sqref="D1008:D1022">
    <cfRule type="cellIs" dxfId="2511" priority="2527" stopIfTrue="1" operator="equal">
      <formula>0</formula>
    </cfRule>
  </conditionalFormatting>
  <conditionalFormatting sqref="E1008:E1016">
    <cfRule type="cellIs" dxfId="2510" priority="2526" stopIfTrue="1" operator="equal">
      <formula>0</formula>
    </cfRule>
  </conditionalFormatting>
  <conditionalFormatting sqref="E1009:E1013">
    <cfRule type="cellIs" dxfId="2509" priority="2525" stopIfTrue="1" operator="equal">
      <formula>0</formula>
    </cfRule>
  </conditionalFormatting>
  <conditionalFormatting sqref="E1012:E1016">
    <cfRule type="cellIs" dxfId="2508" priority="2524" stopIfTrue="1" operator="equal">
      <formula>0</formula>
    </cfRule>
  </conditionalFormatting>
  <conditionalFormatting sqref="D1002:D1009">
    <cfRule type="cellIs" dxfId="2507" priority="2523" stopIfTrue="1" operator="equal">
      <formula>0</formula>
    </cfRule>
  </conditionalFormatting>
  <conditionalFormatting sqref="E1002:E1009">
    <cfRule type="cellIs" dxfId="2506" priority="2522" stopIfTrue="1" operator="equal">
      <formula>0</formula>
    </cfRule>
  </conditionalFormatting>
  <conditionalFormatting sqref="E1008:E1009">
    <cfRule type="cellIs" dxfId="2505" priority="2521" stopIfTrue="1" operator="equal">
      <formula>0</formula>
    </cfRule>
  </conditionalFormatting>
  <conditionalFormatting sqref="D1001:D1009">
    <cfRule type="cellIs" dxfId="2504" priority="2520" stopIfTrue="1" operator="equal">
      <formula>0</formula>
    </cfRule>
  </conditionalFormatting>
  <conditionalFormatting sqref="E1001:E1005">
    <cfRule type="cellIs" dxfId="2503" priority="2519" stopIfTrue="1" operator="equal">
      <formula>0</formula>
    </cfRule>
  </conditionalFormatting>
  <conditionalFormatting sqref="D999">
    <cfRule type="cellIs" dxfId="2502" priority="2518" stopIfTrue="1" operator="equal">
      <formula>0</formula>
    </cfRule>
  </conditionalFormatting>
  <conditionalFormatting sqref="E999">
    <cfRule type="cellIs" dxfId="2501" priority="2517" stopIfTrue="1" operator="equal">
      <formula>0</formula>
    </cfRule>
  </conditionalFormatting>
  <conditionalFormatting sqref="E1016">
    <cfRule type="cellIs" dxfId="2500" priority="2516" stopIfTrue="1" operator="equal">
      <formula>0</formula>
    </cfRule>
  </conditionalFormatting>
  <conditionalFormatting sqref="E1021">
    <cfRule type="cellIs" dxfId="2499" priority="2515" stopIfTrue="1" operator="equal">
      <formula>0</formula>
    </cfRule>
  </conditionalFormatting>
  <conditionalFormatting sqref="E1008:E1009">
    <cfRule type="cellIs" dxfId="2498" priority="2514" stopIfTrue="1" operator="equal">
      <formula>0</formula>
    </cfRule>
  </conditionalFormatting>
  <conditionalFormatting sqref="E1008:E1009">
    <cfRule type="cellIs" dxfId="2497" priority="2513" stopIfTrue="1" operator="equal">
      <formula>0</formula>
    </cfRule>
  </conditionalFormatting>
  <conditionalFormatting sqref="E1015">
    <cfRule type="cellIs" dxfId="2496" priority="2512" stopIfTrue="1" operator="equal">
      <formula>0</formula>
    </cfRule>
  </conditionalFormatting>
  <conditionalFormatting sqref="E1016">
    <cfRule type="cellIs" dxfId="2495" priority="2511" stopIfTrue="1" operator="equal">
      <formula>0</formula>
    </cfRule>
  </conditionalFormatting>
  <conditionalFormatting sqref="E1016">
    <cfRule type="cellIs" dxfId="2494" priority="2510" stopIfTrue="1" operator="equal">
      <formula>0</formula>
    </cfRule>
  </conditionalFormatting>
  <conditionalFormatting sqref="E1006:E1007">
    <cfRule type="cellIs" dxfId="2493" priority="2509" stopIfTrue="1" operator="equal">
      <formula>0</formula>
    </cfRule>
  </conditionalFormatting>
  <conditionalFormatting sqref="E1014">
    <cfRule type="cellIs" dxfId="2492" priority="2508" stopIfTrue="1" operator="equal">
      <formula>0</formula>
    </cfRule>
  </conditionalFormatting>
  <conditionalFormatting sqref="E1015">
    <cfRule type="cellIs" dxfId="2491" priority="2507" stopIfTrue="1" operator="equal">
      <formula>0</formula>
    </cfRule>
  </conditionalFormatting>
  <conditionalFormatting sqref="E1015">
    <cfRule type="cellIs" dxfId="2490" priority="2506" stopIfTrue="1" operator="equal">
      <formula>0</formula>
    </cfRule>
  </conditionalFormatting>
  <conditionalFormatting sqref="E1019">
    <cfRule type="cellIs" dxfId="2489" priority="2505" stopIfTrue="1" operator="equal">
      <formula>0</formula>
    </cfRule>
  </conditionalFormatting>
  <conditionalFormatting sqref="D1032:D1035 D1028:E1031 E1051:E1058">
    <cfRule type="cellIs" dxfId="2488" priority="2504" stopIfTrue="1" operator="equal">
      <formula>0</formula>
    </cfRule>
  </conditionalFormatting>
  <conditionalFormatting sqref="D1027">
    <cfRule type="cellIs" dxfId="2487" priority="2503" stopIfTrue="1" operator="equal">
      <formula>0</formula>
    </cfRule>
  </conditionalFormatting>
  <conditionalFormatting sqref="D1037:D1060">
    <cfRule type="cellIs" dxfId="2486" priority="2502" stopIfTrue="1" operator="equal">
      <formula>0</formula>
    </cfRule>
  </conditionalFormatting>
  <conditionalFormatting sqref="E1032:E1035 E1037:E1038">
    <cfRule type="cellIs" dxfId="2485" priority="2501" stopIfTrue="1" operator="equal">
      <formula>0</formula>
    </cfRule>
  </conditionalFormatting>
  <conditionalFormatting sqref="E1039">
    <cfRule type="cellIs" dxfId="2484" priority="2500" stopIfTrue="1" operator="equal">
      <formula>0</formula>
    </cfRule>
  </conditionalFormatting>
  <conditionalFormatting sqref="E1047:E1048">
    <cfRule type="cellIs" dxfId="2483" priority="2499" stopIfTrue="1" operator="equal">
      <formula>0</formula>
    </cfRule>
  </conditionalFormatting>
  <conditionalFormatting sqref="E1047:E1048">
    <cfRule type="cellIs" dxfId="2482" priority="2498" stopIfTrue="1" operator="equal">
      <formula>0</formula>
    </cfRule>
  </conditionalFormatting>
  <conditionalFormatting sqref="E1054">
    <cfRule type="cellIs" dxfId="2481" priority="2497" stopIfTrue="1" operator="equal">
      <formula>0</formula>
    </cfRule>
  </conditionalFormatting>
  <conditionalFormatting sqref="E1054">
    <cfRule type="cellIs" dxfId="2480" priority="2496" stopIfTrue="1" operator="equal">
      <formula>0</formula>
    </cfRule>
  </conditionalFormatting>
  <conditionalFormatting sqref="E1059">
    <cfRule type="cellIs" dxfId="2479" priority="2495" stopIfTrue="1" operator="equal">
      <formula>0</formula>
    </cfRule>
  </conditionalFormatting>
  <conditionalFormatting sqref="E1045:E1053">
    <cfRule type="cellIs" dxfId="2478" priority="2494" stopIfTrue="1" operator="equal">
      <formula>0</formula>
    </cfRule>
  </conditionalFormatting>
  <conditionalFormatting sqref="E1046:E1050">
    <cfRule type="cellIs" dxfId="2477" priority="2493" stopIfTrue="1" operator="equal">
      <formula>0</formula>
    </cfRule>
  </conditionalFormatting>
  <conditionalFormatting sqref="E1049:E1053">
    <cfRule type="cellIs" dxfId="2476" priority="2492" stopIfTrue="1" operator="equal">
      <formula>0</formula>
    </cfRule>
  </conditionalFormatting>
  <conditionalFormatting sqref="E1039:E1046">
    <cfRule type="cellIs" dxfId="2475" priority="2491" stopIfTrue="1" operator="equal">
      <formula>0</formula>
    </cfRule>
  </conditionalFormatting>
  <conditionalFormatting sqref="E1045:E1046">
    <cfRule type="cellIs" dxfId="2474" priority="2490" stopIfTrue="1" operator="equal">
      <formula>0</formula>
    </cfRule>
  </conditionalFormatting>
  <conditionalFormatting sqref="D1038 D1040 D1042 D1044 D1046 D1048 D1050 D1052 D1054 D1056 D1058 D1060">
    <cfRule type="cellIs" dxfId="2473" priority="2489" stopIfTrue="1" operator="equal">
      <formula>0</formula>
    </cfRule>
  </conditionalFormatting>
  <conditionalFormatting sqref="E1038:E1042">
    <cfRule type="cellIs" dxfId="2472" priority="2488" stopIfTrue="1" operator="equal">
      <formula>0</formula>
    </cfRule>
  </conditionalFormatting>
  <conditionalFormatting sqref="D1036">
    <cfRule type="cellIs" dxfId="2471" priority="2487" stopIfTrue="1" operator="equal">
      <formula>0</formula>
    </cfRule>
  </conditionalFormatting>
  <conditionalFormatting sqref="E1036">
    <cfRule type="cellIs" dxfId="2470" priority="2486" stopIfTrue="1" operator="equal">
      <formula>0</formula>
    </cfRule>
  </conditionalFormatting>
  <conditionalFormatting sqref="E1053">
    <cfRule type="cellIs" dxfId="2469" priority="2485" stopIfTrue="1" operator="equal">
      <formula>0</formula>
    </cfRule>
  </conditionalFormatting>
  <conditionalFormatting sqref="E1058">
    <cfRule type="cellIs" dxfId="2468" priority="2484" stopIfTrue="1" operator="equal">
      <formula>0</formula>
    </cfRule>
  </conditionalFormatting>
  <conditionalFormatting sqref="E1045:E1046">
    <cfRule type="cellIs" dxfId="2467" priority="2483" stopIfTrue="1" operator="equal">
      <formula>0</formula>
    </cfRule>
  </conditionalFormatting>
  <conditionalFormatting sqref="E1045:E1046">
    <cfRule type="cellIs" dxfId="2466" priority="2482" stopIfTrue="1" operator="equal">
      <formula>0</formula>
    </cfRule>
  </conditionalFormatting>
  <conditionalFormatting sqref="E1052">
    <cfRule type="cellIs" dxfId="2465" priority="2481" stopIfTrue="1" operator="equal">
      <formula>0</formula>
    </cfRule>
  </conditionalFormatting>
  <conditionalFormatting sqref="E1053">
    <cfRule type="cellIs" dxfId="2464" priority="2480" stopIfTrue="1" operator="equal">
      <formula>0</formula>
    </cfRule>
  </conditionalFormatting>
  <conditionalFormatting sqref="E1053">
    <cfRule type="cellIs" dxfId="2463" priority="2479" stopIfTrue="1" operator="equal">
      <formula>0</formula>
    </cfRule>
  </conditionalFormatting>
  <conditionalFormatting sqref="E1043:E1044">
    <cfRule type="cellIs" dxfId="2462" priority="2478" stopIfTrue="1" operator="equal">
      <formula>0</formula>
    </cfRule>
  </conditionalFormatting>
  <conditionalFormatting sqref="E1051">
    <cfRule type="cellIs" dxfId="2461" priority="2477" stopIfTrue="1" operator="equal">
      <formula>0</formula>
    </cfRule>
  </conditionalFormatting>
  <conditionalFormatting sqref="E1052">
    <cfRule type="cellIs" dxfId="2460" priority="2476" stopIfTrue="1" operator="equal">
      <formula>0</formula>
    </cfRule>
  </conditionalFormatting>
  <conditionalFormatting sqref="E1052">
    <cfRule type="cellIs" dxfId="2459" priority="2475" stopIfTrue="1" operator="equal">
      <formula>0</formula>
    </cfRule>
  </conditionalFormatting>
  <conditionalFormatting sqref="E1056">
    <cfRule type="cellIs" dxfId="2458" priority="2474" stopIfTrue="1" operator="equal">
      <formula>0</formula>
    </cfRule>
  </conditionalFormatting>
  <conditionalFormatting sqref="D1065:E1066 D1088:D1096 E1088:E1095 E1067:E1068 D1067:D1073">
    <cfRule type="cellIs" dxfId="2457" priority="2473" stopIfTrue="1" operator="equal">
      <formula>0</formula>
    </cfRule>
  </conditionalFormatting>
  <conditionalFormatting sqref="D1064">
    <cfRule type="cellIs" dxfId="2456" priority="2471" stopIfTrue="1" operator="equal">
      <formula>0</formula>
    </cfRule>
  </conditionalFormatting>
  <conditionalFormatting sqref="D1076 D1082:D1085">
    <cfRule type="cellIs" dxfId="2455" priority="2470" stopIfTrue="1" operator="equal">
      <formula>0</formula>
    </cfRule>
  </conditionalFormatting>
  <conditionalFormatting sqref="D1097">
    <cfRule type="cellIs" dxfId="2454" priority="2472" stopIfTrue="1" operator="equal">
      <formula>0</formula>
    </cfRule>
  </conditionalFormatting>
  <conditionalFormatting sqref="D1074:D1075">
    <cfRule type="cellIs" dxfId="2453" priority="2469" stopIfTrue="1" operator="equal">
      <formula>0</formula>
    </cfRule>
  </conditionalFormatting>
  <conditionalFormatting sqref="E1069:E1072 E1074:E1075">
    <cfRule type="cellIs" dxfId="2452" priority="2468" stopIfTrue="1" operator="equal">
      <formula>0</formula>
    </cfRule>
  </conditionalFormatting>
  <conditionalFormatting sqref="E1076">
    <cfRule type="cellIs" dxfId="2451" priority="2467" stopIfTrue="1" operator="equal">
      <formula>0</formula>
    </cfRule>
  </conditionalFormatting>
  <conditionalFormatting sqref="E1084:E1085">
    <cfRule type="cellIs" dxfId="2450" priority="2466" stopIfTrue="1" operator="equal">
      <formula>0</formula>
    </cfRule>
  </conditionalFormatting>
  <conditionalFormatting sqref="E1084:E1085">
    <cfRule type="cellIs" dxfId="2449" priority="2465" stopIfTrue="1" operator="equal">
      <formula>0</formula>
    </cfRule>
  </conditionalFormatting>
  <conditionalFormatting sqref="E1091">
    <cfRule type="cellIs" dxfId="2448" priority="2464" stopIfTrue="1" operator="equal">
      <formula>0</formula>
    </cfRule>
  </conditionalFormatting>
  <conditionalFormatting sqref="D1093">
    <cfRule type="cellIs" dxfId="2447" priority="2463" stopIfTrue="1" operator="equal">
      <formula>0</formula>
    </cfRule>
  </conditionalFormatting>
  <conditionalFormatting sqref="E1091">
    <cfRule type="cellIs" dxfId="2446" priority="2462" stopIfTrue="1" operator="equal">
      <formula>0</formula>
    </cfRule>
  </conditionalFormatting>
  <conditionalFormatting sqref="E1096">
    <cfRule type="cellIs" dxfId="2445" priority="2461" stopIfTrue="1" operator="equal">
      <formula>0</formula>
    </cfRule>
  </conditionalFormatting>
  <conditionalFormatting sqref="D1082:D1090">
    <cfRule type="cellIs" dxfId="2444" priority="2460" stopIfTrue="1" operator="equal">
      <formula>0</formula>
    </cfRule>
  </conditionalFormatting>
  <conditionalFormatting sqref="E1082:E1090">
    <cfRule type="cellIs" dxfId="2443" priority="2459" stopIfTrue="1" operator="equal">
      <formula>0</formula>
    </cfRule>
  </conditionalFormatting>
  <conditionalFormatting sqref="E1083:E1087">
    <cfRule type="cellIs" dxfId="2442" priority="2458" stopIfTrue="1" operator="equal">
      <formula>0</formula>
    </cfRule>
  </conditionalFormatting>
  <conditionalFormatting sqref="E1086:E1090">
    <cfRule type="cellIs" dxfId="2441" priority="2457" stopIfTrue="1" operator="equal">
      <formula>0</formula>
    </cfRule>
  </conditionalFormatting>
  <conditionalFormatting sqref="D1076:D1083">
    <cfRule type="cellIs" dxfId="2440" priority="2456" stopIfTrue="1" operator="equal">
      <formula>0</formula>
    </cfRule>
  </conditionalFormatting>
  <conditionalFormatting sqref="E1076:E1083">
    <cfRule type="cellIs" dxfId="2439" priority="2455" stopIfTrue="1" operator="equal">
      <formula>0</formula>
    </cfRule>
  </conditionalFormatting>
  <conditionalFormatting sqref="E1082:E1083">
    <cfRule type="cellIs" dxfId="2438" priority="2454" stopIfTrue="1" operator="equal">
      <formula>0</formula>
    </cfRule>
  </conditionalFormatting>
  <conditionalFormatting sqref="D1075:D1079">
    <cfRule type="cellIs" dxfId="2437" priority="2453" stopIfTrue="1" operator="equal">
      <formula>0</formula>
    </cfRule>
  </conditionalFormatting>
  <conditionalFormatting sqref="E1075:E1079">
    <cfRule type="cellIs" dxfId="2436" priority="2452" stopIfTrue="1" operator="equal">
      <formula>0</formula>
    </cfRule>
  </conditionalFormatting>
  <conditionalFormatting sqref="E1073">
    <cfRule type="cellIs" dxfId="2435" priority="2451" stopIfTrue="1" operator="equal">
      <formula>0</formula>
    </cfRule>
  </conditionalFormatting>
  <conditionalFormatting sqref="E1090">
    <cfRule type="cellIs" dxfId="2434" priority="2450" stopIfTrue="1" operator="equal">
      <formula>0</formula>
    </cfRule>
  </conditionalFormatting>
  <conditionalFormatting sqref="D1092">
    <cfRule type="cellIs" dxfId="2433" priority="2449" stopIfTrue="1" operator="equal">
      <formula>0</formula>
    </cfRule>
  </conditionalFormatting>
  <conditionalFormatting sqref="E1095">
    <cfRule type="cellIs" dxfId="2432" priority="2448" stopIfTrue="1" operator="equal">
      <formula>0</formula>
    </cfRule>
  </conditionalFormatting>
  <conditionalFormatting sqref="E1082:E1083">
    <cfRule type="cellIs" dxfId="2431" priority="2447" stopIfTrue="1" operator="equal">
      <formula>0</formula>
    </cfRule>
  </conditionalFormatting>
  <conditionalFormatting sqref="E1082:E1083">
    <cfRule type="cellIs" dxfId="2430" priority="2446" stopIfTrue="1" operator="equal">
      <formula>0</formula>
    </cfRule>
  </conditionalFormatting>
  <conditionalFormatting sqref="E1089">
    <cfRule type="cellIs" dxfId="2429" priority="2445" stopIfTrue="1" operator="equal">
      <formula>0</formula>
    </cfRule>
  </conditionalFormatting>
  <conditionalFormatting sqref="E1090">
    <cfRule type="cellIs" dxfId="2428" priority="2444" stopIfTrue="1" operator="equal">
      <formula>0</formula>
    </cfRule>
  </conditionalFormatting>
  <conditionalFormatting sqref="D1091">
    <cfRule type="cellIs" dxfId="2427" priority="2443" stopIfTrue="1" operator="equal">
      <formula>0</formula>
    </cfRule>
  </conditionalFormatting>
  <conditionalFormatting sqref="E1090">
    <cfRule type="cellIs" dxfId="2426" priority="2442" stopIfTrue="1" operator="equal">
      <formula>0</formula>
    </cfRule>
  </conditionalFormatting>
  <conditionalFormatting sqref="E1080:E1081">
    <cfRule type="cellIs" dxfId="2425" priority="2441" stopIfTrue="1" operator="equal">
      <formula>0</formula>
    </cfRule>
  </conditionalFormatting>
  <conditionalFormatting sqref="E1088">
    <cfRule type="cellIs" dxfId="2424" priority="2440" stopIfTrue="1" operator="equal">
      <formula>0</formula>
    </cfRule>
  </conditionalFormatting>
  <conditionalFormatting sqref="E1089">
    <cfRule type="cellIs" dxfId="2423" priority="2439" stopIfTrue="1" operator="equal">
      <formula>0</formula>
    </cfRule>
  </conditionalFormatting>
  <conditionalFormatting sqref="E1089">
    <cfRule type="cellIs" dxfId="2422" priority="2438" stopIfTrue="1" operator="equal">
      <formula>0</formula>
    </cfRule>
  </conditionalFormatting>
  <conditionalFormatting sqref="E1093">
    <cfRule type="cellIs" dxfId="2421" priority="2437" stopIfTrue="1" operator="equal">
      <formula>0</formula>
    </cfRule>
  </conditionalFormatting>
  <conditionalFormatting sqref="D1106:D1109 D1102:E1105 D1125:D1133 E1125:E1132">
    <cfRule type="cellIs" dxfId="2420" priority="2436" stopIfTrue="1" operator="equal">
      <formula>0</formula>
    </cfRule>
  </conditionalFormatting>
  <conditionalFormatting sqref="D1101">
    <cfRule type="cellIs" dxfId="2419" priority="2434" stopIfTrue="1" operator="equal">
      <formula>0</formula>
    </cfRule>
  </conditionalFormatting>
  <conditionalFormatting sqref="D1113 D1119:D1122">
    <cfRule type="cellIs" dxfId="2418" priority="2433" stopIfTrue="1" operator="equal">
      <formula>0</formula>
    </cfRule>
  </conditionalFormatting>
  <conditionalFormatting sqref="D1134">
    <cfRule type="cellIs" dxfId="2417" priority="2435" stopIfTrue="1" operator="equal">
      <formula>0</formula>
    </cfRule>
  </conditionalFormatting>
  <conditionalFormatting sqref="D1111:D1112">
    <cfRule type="cellIs" dxfId="2416" priority="2432" stopIfTrue="1" operator="equal">
      <formula>0</formula>
    </cfRule>
  </conditionalFormatting>
  <conditionalFormatting sqref="E1106:E1109 E1111:E1112">
    <cfRule type="cellIs" dxfId="2415" priority="2431" stopIfTrue="1" operator="equal">
      <formula>0</formula>
    </cfRule>
  </conditionalFormatting>
  <conditionalFormatting sqref="E1113">
    <cfRule type="cellIs" dxfId="2414" priority="2430" stopIfTrue="1" operator="equal">
      <formula>0</formula>
    </cfRule>
  </conditionalFormatting>
  <conditionalFormatting sqref="E1121:E1122">
    <cfRule type="cellIs" dxfId="2413" priority="2429" stopIfTrue="1" operator="equal">
      <formula>0</formula>
    </cfRule>
  </conditionalFormatting>
  <conditionalFormatting sqref="E1121:E1122">
    <cfRule type="cellIs" dxfId="2412" priority="2428" stopIfTrue="1" operator="equal">
      <formula>0</formula>
    </cfRule>
  </conditionalFormatting>
  <conditionalFormatting sqref="E1128">
    <cfRule type="cellIs" dxfId="2411" priority="2427" stopIfTrue="1" operator="equal">
      <formula>0</formula>
    </cfRule>
  </conditionalFormatting>
  <conditionalFormatting sqref="D1130">
    <cfRule type="cellIs" dxfId="2410" priority="2426" stopIfTrue="1" operator="equal">
      <formula>0</formula>
    </cfRule>
  </conditionalFormatting>
  <conditionalFormatting sqref="E1128">
    <cfRule type="cellIs" dxfId="2409" priority="2425" stopIfTrue="1" operator="equal">
      <formula>0</formula>
    </cfRule>
  </conditionalFormatting>
  <conditionalFormatting sqref="E1133">
    <cfRule type="cellIs" dxfId="2408" priority="2424" stopIfTrue="1" operator="equal">
      <formula>0</formula>
    </cfRule>
  </conditionalFormatting>
  <conditionalFormatting sqref="D1119:D1127">
    <cfRule type="cellIs" dxfId="2407" priority="2423" stopIfTrue="1" operator="equal">
      <formula>0</formula>
    </cfRule>
  </conditionalFormatting>
  <conditionalFormatting sqref="E1119:E1127">
    <cfRule type="cellIs" dxfId="2406" priority="2422" stopIfTrue="1" operator="equal">
      <formula>0</formula>
    </cfRule>
  </conditionalFormatting>
  <conditionalFormatting sqref="E1120:E1124">
    <cfRule type="cellIs" dxfId="2405" priority="2421" stopIfTrue="1" operator="equal">
      <formula>0</formula>
    </cfRule>
  </conditionalFormatting>
  <conditionalFormatting sqref="E1123:E1127">
    <cfRule type="cellIs" dxfId="2404" priority="2420" stopIfTrue="1" operator="equal">
      <formula>0</formula>
    </cfRule>
  </conditionalFormatting>
  <conditionalFormatting sqref="D1113:D1120">
    <cfRule type="cellIs" dxfId="2403" priority="2419" stopIfTrue="1" operator="equal">
      <formula>0</formula>
    </cfRule>
  </conditionalFormatting>
  <conditionalFormatting sqref="E1113:E1120">
    <cfRule type="cellIs" dxfId="2402" priority="2418" stopIfTrue="1" operator="equal">
      <formula>0</formula>
    </cfRule>
  </conditionalFormatting>
  <conditionalFormatting sqref="E1119:E1120">
    <cfRule type="cellIs" dxfId="2401" priority="2417" stopIfTrue="1" operator="equal">
      <formula>0</formula>
    </cfRule>
  </conditionalFormatting>
  <conditionalFormatting sqref="D1112:D1116">
    <cfRule type="cellIs" dxfId="2400" priority="2416" stopIfTrue="1" operator="equal">
      <formula>0</formula>
    </cfRule>
  </conditionalFormatting>
  <conditionalFormatting sqref="E1112:E1116">
    <cfRule type="cellIs" dxfId="2399" priority="2415" stopIfTrue="1" operator="equal">
      <formula>0</formula>
    </cfRule>
  </conditionalFormatting>
  <conditionalFormatting sqref="D1110">
    <cfRule type="cellIs" dxfId="2398" priority="2414" stopIfTrue="1" operator="equal">
      <formula>0</formula>
    </cfRule>
  </conditionalFormatting>
  <conditionalFormatting sqref="E1110">
    <cfRule type="cellIs" dxfId="2397" priority="2413" stopIfTrue="1" operator="equal">
      <formula>0</formula>
    </cfRule>
  </conditionalFormatting>
  <conditionalFormatting sqref="E1127">
    <cfRule type="cellIs" dxfId="2396" priority="2412" stopIfTrue="1" operator="equal">
      <formula>0</formula>
    </cfRule>
  </conditionalFormatting>
  <conditionalFormatting sqref="D1129">
    <cfRule type="cellIs" dxfId="2395" priority="2411" stopIfTrue="1" operator="equal">
      <formula>0</formula>
    </cfRule>
  </conditionalFormatting>
  <conditionalFormatting sqref="E1132">
    <cfRule type="cellIs" dxfId="2394" priority="2410" stopIfTrue="1" operator="equal">
      <formula>0</formula>
    </cfRule>
  </conditionalFormatting>
  <conditionalFormatting sqref="E1119:E1120">
    <cfRule type="cellIs" dxfId="2393" priority="2409" stopIfTrue="1" operator="equal">
      <formula>0</formula>
    </cfRule>
  </conditionalFormatting>
  <conditionalFormatting sqref="E1119:E1120">
    <cfRule type="cellIs" dxfId="2392" priority="2408" stopIfTrue="1" operator="equal">
      <formula>0</formula>
    </cfRule>
  </conditionalFormatting>
  <conditionalFormatting sqref="E1126">
    <cfRule type="cellIs" dxfId="2391" priority="2407" stopIfTrue="1" operator="equal">
      <formula>0</formula>
    </cfRule>
  </conditionalFormatting>
  <conditionalFormatting sqref="E1127">
    <cfRule type="cellIs" dxfId="2390" priority="2406" stopIfTrue="1" operator="equal">
      <formula>0</formula>
    </cfRule>
  </conditionalFormatting>
  <conditionalFormatting sqref="D1128">
    <cfRule type="cellIs" dxfId="2389" priority="2405" stopIfTrue="1" operator="equal">
      <formula>0</formula>
    </cfRule>
  </conditionalFormatting>
  <conditionalFormatting sqref="E1127">
    <cfRule type="cellIs" dxfId="2388" priority="2404" stopIfTrue="1" operator="equal">
      <formula>0</formula>
    </cfRule>
  </conditionalFormatting>
  <conditionalFormatting sqref="E1117:E1118">
    <cfRule type="cellIs" dxfId="2387" priority="2403" stopIfTrue="1" operator="equal">
      <formula>0</formula>
    </cfRule>
  </conditionalFormatting>
  <conditionalFormatting sqref="E1125">
    <cfRule type="cellIs" dxfId="2386" priority="2402" stopIfTrue="1" operator="equal">
      <formula>0</formula>
    </cfRule>
  </conditionalFormatting>
  <conditionalFormatting sqref="E1126">
    <cfRule type="cellIs" dxfId="2385" priority="2401" stopIfTrue="1" operator="equal">
      <formula>0</formula>
    </cfRule>
  </conditionalFormatting>
  <conditionalFormatting sqref="E1126">
    <cfRule type="cellIs" dxfId="2384" priority="2400" stopIfTrue="1" operator="equal">
      <formula>0</formula>
    </cfRule>
  </conditionalFormatting>
  <conditionalFormatting sqref="E1130">
    <cfRule type="cellIs" dxfId="2383" priority="2399" stopIfTrue="1" operator="equal">
      <formula>0</formula>
    </cfRule>
  </conditionalFormatting>
  <conditionalFormatting sqref="D1143:D1146 D1139:E1142 D1162:D1170 E1162:E1169">
    <cfRule type="cellIs" dxfId="2382" priority="2398" stopIfTrue="1" operator="equal">
      <formula>0</formula>
    </cfRule>
  </conditionalFormatting>
  <conditionalFormatting sqref="D1138">
    <cfRule type="cellIs" dxfId="2381" priority="2396" stopIfTrue="1" operator="equal">
      <formula>0</formula>
    </cfRule>
  </conditionalFormatting>
  <conditionalFormatting sqref="D1150 D1156:D1159">
    <cfRule type="cellIs" dxfId="2380" priority="2395" stopIfTrue="1" operator="equal">
      <formula>0</formula>
    </cfRule>
  </conditionalFormatting>
  <conditionalFormatting sqref="D1171">
    <cfRule type="cellIs" dxfId="2379" priority="2397" stopIfTrue="1" operator="equal">
      <formula>0</formula>
    </cfRule>
  </conditionalFormatting>
  <conditionalFormatting sqref="D1148:D1149">
    <cfRule type="cellIs" dxfId="2378" priority="2394" stopIfTrue="1" operator="equal">
      <formula>0</formula>
    </cfRule>
  </conditionalFormatting>
  <conditionalFormatting sqref="E1143:E1146 E1148:E1149">
    <cfRule type="cellIs" dxfId="2377" priority="2393" stopIfTrue="1" operator="equal">
      <formula>0</formula>
    </cfRule>
  </conditionalFormatting>
  <conditionalFormatting sqref="E1150">
    <cfRule type="cellIs" dxfId="2376" priority="2392" stopIfTrue="1" operator="equal">
      <formula>0</formula>
    </cfRule>
  </conditionalFormatting>
  <conditionalFormatting sqref="E1158:E1159">
    <cfRule type="cellIs" dxfId="2375" priority="2391" stopIfTrue="1" operator="equal">
      <formula>0</formula>
    </cfRule>
  </conditionalFormatting>
  <conditionalFormatting sqref="E1158:E1159">
    <cfRule type="cellIs" dxfId="2374" priority="2390" stopIfTrue="1" operator="equal">
      <formula>0</formula>
    </cfRule>
  </conditionalFormatting>
  <conditionalFormatting sqref="E1165">
    <cfRule type="cellIs" dxfId="2373" priority="2389" stopIfTrue="1" operator="equal">
      <formula>0</formula>
    </cfRule>
  </conditionalFormatting>
  <conditionalFormatting sqref="D1167">
    <cfRule type="cellIs" dxfId="2372" priority="2388" stopIfTrue="1" operator="equal">
      <formula>0</formula>
    </cfRule>
  </conditionalFormatting>
  <conditionalFormatting sqref="E1165">
    <cfRule type="cellIs" dxfId="2371" priority="2387" stopIfTrue="1" operator="equal">
      <formula>0</formula>
    </cfRule>
  </conditionalFormatting>
  <conditionalFormatting sqref="E1170">
    <cfRule type="cellIs" dxfId="2370" priority="2386" stopIfTrue="1" operator="equal">
      <formula>0</formula>
    </cfRule>
  </conditionalFormatting>
  <conditionalFormatting sqref="D1156:D1164">
    <cfRule type="cellIs" dxfId="2369" priority="2385" stopIfTrue="1" operator="equal">
      <formula>0</formula>
    </cfRule>
  </conditionalFormatting>
  <conditionalFormatting sqref="E1156:E1164">
    <cfRule type="cellIs" dxfId="2368" priority="2384" stopIfTrue="1" operator="equal">
      <formula>0</formula>
    </cfRule>
  </conditionalFormatting>
  <conditionalFormatting sqref="E1157:E1161">
    <cfRule type="cellIs" dxfId="2367" priority="2383" stopIfTrue="1" operator="equal">
      <formula>0</formula>
    </cfRule>
  </conditionalFormatting>
  <conditionalFormatting sqref="E1160:E1164">
    <cfRule type="cellIs" dxfId="2366" priority="2382" stopIfTrue="1" operator="equal">
      <formula>0</formula>
    </cfRule>
  </conditionalFormatting>
  <conditionalFormatting sqref="D1150:D1157">
    <cfRule type="cellIs" dxfId="2365" priority="2381" stopIfTrue="1" operator="equal">
      <formula>0</formula>
    </cfRule>
  </conditionalFormatting>
  <conditionalFormatting sqref="E1150:E1157">
    <cfRule type="cellIs" dxfId="2364" priority="2380" stopIfTrue="1" operator="equal">
      <formula>0</formula>
    </cfRule>
  </conditionalFormatting>
  <conditionalFormatting sqref="E1156:E1157">
    <cfRule type="cellIs" dxfId="2363" priority="2379" stopIfTrue="1" operator="equal">
      <formula>0</formula>
    </cfRule>
  </conditionalFormatting>
  <conditionalFormatting sqref="D1149:D1153">
    <cfRule type="cellIs" dxfId="2362" priority="2378" stopIfTrue="1" operator="equal">
      <formula>0</formula>
    </cfRule>
  </conditionalFormatting>
  <conditionalFormatting sqref="E1149:E1153">
    <cfRule type="cellIs" dxfId="2361" priority="2377" stopIfTrue="1" operator="equal">
      <formula>0</formula>
    </cfRule>
  </conditionalFormatting>
  <conditionalFormatting sqref="D1147">
    <cfRule type="cellIs" dxfId="2360" priority="2376" stopIfTrue="1" operator="equal">
      <formula>0</formula>
    </cfRule>
  </conditionalFormatting>
  <conditionalFormatting sqref="E1147">
    <cfRule type="cellIs" dxfId="2359" priority="2375" stopIfTrue="1" operator="equal">
      <formula>0</formula>
    </cfRule>
  </conditionalFormatting>
  <conditionalFormatting sqref="E1164">
    <cfRule type="cellIs" dxfId="2358" priority="2374" stopIfTrue="1" operator="equal">
      <formula>0</formula>
    </cfRule>
  </conditionalFormatting>
  <conditionalFormatting sqref="D1166">
    <cfRule type="cellIs" dxfId="2357" priority="2373" stopIfTrue="1" operator="equal">
      <formula>0</formula>
    </cfRule>
  </conditionalFormatting>
  <conditionalFormatting sqref="E1169">
    <cfRule type="cellIs" dxfId="2356" priority="2372" stopIfTrue="1" operator="equal">
      <formula>0</formula>
    </cfRule>
  </conditionalFormatting>
  <conditionalFormatting sqref="E1156:E1157">
    <cfRule type="cellIs" dxfId="2355" priority="2371" stopIfTrue="1" operator="equal">
      <formula>0</formula>
    </cfRule>
  </conditionalFormatting>
  <conditionalFormatting sqref="E1156:E1157">
    <cfRule type="cellIs" dxfId="2354" priority="2370" stopIfTrue="1" operator="equal">
      <formula>0</formula>
    </cfRule>
  </conditionalFormatting>
  <conditionalFormatting sqref="E1163">
    <cfRule type="cellIs" dxfId="2353" priority="2369" stopIfTrue="1" operator="equal">
      <formula>0</formula>
    </cfRule>
  </conditionalFormatting>
  <conditionalFormatting sqref="E1164">
    <cfRule type="cellIs" dxfId="2352" priority="2368" stopIfTrue="1" operator="equal">
      <formula>0</formula>
    </cfRule>
  </conditionalFormatting>
  <conditionalFormatting sqref="D1165">
    <cfRule type="cellIs" dxfId="2351" priority="2367" stopIfTrue="1" operator="equal">
      <formula>0</formula>
    </cfRule>
  </conditionalFormatting>
  <conditionalFormatting sqref="E1164">
    <cfRule type="cellIs" dxfId="2350" priority="2366" stopIfTrue="1" operator="equal">
      <formula>0</formula>
    </cfRule>
  </conditionalFormatting>
  <conditionalFormatting sqref="E1154:E1155">
    <cfRule type="cellIs" dxfId="2349" priority="2365" stopIfTrue="1" operator="equal">
      <formula>0</formula>
    </cfRule>
  </conditionalFormatting>
  <conditionalFormatting sqref="E1162">
    <cfRule type="cellIs" dxfId="2348" priority="2364" stopIfTrue="1" operator="equal">
      <formula>0</formula>
    </cfRule>
  </conditionalFormatting>
  <conditionalFormatting sqref="E1163">
    <cfRule type="cellIs" dxfId="2347" priority="2363" stopIfTrue="1" operator="equal">
      <formula>0</formula>
    </cfRule>
  </conditionalFormatting>
  <conditionalFormatting sqref="E1163">
    <cfRule type="cellIs" dxfId="2346" priority="2362" stopIfTrue="1" operator="equal">
      <formula>0</formula>
    </cfRule>
  </conditionalFormatting>
  <conditionalFormatting sqref="E1167">
    <cfRule type="cellIs" dxfId="2345" priority="2361" stopIfTrue="1" operator="equal">
      <formula>0</formula>
    </cfRule>
  </conditionalFormatting>
  <conditionalFormatting sqref="D1180:D1183 D1176:E1179 D1199:D1207 E1199:E1206">
    <cfRule type="cellIs" dxfId="2344" priority="2360" stopIfTrue="1" operator="equal">
      <formula>0</formula>
    </cfRule>
  </conditionalFormatting>
  <conditionalFormatting sqref="D1175">
    <cfRule type="cellIs" dxfId="2343" priority="2358" stopIfTrue="1" operator="equal">
      <formula>0</formula>
    </cfRule>
  </conditionalFormatting>
  <conditionalFormatting sqref="D1187 D1193:D1196">
    <cfRule type="cellIs" dxfId="2342" priority="2357" stopIfTrue="1" operator="equal">
      <formula>0</formula>
    </cfRule>
  </conditionalFormatting>
  <conditionalFormatting sqref="D1208">
    <cfRule type="cellIs" dxfId="2341" priority="2359" stopIfTrue="1" operator="equal">
      <formula>0</formula>
    </cfRule>
  </conditionalFormatting>
  <conditionalFormatting sqref="D1185:D1186">
    <cfRule type="cellIs" dxfId="2340" priority="2356" stopIfTrue="1" operator="equal">
      <formula>0</formula>
    </cfRule>
  </conditionalFormatting>
  <conditionalFormatting sqref="E1180:E1183 E1185:E1186">
    <cfRule type="cellIs" dxfId="2339" priority="2355" stopIfTrue="1" operator="equal">
      <formula>0</formula>
    </cfRule>
  </conditionalFormatting>
  <conditionalFormatting sqref="E1187">
    <cfRule type="cellIs" dxfId="2338" priority="2354" stopIfTrue="1" operator="equal">
      <formula>0</formula>
    </cfRule>
  </conditionalFormatting>
  <conditionalFormatting sqref="E1195:E1196">
    <cfRule type="cellIs" dxfId="2337" priority="2353" stopIfTrue="1" operator="equal">
      <formula>0</formula>
    </cfRule>
  </conditionalFormatting>
  <conditionalFormatting sqref="E1195:E1196">
    <cfRule type="cellIs" dxfId="2336" priority="2352" stopIfTrue="1" operator="equal">
      <formula>0</formula>
    </cfRule>
  </conditionalFormatting>
  <conditionalFormatting sqref="E1202">
    <cfRule type="cellIs" dxfId="2335" priority="2351" stopIfTrue="1" operator="equal">
      <formula>0</formula>
    </cfRule>
  </conditionalFormatting>
  <conditionalFormatting sqref="D1204">
    <cfRule type="cellIs" dxfId="2334" priority="2350" stopIfTrue="1" operator="equal">
      <formula>0</formula>
    </cfRule>
  </conditionalFormatting>
  <conditionalFormatting sqref="E1202">
    <cfRule type="cellIs" dxfId="2333" priority="2349" stopIfTrue="1" operator="equal">
      <formula>0</formula>
    </cfRule>
  </conditionalFormatting>
  <conditionalFormatting sqref="E1207">
    <cfRule type="cellIs" dxfId="2332" priority="2348" stopIfTrue="1" operator="equal">
      <formula>0</formula>
    </cfRule>
  </conditionalFormatting>
  <conditionalFormatting sqref="D1193:D1201">
    <cfRule type="cellIs" dxfId="2331" priority="2347" stopIfTrue="1" operator="equal">
      <formula>0</formula>
    </cfRule>
  </conditionalFormatting>
  <conditionalFormatting sqref="E1193:E1201">
    <cfRule type="cellIs" dxfId="2330" priority="2346" stopIfTrue="1" operator="equal">
      <formula>0</formula>
    </cfRule>
  </conditionalFormatting>
  <conditionalFormatting sqref="E1194:E1198">
    <cfRule type="cellIs" dxfId="2329" priority="2345" stopIfTrue="1" operator="equal">
      <formula>0</formula>
    </cfRule>
  </conditionalFormatting>
  <conditionalFormatting sqref="E1197:E1201">
    <cfRule type="cellIs" dxfId="2328" priority="2344" stopIfTrue="1" operator="equal">
      <formula>0</formula>
    </cfRule>
  </conditionalFormatting>
  <conditionalFormatting sqref="D1187:D1194">
    <cfRule type="cellIs" dxfId="2327" priority="2343" stopIfTrue="1" operator="equal">
      <formula>0</formula>
    </cfRule>
  </conditionalFormatting>
  <conditionalFormatting sqref="E1187:E1194">
    <cfRule type="cellIs" dxfId="2326" priority="2342" stopIfTrue="1" operator="equal">
      <formula>0</formula>
    </cfRule>
  </conditionalFormatting>
  <conditionalFormatting sqref="E1193:E1194">
    <cfRule type="cellIs" dxfId="2325" priority="2341" stopIfTrue="1" operator="equal">
      <formula>0</formula>
    </cfRule>
  </conditionalFormatting>
  <conditionalFormatting sqref="D1186:D1190">
    <cfRule type="cellIs" dxfId="2324" priority="2340" stopIfTrue="1" operator="equal">
      <formula>0</formula>
    </cfRule>
  </conditionalFormatting>
  <conditionalFormatting sqref="E1186:E1190">
    <cfRule type="cellIs" dxfId="2323" priority="2339" stopIfTrue="1" operator="equal">
      <formula>0</formula>
    </cfRule>
  </conditionalFormatting>
  <conditionalFormatting sqref="D1184">
    <cfRule type="cellIs" dxfId="2322" priority="2338" stopIfTrue="1" operator="equal">
      <formula>0</formula>
    </cfRule>
  </conditionalFormatting>
  <conditionalFormatting sqref="E1184">
    <cfRule type="cellIs" dxfId="2321" priority="2337" stopIfTrue="1" operator="equal">
      <formula>0</formula>
    </cfRule>
  </conditionalFormatting>
  <conditionalFormatting sqref="E1201">
    <cfRule type="cellIs" dxfId="2320" priority="2336" stopIfTrue="1" operator="equal">
      <formula>0</formula>
    </cfRule>
  </conditionalFormatting>
  <conditionalFormatting sqref="D1203">
    <cfRule type="cellIs" dxfId="2319" priority="2335" stopIfTrue="1" operator="equal">
      <formula>0</formula>
    </cfRule>
  </conditionalFormatting>
  <conditionalFormatting sqref="E1206">
    <cfRule type="cellIs" dxfId="2318" priority="2334" stopIfTrue="1" operator="equal">
      <formula>0</formula>
    </cfRule>
  </conditionalFormatting>
  <conditionalFormatting sqref="E1193:E1194">
    <cfRule type="cellIs" dxfId="2317" priority="2333" stopIfTrue="1" operator="equal">
      <formula>0</formula>
    </cfRule>
  </conditionalFormatting>
  <conditionalFormatting sqref="E1193:E1194">
    <cfRule type="cellIs" dxfId="2316" priority="2332" stopIfTrue="1" operator="equal">
      <formula>0</formula>
    </cfRule>
  </conditionalFormatting>
  <conditionalFormatting sqref="E1200">
    <cfRule type="cellIs" dxfId="2315" priority="2331" stopIfTrue="1" operator="equal">
      <formula>0</formula>
    </cfRule>
  </conditionalFormatting>
  <conditionalFormatting sqref="E1201">
    <cfRule type="cellIs" dxfId="2314" priority="2330" stopIfTrue="1" operator="equal">
      <formula>0</formula>
    </cfRule>
  </conditionalFormatting>
  <conditionalFormatting sqref="D1202">
    <cfRule type="cellIs" dxfId="2313" priority="2329" stopIfTrue="1" operator="equal">
      <formula>0</formula>
    </cfRule>
  </conditionalFormatting>
  <conditionalFormatting sqref="E1201">
    <cfRule type="cellIs" dxfId="2312" priority="2328" stopIfTrue="1" operator="equal">
      <formula>0</formula>
    </cfRule>
  </conditionalFormatting>
  <conditionalFormatting sqref="E1191:E1192">
    <cfRule type="cellIs" dxfId="2311" priority="2327" stopIfTrue="1" operator="equal">
      <formula>0</formula>
    </cfRule>
  </conditionalFormatting>
  <conditionalFormatting sqref="E1199">
    <cfRule type="cellIs" dxfId="2310" priority="2326" stopIfTrue="1" operator="equal">
      <formula>0</formula>
    </cfRule>
  </conditionalFormatting>
  <conditionalFormatting sqref="E1200">
    <cfRule type="cellIs" dxfId="2309" priority="2325" stopIfTrue="1" operator="equal">
      <formula>0</formula>
    </cfRule>
  </conditionalFormatting>
  <conditionalFormatting sqref="E1200">
    <cfRule type="cellIs" dxfId="2308" priority="2324" stopIfTrue="1" operator="equal">
      <formula>0</formula>
    </cfRule>
  </conditionalFormatting>
  <conditionalFormatting sqref="E1204">
    <cfRule type="cellIs" dxfId="2307" priority="2323" stopIfTrue="1" operator="equal">
      <formula>0</formula>
    </cfRule>
  </conditionalFormatting>
  <conditionalFormatting sqref="D1217:D1220 D1213:E1216 D1236:D1244 E1236:E1243">
    <cfRule type="cellIs" dxfId="2306" priority="2322" stopIfTrue="1" operator="equal">
      <formula>0</formula>
    </cfRule>
  </conditionalFormatting>
  <conditionalFormatting sqref="D1212">
    <cfRule type="cellIs" dxfId="2305" priority="2320" stopIfTrue="1" operator="equal">
      <formula>0</formula>
    </cfRule>
  </conditionalFormatting>
  <conditionalFormatting sqref="D1224 D1230:D1233">
    <cfRule type="cellIs" dxfId="2304" priority="2319" stopIfTrue="1" operator="equal">
      <formula>0</formula>
    </cfRule>
  </conditionalFormatting>
  <conditionalFormatting sqref="D1245">
    <cfRule type="cellIs" dxfId="2303" priority="2321" stopIfTrue="1" operator="equal">
      <formula>0</formula>
    </cfRule>
  </conditionalFormatting>
  <conditionalFormatting sqref="D1222:D1223">
    <cfRule type="cellIs" dxfId="2302" priority="2318" stopIfTrue="1" operator="equal">
      <formula>0</formula>
    </cfRule>
  </conditionalFormatting>
  <conditionalFormatting sqref="E1217:E1220 E1222:E1223">
    <cfRule type="cellIs" dxfId="2301" priority="2317" stopIfTrue="1" operator="equal">
      <formula>0</formula>
    </cfRule>
  </conditionalFormatting>
  <conditionalFormatting sqref="E1224">
    <cfRule type="cellIs" dxfId="2300" priority="2316" stopIfTrue="1" operator="equal">
      <formula>0</formula>
    </cfRule>
  </conditionalFormatting>
  <conditionalFormatting sqref="E1232:E1233">
    <cfRule type="cellIs" dxfId="2299" priority="2315" stopIfTrue="1" operator="equal">
      <formula>0</formula>
    </cfRule>
  </conditionalFormatting>
  <conditionalFormatting sqref="E1232:E1233">
    <cfRule type="cellIs" dxfId="2298" priority="2314" stopIfTrue="1" operator="equal">
      <formula>0</formula>
    </cfRule>
  </conditionalFormatting>
  <conditionalFormatting sqref="E1239">
    <cfRule type="cellIs" dxfId="2297" priority="2313" stopIfTrue="1" operator="equal">
      <formula>0</formula>
    </cfRule>
  </conditionalFormatting>
  <conditionalFormatting sqref="D1241">
    <cfRule type="cellIs" dxfId="2296" priority="2312" stopIfTrue="1" operator="equal">
      <formula>0</formula>
    </cfRule>
  </conditionalFormatting>
  <conditionalFormatting sqref="E1239">
    <cfRule type="cellIs" dxfId="2295" priority="2311" stopIfTrue="1" operator="equal">
      <formula>0</formula>
    </cfRule>
  </conditionalFormatting>
  <conditionalFormatting sqref="E1244">
    <cfRule type="cellIs" dxfId="2294" priority="2310" stopIfTrue="1" operator="equal">
      <formula>0</formula>
    </cfRule>
  </conditionalFormatting>
  <conditionalFormatting sqref="D1230:D1238">
    <cfRule type="cellIs" dxfId="2293" priority="2309" stopIfTrue="1" operator="equal">
      <formula>0</formula>
    </cfRule>
  </conditionalFormatting>
  <conditionalFormatting sqref="E1230:E1238">
    <cfRule type="cellIs" dxfId="2292" priority="2308" stopIfTrue="1" operator="equal">
      <formula>0</formula>
    </cfRule>
  </conditionalFormatting>
  <conditionalFormatting sqref="E1231:E1235">
    <cfRule type="cellIs" dxfId="2291" priority="2307" stopIfTrue="1" operator="equal">
      <formula>0</formula>
    </cfRule>
  </conditionalFormatting>
  <conditionalFormatting sqref="E1234:E1238">
    <cfRule type="cellIs" dxfId="2290" priority="2306" stopIfTrue="1" operator="equal">
      <formula>0</formula>
    </cfRule>
  </conditionalFormatting>
  <conditionalFormatting sqref="D1224:D1231">
    <cfRule type="cellIs" dxfId="2289" priority="2305" stopIfTrue="1" operator="equal">
      <formula>0</formula>
    </cfRule>
  </conditionalFormatting>
  <conditionalFormatting sqref="E1224:E1231">
    <cfRule type="cellIs" dxfId="2288" priority="2304" stopIfTrue="1" operator="equal">
      <formula>0</formula>
    </cfRule>
  </conditionalFormatting>
  <conditionalFormatting sqref="E1230:E1231">
    <cfRule type="cellIs" dxfId="2287" priority="2303" stopIfTrue="1" operator="equal">
      <formula>0</formula>
    </cfRule>
  </conditionalFormatting>
  <conditionalFormatting sqref="D1223:D1227">
    <cfRule type="cellIs" dxfId="2286" priority="2302" stopIfTrue="1" operator="equal">
      <formula>0</formula>
    </cfRule>
  </conditionalFormatting>
  <conditionalFormatting sqref="E1223:E1227">
    <cfRule type="cellIs" dxfId="2285" priority="2301" stopIfTrue="1" operator="equal">
      <formula>0</formula>
    </cfRule>
  </conditionalFormatting>
  <conditionalFormatting sqref="D1221">
    <cfRule type="cellIs" dxfId="2284" priority="2300" stopIfTrue="1" operator="equal">
      <formula>0</formula>
    </cfRule>
  </conditionalFormatting>
  <conditionalFormatting sqref="E1221">
    <cfRule type="cellIs" dxfId="2283" priority="2299" stopIfTrue="1" operator="equal">
      <formula>0</formula>
    </cfRule>
  </conditionalFormatting>
  <conditionalFormatting sqref="E1238">
    <cfRule type="cellIs" dxfId="2282" priority="2298" stopIfTrue="1" operator="equal">
      <formula>0</formula>
    </cfRule>
  </conditionalFormatting>
  <conditionalFormatting sqref="D1240">
    <cfRule type="cellIs" dxfId="2281" priority="2297" stopIfTrue="1" operator="equal">
      <formula>0</formula>
    </cfRule>
  </conditionalFormatting>
  <conditionalFormatting sqref="E1243">
    <cfRule type="cellIs" dxfId="2280" priority="2296" stopIfTrue="1" operator="equal">
      <formula>0</formula>
    </cfRule>
  </conditionalFormatting>
  <conditionalFormatting sqref="E1230:E1231">
    <cfRule type="cellIs" dxfId="2279" priority="2295" stopIfTrue="1" operator="equal">
      <formula>0</formula>
    </cfRule>
  </conditionalFormatting>
  <conditionalFormatting sqref="E1230:E1231">
    <cfRule type="cellIs" dxfId="2278" priority="2294" stopIfTrue="1" operator="equal">
      <formula>0</formula>
    </cfRule>
  </conditionalFormatting>
  <conditionalFormatting sqref="E1237">
    <cfRule type="cellIs" dxfId="2277" priority="2293" stopIfTrue="1" operator="equal">
      <formula>0</formula>
    </cfRule>
  </conditionalFormatting>
  <conditionalFormatting sqref="E1238">
    <cfRule type="cellIs" dxfId="2276" priority="2292" stopIfTrue="1" operator="equal">
      <formula>0</formula>
    </cfRule>
  </conditionalFormatting>
  <conditionalFormatting sqref="D1239">
    <cfRule type="cellIs" dxfId="2275" priority="2291" stopIfTrue="1" operator="equal">
      <formula>0</formula>
    </cfRule>
  </conditionalFormatting>
  <conditionalFormatting sqref="E1238">
    <cfRule type="cellIs" dxfId="2274" priority="2290" stopIfTrue="1" operator="equal">
      <formula>0</formula>
    </cfRule>
  </conditionalFormatting>
  <conditionalFormatting sqref="E1228:E1229">
    <cfRule type="cellIs" dxfId="2273" priority="2289" stopIfTrue="1" operator="equal">
      <formula>0</formula>
    </cfRule>
  </conditionalFormatting>
  <conditionalFormatting sqref="E1236">
    <cfRule type="cellIs" dxfId="2272" priority="2288" stopIfTrue="1" operator="equal">
      <formula>0</formula>
    </cfRule>
  </conditionalFormatting>
  <conditionalFormatting sqref="E1237">
    <cfRule type="cellIs" dxfId="2271" priority="2287" stopIfTrue="1" operator="equal">
      <formula>0</formula>
    </cfRule>
  </conditionalFormatting>
  <conditionalFormatting sqref="E1237">
    <cfRule type="cellIs" dxfId="2270" priority="2286" stopIfTrue="1" operator="equal">
      <formula>0</formula>
    </cfRule>
  </conditionalFormatting>
  <conditionalFormatting sqref="E1241">
    <cfRule type="cellIs" dxfId="2269" priority="2285" stopIfTrue="1" operator="equal">
      <formula>0</formula>
    </cfRule>
  </conditionalFormatting>
  <conditionalFormatting sqref="D1254:D1257 D1250:E1253 D1273:D1281 E1273:E1280">
    <cfRule type="cellIs" dxfId="2268" priority="2284" stopIfTrue="1" operator="equal">
      <formula>0</formula>
    </cfRule>
  </conditionalFormatting>
  <conditionalFormatting sqref="D1249">
    <cfRule type="cellIs" dxfId="2267" priority="2282" stopIfTrue="1" operator="equal">
      <formula>0</formula>
    </cfRule>
  </conditionalFormatting>
  <conditionalFormatting sqref="D1261 D1267:D1270">
    <cfRule type="cellIs" dxfId="2266" priority="2281" stopIfTrue="1" operator="equal">
      <formula>0</formula>
    </cfRule>
  </conditionalFormatting>
  <conditionalFormatting sqref="D1282">
    <cfRule type="cellIs" dxfId="2265" priority="2283" stopIfTrue="1" operator="equal">
      <formula>0</formula>
    </cfRule>
  </conditionalFormatting>
  <conditionalFormatting sqref="D1259:D1260">
    <cfRule type="cellIs" dxfId="2264" priority="2280" stopIfTrue="1" operator="equal">
      <formula>0</formula>
    </cfRule>
  </conditionalFormatting>
  <conditionalFormatting sqref="E1254:E1257 E1259:E1260">
    <cfRule type="cellIs" dxfId="2263" priority="2279" stopIfTrue="1" operator="equal">
      <formula>0</formula>
    </cfRule>
  </conditionalFormatting>
  <conditionalFormatting sqref="E1261">
    <cfRule type="cellIs" dxfId="2262" priority="2278" stopIfTrue="1" operator="equal">
      <formula>0</formula>
    </cfRule>
  </conditionalFormatting>
  <conditionalFormatting sqref="E1269:E1270">
    <cfRule type="cellIs" dxfId="2261" priority="2277" stopIfTrue="1" operator="equal">
      <formula>0</formula>
    </cfRule>
  </conditionalFormatting>
  <conditionalFormatting sqref="E1269:E1270">
    <cfRule type="cellIs" dxfId="2260" priority="2276" stopIfTrue="1" operator="equal">
      <formula>0</formula>
    </cfRule>
  </conditionalFormatting>
  <conditionalFormatting sqref="E1276">
    <cfRule type="cellIs" dxfId="2259" priority="2275" stopIfTrue="1" operator="equal">
      <formula>0</formula>
    </cfRule>
  </conditionalFormatting>
  <conditionalFormatting sqref="D1278">
    <cfRule type="cellIs" dxfId="2258" priority="2274" stopIfTrue="1" operator="equal">
      <formula>0</formula>
    </cfRule>
  </conditionalFormatting>
  <conditionalFormatting sqref="E1276">
    <cfRule type="cellIs" dxfId="2257" priority="2273" stopIfTrue="1" operator="equal">
      <formula>0</formula>
    </cfRule>
  </conditionalFormatting>
  <conditionalFormatting sqref="E1281">
    <cfRule type="cellIs" dxfId="2256" priority="2272" stopIfTrue="1" operator="equal">
      <formula>0</formula>
    </cfRule>
  </conditionalFormatting>
  <conditionalFormatting sqref="D1267:D1275">
    <cfRule type="cellIs" dxfId="2255" priority="2271" stopIfTrue="1" operator="equal">
      <formula>0</formula>
    </cfRule>
  </conditionalFormatting>
  <conditionalFormatting sqref="E1267:E1275">
    <cfRule type="cellIs" dxfId="2254" priority="2270" stopIfTrue="1" operator="equal">
      <formula>0</formula>
    </cfRule>
  </conditionalFormatting>
  <conditionalFormatting sqref="E1268:E1272">
    <cfRule type="cellIs" dxfId="2253" priority="2269" stopIfTrue="1" operator="equal">
      <formula>0</formula>
    </cfRule>
  </conditionalFormatting>
  <conditionalFormatting sqref="E1271:E1275">
    <cfRule type="cellIs" dxfId="2252" priority="2268" stopIfTrue="1" operator="equal">
      <formula>0</formula>
    </cfRule>
  </conditionalFormatting>
  <conditionalFormatting sqref="D1261:D1268">
    <cfRule type="cellIs" dxfId="2251" priority="2267" stopIfTrue="1" operator="equal">
      <formula>0</formula>
    </cfRule>
  </conditionalFormatting>
  <conditionalFormatting sqref="E1261:E1268">
    <cfRule type="cellIs" dxfId="2250" priority="2266" stopIfTrue="1" operator="equal">
      <formula>0</formula>
    </cfRule>
  </conditionalFormatting>
  <conditionalFormatting sqref="E1267:E1268">
    <cfRule type="cellIs" dxfId="2249" priority="2265" stopIfTrue="1" operator="equal">
      <formula>0</formula>
    </cfRule>
  </conditionalFormatting>
  <conditionalFormatting sqref="D1260:D1264">
    <cfRule type="cellIs" dxfId="2248" priority="2264" stopIfTrue="1" operator="equal">
      <formula>0</formula>
    </cfRule>
  </conditionalFormatting>
  <conditionalFormatting sqref="E1260:E1264">
    <cfRule type="cellIs" dxfId="2247" priority="2263" stopIfTrue="1" operator="equal">
      <formula>0</formula>
    </cfRule>
  </conditionalFormatting>
  <conditionalFormatting sqref="D1258">
    <cfRule type="cellIs" dxfId="2246" priority="2262" stopIfTrue="1" operator="equal">
      <formula>0</formula>
    </cfRule>
  </conditionalFormatting>
  <conditionalFormatting sqref="E1258">
    <cfRule type="cellIs" dxfId="2245" priority="2261" stopIfTrue="1" operator="equal">
      <formula>0</formula>
    </cfRule>
  </conditionalFormatting>
  <conditionalFormatting sqref="E1275">
    <cfRule type="cellIs" dxfId="2244" priority="2260" stopIfTrue="1" operator="equal">
      <formula>0</formula>
    </cfRule>
  </conditionalFormatting>
  <conditionalFormatting sqref="D1277">
    <cfRule type="cellIs" dxfId="2243" priority="2259" stopIfTrue="1" operator="equal">
      <formula>0</formula>
    </cfRule>
  </conditionalFormatting>
  <conditionalFormatting sqref="E1280">
    <cfRule type="cellIs" dxfId="2242" priority="2258" stopIfTrue="1" operator="equal">
      <formula>0</formula>
    </cfRule>
  </conditionalFormatting>
  <conditionalFormatting sqref="E1267:E1268">
    <cfRule type="cellIs" dxfId="2241" priority="2257" stopIfTrue="1" operator="equal">
      <formula>0</formula>
    </cfRule>
  </conditionalFormatting>
  <conditionalFormatting sqref="E1267:E1268">
    <cfRule type="cellIs" dxfId="2240" priority="2256" stopIfTrue="1" operator="equal">
      <formula>0</formula>
    </cfRule>
  </conditionalFormatting>
  <conditionalFormatting sqref="E1274">
    <cfRule type="cellIs" dxfId="2239" priority="2255" stopIfTrue="1" operator="equal">
      <formula>0</formula>
    </cfRule>
  </conditionalFormatting>
  <conditionalFormatting sqref="E1275">
    <cfRule type="cellIs" dxfId="2238" priority="2254" stopIfTrue="1" operator="equal">
      <formula>0</formula>
    </cfRule>
  </conditionalFormatting>
  <conditionalFormatting sqref="D1276">
    <cfRule type="cellIs" dxfId="2237" priority="2253" stopIfTrue="1" operator="equal">
      <formula>0</formula>
    </cfRule>
  </conditionalFormatting>
  <conditionalFormatting sqref="E1275">
    <cfRule type="cellIs" dxfId="2236" priority="2252" stopIfTrue="1" operator="equal">
      <formula>0</formula>
    </cfRule>
  </conditionalFormatting>
  <conditionalFormatting sqref="E1265:E1266">
    <cfRule type="cellIs" dxfId="2235" priority="2251" stopIfTrue="1" operator="equal">
      <formula>0</formula>
    </cfRule>
  </conditionalFormatting>
  <conditionalFormatting sqref="E1273">
    <cfRule type="cellIs" dxfId="2234" priority="2250" stopIfTrue="1" operator="equal">
      <formula>0</formula>
    </cfRule>
  </conditionalFormatting>
  <conditionalFormatting sqref="E1274">
    <cfRule type="cellIs" dxfId="2233" priority="2249" stopIfTrue="1" operator="equal">
      <formula>0</formula>
    </cfRule>
  </conditionalFormatting>
  <conditionalFormatting sqref="E1274">
    <cfRule type="cellIs" dxfId="2232" priority="2248" stopIfTrue="1" operator="equal">
      <formula>0</formula>
    </cfRule>
  </conditionalFormatting>
  <conditionalFormatting sqref="E1278">
    <cfRule type="cellIs" dxfId="2231" priority="2247" stopIfTrue="1" operator="equal">
      <formula>0</formula>
    </cfRule>
  </conditionalFormatting>
  <conditionalFormatting sqref="D1291:D1294 D1287:E1290 D1310:D1318 E1310:E1317">
    <cfRule type="cellIs" dxfId="2230" priority="2246" stopIfTrue="1" operator="equal">
      <formula>0</formula>
    </cfRule>
  </conditionalFormatting>
  <conditionalFormatting sqref="D1286">
    <cfRule type="cellIs" dxfId="2229" priority="2244" stopIfTrue="1" operator="equal">
      <formula>0</formula>
    </cfRule>
  </conditionalFormatting>
  <conditionalFormatting sqref="D1298 D1304:D1307">
    <cfRule type="cellIs" dxfId="2228" priority="2243" stopIfTrue="1" operator="equal">
      <formula>0</formula>
    </cfRule>
  </conditionalFormatting>
  <conditionalFormatting sqref="D1319">
    <cfRule type="cellIs" dxfId="2227" priority="2245" stopIfTrue="1" operator="equal">
      <formula>0</formula>
    </cfRule>
  </conditionalFormatting>
  <conditionalFormatting sqref="D1296:D1297">
    <cfRule type="cellIs" dxfId="2226" priority="2242" stopIfTrue="1" operator="equal">
      <formula>0</formula>
    </cfRule>
  </conditionalFormatting>
  <conditionalFormatting sqref="E1291:E1294 E1296:E1297">
    <cfRule type="cellIs" dxfId="2225" priority="2241" stopIfTrue="1" operator="equal">
      <formula>0</formula>
    </cfRule>
  </conditionalFormatting>
  <conditionalFormatting sqref="E1298">
    <cfRule type="cellIs" dxfId="2224" priority="2240" stopIfTrue="1" operator="equal">
      <formula>0</formula>
    </cfRule>
  </conditionalFormatting>
  <conditionalFormatting sqref="E1306:E1307">
    <cfRule type="cellIs" dxfId="2223" priority="2239" stopIfTrue="1" operator="equal">
      <formula>0</formula>
    </cfRule>
  </conditionalFormatting>
  <conditionalFormatting sqref="E1306:E1307">
    <cfRule type="cellIs" dxfId="2222" priority="2238" stopIfTrue="1" operator="equal">
      <formula>0</formula>
    </cfRule>
  </conditionalFormatting>
  <conditionalFormatting sqref="E1313">
    <cfRule type="cellIs" dxfId="2221" priority="2237" stopIfTrue="1" operator="equal">
      <formula>0</formula>
    </cfRule>
  </conditionalFormatting>
  <conditionalFormatting sqref="D1315">
    <cfRule type="cellIs" dxfId="2220" priority="2236" stopIfTrue="1" operator="equal">
      <formula>0</formula>
    </cfRule>
  </conditionalFormatting>
  <conditionalFormatting sqref="E1313">
    <cfRule type="cellIs" dxfId="2219" priority="2235" stopIfTrue="1" operator="equal">
      <formula>0</formula>
    </cfRule>
  </conditionalFormatting>
  <conditionalFormatting sqref="E1318">
    <cfRule type="cellIs" dxfId="2218" priority="2234" stopIfTrue="1" operator="equal">
      <formula>0</formula>
    </cfRule>
  </conditionalFormatting>
  <conditionalFormatting sqref="D1304:D1312">
    <cfRule type="cellIs" dxfId="2217" priority="2233" stopIfTrue="1" operator="equal">
      <formula>0</formula>
    </cfRule>
  </conditionalFormatting>
  <conditionalFormatting sqref="E1304:E1312">
    <cfRule type="cellIs" dxfId="2216" priority="2232" stopIfTrue="1" operator="equal">
      <formula>0</formula>
    </cfRule>
  </conditionalFormatting>
  <conditionalFormatting sqref="E1305:E1309">
    <cfRule type="cellIs" dxfId="2215" priority="2231" stopIfTrue="1" operator="equal">
      <formula>0</formula>
    </cfRule>
  </conditionalFormatting>
  <conditionalFormatting sqref="E1308:E1312">
    <cfRule type="cellIs" dxfId="2214" priority="2230" stopIfTrue="1" operator="equal">
      <formula>0</formula>
    </cfRule>
  </conditionalFormatting>
  <conditionalFormatting sqref="D1298:D1305">
    <cfRule type="cellIs" dxfId="2213" priority="2229" stopIfTrue="1" operator="equal">
      <formula>0</formula>
    </cfRule>
  </conditionalFormatting>
  <conditionalFormatting sqref="E1298:E1305">
    <cfRule type="cellIs" dxfId="2212" priority="2228" stopIfTrue="1" operator="equal">
      <formula>0</formula>
    </cfRule>
  </conditionalFormatting>
  <conditionalFormatting sqref="E1304:E1305">
    <cfRule type="cellIs" dxfId="2211" priority="2227" stopIfTrue="1" operator="equal">
      <formula>0</formula>
    </cfRule>
  </conditionalFormatting>
  <conditionalFormatting sqref="D1297:D1301">
    <cfRule type="cellIs" dxfId="2210" priority="2226" stopIfTrue="1" operator="equal">
      <formula>0</formula>
    </cfRule>
  </conditionalFormatting>
  <conditionalFormatting sqref="E1297:E1301">
    <cfRule type="cellIs" dxfId="2209" priority="2225" stopIfTrue="1" operator="equal">
      <formula>0</formula>
    </cfRule>
  </conditionalFormatting>
  <conditionalFormatting sqref="D1295">
    <cfRule type="cellIs" dxfId="2208" priority="2224" stopIfTrue="1" operator="equal">
      <formula>0</formula>
    </cfRule>
  </conditionalFormatting>
  <conditionalFormatting sqref="E1295">
    <cfRule type="cellIs" dxfId="2207" priority="2223" stopIfTrue="1" operator="equal">
      <formula>0</formula>
    </cfRule>
  </conditionalFormatting>
  <conditionalFormatting sqref="E1312">
    <cfRule type="cellIs" dxfId="2206" priority="2222" stopIfTrue="1" operator="equal">
      <formula>0</formula>
    </cfRule>
  </conditionalFormatting>
  <conditionalFormatting sqref="D1314">
    <cfRule type="cellIs" dxfId="2205" priority="2221" stopIfTrue="1" operator="equal">
      <formula>0</formula>
    </cfRule>
  </conditionalFormatting>
  <conditionalFormatting sqref="E1317">
    <cfRule type="cellIs" dxfId="2204" priority="2220" stopIfTrue="1" operator="equal">
      <formula>0</formula>
    </cfRule>
  </conditionalFormatting>
  <conditionalFormatting sqref="E1304:E1305">
    <cfRule type="cellIs" dxfId="2203" priority="2219" stopIfTrue="1" operator="equal">
      <formula>0</formula>
    </cfRule>
  </conditionalFormatting>
  <conditionalFormatting sqref="E1304:E1305">
    <cfRule type="cellIs" dxfId="2202" priority="2218" stopIfTrue="1" operator="equal">
      <formula>0</formula>
    </cfRule>
  </conditionalFormatting>
  <conditionalFormatting sqref="E1311">
    <cfRule type="cellIs" dxfId="2201" priority="2217" stopIfTrue="1" operator="equal">
      <formula>0</formula>
    </cfRule>
  </conditionalFormatting>
  <conditionalFormatting sqref="E1312">
    <cfRule type="cellIs" dxfId="2200" priority="2216" stopIfTrue="1" operator="equal">
      <formula>0</formula>
    </cfRule>
  </conditionalFormatting>
  <conditionalFormatting sqref="D1313">
    <cfRule type="cellIs" dxfId="2199" priority="2215" stopIfTrue="1" operator="equal">
      <formula>0</formula>
    </cfRule>
  </conditionalFormatting>
  <conditionalFormatting sqref="E1312">
    <cfRule type="cellIs" dxfId="2198" priority="2214" stopIfTrue="1" operator="equal">
      <formula>0</formula>
    </cfRule>
  </conditionalFormatting>
  <conditionalFormatting sqref="E1302:E1303">
    <cfRule type="cellIs" dxfId="2197" priority="2213" stopIfTrue="1" operator="equal">
      <formula>0</formula>
    </cfRule>
  </conditionalFormatting>
  <conditionalFormatting sqref="E1310">
    <cfRule type="cellIs" dxfId="2196" priority="2212" stopIfTrue="1" operator="equal">
      <formula>0</formula>
    </cfRule>
  </conditionalFormatting>
  <conditionalFormatting sqref="E1311">
    <cfRule type="cellIs" dxfId="2195" priority="2211" stopIfTrue="1" operator="equal">
      <formula>0</formula>
    </cfRule>
  </conditionalFormatting>
  <conditionalFormatting sqref="E1311">
    <cfRule type="cellIs" dxfId="2194" priority="2210" stopIfTrue="1" operator="equal">
      <formula>0</formula>
    </cfRule>
  </conditionalFormatting>
  <conditionalFormatting sqref="E1315">
    <cfRule type="cellIs" dxfId="2193" priority="2209" stopIfTrue="1" operator="equal">
      <formula>0</formula>
    </cfRule>
  </conditionalFormatting>
  <conditionalFormatting sqref="D1328:D1331 D1324:E1327 D1347:D1355 E1347:E1354">
    <cfRule type="cellIs" dxfId="2192" priority="2208" stopIfTrue="1" operator="equal">
      <formula>0</formula>
    </cfRule>
  </conditionalFormatting>
  <conditionalFormatting sqref="D1323">
    <cfRule type="cellIs" dxfId="2191" priority="2206" stopIfTrue="1" operator="equal">
      <formula>0</formula>
    </cfRule>
  </conditionalFormatting>
  <conditionalFormatting sqref="D1335 D1341:D1344">
    <cfRule type="cellIs" dxfId="2190" priority="2205" stopIfTrue="1" operator="equal">
      <formula>0</formula>
    </cfRule>
  </conditionalFormatting>
  <conditionalFormatting sqref="D1356">
    <cfRule type="cellIs" dxfId="2189" priority="2207" stopIfTrue="1" operator="equal">
      <formula>0</formula>
    </cfRule>
  </conditionalFormatting>
  <conditionalFormatting sqref="D1333:D1334">
    <cfRule type="cellIs" dxfId="2188" priority="2204" stopIfTrue="1" operator="equal">
      <formula>0</formula>
    </cfRule>
  </conditionalFormatting>
  <conditionalFormatting sqref="E1328:E1331 E1333:E1334">
    <cfRule type="cellIs" dxfId="2187" priority="2203" stopIfTrue="1" operator="equal">
      <formula>0</formula>
    </cfRule>
  </conditionalFormatting>
  <conditionalFormatting sqref="E1335">
    <cfRule type="cellIs" dxfId="2186" priority="2202" stopIfTrue="1" operator="equal">
      <formula>0</formula>
    </cfRule>
  </conditionalFormatting>
  <conditionalFormatting sqref="E1343:E1344">
    <cfRule type="cellIs" dxfId="2185" priority="2201" stopIfTrue="1" operator="equal">
      <formula>0</formula>
    </cfRule>
  </conditionalFormatting>
  <conditionalFormatting sqref="E1343:E1344">
    <cfRule type="cellIs" dxfId="2184" priority="2200" stopIfTrue="1" operator="equal">
      <formula>0</formula>
    </cfRule>
  </conditionalFormatting>
  <conditionalFormatting sqref="E1350">
    <cfRule type="cellIs" dxfId="2183" priority="2199" stopIfTrue="1" operator="equal">
      <formula>0</formula>
    </cfRule>
  </conditionalFormatting>
  <conditionalFormatting sqref="D1352">
    <cfRule type="cellIs" dxfId="2182" priority="2198" stopIfTrue="1" operator="equal">
      <formula>0</formula>
    </cfRule>
  </conditionalFormatting>
  <conditionalFormatting sqref="E1350">
    <cfRule type="cellIs" dxfId="2181" priority="2197" stopIfTrue="1" operator="equal">
      <formula>0</formula>
    </cfRule>
  </conditionalFormatting>
  <conditionalFormatting sqref="E1355">
    <cfRule type="cellIs" dxfId="2180" priority="2196" stopIfTrue="1" operator="equal">
      <formula>0</formula>
    </cfRule>
  </conditionalFormatting>
  <conditionalFormatting sqref="D1341:D1349">
    <cfRule type="cellIs" dxfId="2179" priority="2195" stopIfTrue="1" operator="equal">
      <formula>0</formula>
    </cfRule>
  </conditionalFormatting>
  <conditionalFormatting sqref="E1341:E1349">
    <cfRule type="cellIs" dxfId="2178" priority="2194" stopIfTrue="1" operator="equal">
      <formula>0</formula>
    </cfRule>
  </conditionalFormatting>
  <conditionalFormatting sqref="E1342:E1346">
    <cfRule type="cellIs" dxfId="2177" priority="2193" stopIfTrue="1" operator="equal">
      <formula>0</formula>
    </cfRule>
  </conditionalFormatting>
  <conditionalFormatting sqref="E1345:E1349">
    <cfRule type="cellIs" dxfId="2176" priority="2192" stopIfTrue="1" operator="equal">
      <formula>0</formula>
    </cfRule>
  </conditionalFormatting>
  <conditionalFormatting sqref="D1335:D1342">
    <cfRule type="cellIs" dxfId="2175" priority="2191" stopIfTrue="1" operator="equal">
      <formula>0</formula>
    </cfRule>
  </conditionalFormatting>
  <conditionalFormatting sqref="E1335:E1342">
    <cfRule type="cellIs" dxfId="2174" priority="2190" stopIfTrue="1" operator="equal">
      <formula>0</formula>
    </cfRule>
  </conditionalFormatting>
  <conditionalFormatting sqref="E1341:E1342">
    <cfRule type="cellIs" dxfId="2173" priority="2189" stopIfTrue="1" operator="equal">
      <formula>0</formula>
    </cfRule>
  </conditionalFormatting>
  <conditionalFormatting sqref="D1334:D1338">
    <cfRule type="cellIs" dxfId="2172" priority="2188" stopIfTrue="1" operator="equal">
      <formula>0</formula>
    </cfRule>
  </conditionalFormatting>
  <conditionalFormatting sqref="E1334:E1338">
    <cfRule type="cellIs" dxfId="2171" priority="2187" stopIfTrue="1" operator="equal">
      <formula>0</formula>
    </cfRule>
  </conditionalFormatting>
  <conditionalFormatting sqref="D1332">
    <cfRule type="cellIs" dxfId="2170" priority="2186" stopIfTrue="1" operator="equal">
      <formula>0</formula>
    </cfRule>
  </conditionalFormatting>
  <conditionalFormatting sqref="E1332">
    <cfRule type="cellIs" dxfId="2169" priority="2185" stopIfTrue="1" operator="equal">
      <formula>0</formula>
    </cfRule>
  </conditionalFormatting>
  <conditionalFormatting sqref="E1349">
    <cfRule type="cellIs" dxfId="2168" priority="2184" stopIfTrue="1" operator="equal">
      <formula>0</formula>
    </cfRule>
  </conditionalFormatting>
  <conditionalFormatting sqref="D1351">
    <cfRule type="cellIs" dxfId="2167" priority="2183" stopIfTrue="1" operator="equal">
      <formula>0</formula>
    </cfRule>
  </conditionalFormatting>
  <conditionalFormatting sqref="E1354">
    <cfRule type="cellIs" dxfId="2166" priority="2182" stopIfTrue="1" operator="equal">
      <formula>0</formula>
    </cfRule>
  </conditionalFormatting>
  <conditionalFormatting sqref="E1341:E1342">
    <cfRule type="cellIs" dxfId="2165" priority="2181" stopIfTrue="1" operator="equal">
      <formula>0</formula>
    </cfRule>
  </conditionalFormatting>
  <conditionalFormatting sqref="E1341:E1342">
    <cfRule type="cellIs" dxfId="2164" priority="2180" stopIfTrue="1" operator="equal">
      <formula>0</formula>
    </cfRule>
  </conditionalFormatting>
  <conditionalFormatting sqref="E1348">
    <cfRule type="cellIs" dxfId="2163" priority="2179" stopIfTrue="1" operator="equal">
      <formula>0</formula>
    </cfRule>
  </conditionalFormatting>
  <conditionalFormatting sqref="E1349">
    <cfRule type="cellIs" dxfId="2162" priority="2178" stopIfTrue="1" operator="equal">
      <formula>0</formula>
    </cfRule>
  </conditionalFormatting>
  <conditionalFormatting sqref="D1350">
    <cfRule type="cellIs" dxfId="2161" priority="2177" stopIfTrue="1" operator="equal">
      <formula>0</formula>
    </cfRule>
  </conditionalFormatting>
  <conditionalFormatting sqref="E1349">
    <cfRule type="cellIs" dxfId="2160" priority="2176" stopIfTrue="1" operator="equal">
      <formula>0</formula>
    </cfRule>
  </conditionalFormatting>
  <conditionalFormatting sqref="E1339:E1340">
    <cfRule type="cellIs" dxfId="2159" priority="2175" stopIfTrue="1" operator="equal">
      <formula>0</formula>
    </cfRule>
  </conditionalFormatting>
  <conditionalFormatting sqref="E1347">
    <cfRule type="cellIs" dxfId="2158" priority="2174" stopIfTrue="1" operator="equal">
      <formula>0</formula>
    </cfRule>
  </conditionalFormatting>
  <conditionalFormatting sqref="E1348">
    <cfRule type="cellIs" dxfId="2157" priority="2173" stopIfTrue="1" operator="equal">
      <formula>0</formula>
    </cfRule>
  </conditionalFormatting>
  <conditionalFormatting sqref="E1348">
    <cfRule type="cellIs" dxfId="2156" priority="2172" stopIfTrue="1" operator="equal">
      <formula>0</formula>
    </cfRule>
  </conditionalFormatting>
  <conditionalFormatting sqref="E1352">
    <cfRule type="cellIs" dxfId="2155" priority="2171" stopIfTrue="1" operator="equal">
      <formula>0</formula>
    </cfRule>
  </conditionalFormatting>
  <conditionalFormatting sqref="D1365:D1368 D1361:E1364 D1384:D1392 E1384:E1391">
    <cfRule type="cellIs" dxfId="2154" priority="2170" stopIfTrue="1" operator="equal">
      <formula>0</formula>
    </cfRule>
  </conditionalFormatting>
  <conditionalFormatting sqref="D1360">
    <cfRule type="cellIs" dxfId="2153" priority="2168" stopIfTrue="1" operator="equal">
      <formula>0</formula>
    </cfRule>
  </conditionalFormatting>
  <conditionalFormatting sqref="D1372 D1378:D1381">
    <cfRule type="cellIs" dxfId="2152" priority="2167" stopIfTrue="1" operator="equal">
      <formula>0</formula>
    </cfRule>
  </conditionalFormatting>
  <conditionalFormatting sqref="D1393">
    <cfRule type="cellIs" dxfId="2151" priority="2169" stopIfTrue="1" operator="equal">
      <formula>0</formula>
    </cfRule>
  </conditionalFormatting>
  <conditionalFormatting sqref="D1370:D1371">
    <cfRule type="cellIs" dxfId="2150" priority="2166" stopIfTrue="1" operator="equal">
      <formula>0</formula>
    </cfRule>
  </conditionalFormatting>
  <conditionalFormatting sqref="E1365:E1368 E1370:E1371">
    <cfRule type="cellIs" dxfId="2149" priority="2165" stopIfTrue="1" operator="equal">
      <formula>0</formula>
    </cfRule>
  </conditionalFormatting>
  <conditionalFormatting sqref="E1372">
    <cfRule type="cellIs" dxfId="2148" priority="2164" stopIfTrue="1" operator="equal">
      <formula>0</formula>
    </cfRule>
  </conditionalFormatting>
  <conditionalFormatting sqref="E1380:E1381">
    <cfRule type="cellIs" dxfId="2147" priority="2163" stopIfTrue="1" operator="equal">
      <formula>0</formula>
    </cfRule>
  </conditionalFormatting>
  <conditionalFormatting sqref="E1380:E1381">
    <cfRule type="cellIs" dxfId="2146" priority="2162" stopIfTrue="1" operator="equal">
      <formula>0</formula>
    </cfRule>
  </conditionalFormatting>
  <conditionalFormatting sqref="E1387">
    <cfRule type="cellIs" dxfId="2145" priority="2161" stopIfTrue="1" operator="equal">
      <formula>0</formula>
    </cfRule>
  </conditionalFormatting>
  <conditionalFormatting sqref="D1389">
    <cfRule type="cellIs" dxfId="2144" priority="2160" stopIfTrue="1" operator="equal">
      <formula>0</formula>
    </cfRule>
  </conditionalFormatting>
  <conditionalFormatting sqref="E1387">
    <cfRule type="cellIs" dxfId="2143" priority="2159" stopIfTrue="1" operator="equal">
      <formula>0</formula>
    </cfRule>
  </conditionalFormatting>
  <conditionalFormatting sqref="E1392">
    <cfRule type="cellIs" dxfId="2142" priority="2158" stopIfTrue="1" operator="equal">
      <formula>0</formula>
    </cfRule>
  </conditionalFormatting>
  <conditionalFormatting sqref="D1378:D1386">
    <cfRule type="cellIs" dxfId="2141" priority="2157" stopIfTrue="1" operator="equal">
      <formula>0</formula>
    </cfRule>
  </conditionalFormatting>
  <conditionalFormatting sqref="E1378:E1386">
    <cfRule type="cellIs" dxfId="2140" priority="2156" stopIfTrue="1" operator="equal">
      <formula>0</formula>
    </cfRule>
  </conditionalFormatting>
  <conditionalFormatting sqref="E1379:E1383">
    <cfRule type="cellIs" dxfId="2139" priority="2155" stopIfTrue="1" operator="equal">
      <formula>0</formula>
    </cfRule>
  </conditionalFormatting>
  <conditionalFormatting sqref="E1382:E1386">
    <cfRule type="cellIs" dxfId="2138" priority="2154" stopIfTrue="1" operator="equal">
      <formula>0</formula>
    </cfRule>
  </conditionalFormatting>
  <conditionalFormatting sqref="D1372:D1379">
    <cfRule type="cellIs" dxfId="2137" priority="2153" stopIfTrue="1" operator="equal">
      <formula>0</formula>
    </cfRule>
  </conditionalFormatting>
  <conditionalFormatting sqref="E1372:E1379">
    <cfRule type="cellIs" dxfId="2136" priority="2152" stopIfTrue="1" operator="equal">
      <formula>0</formula>
    </cfRule>
  </conditionalFormatting>
  <conditionalFormatting sqref="E1378:E1379">
    <cfRule type="cellIs" dxfId="2135" priority="2151" stopIfTrue="1" operator="equal">
      <formula>0</formula>
    </cfRule>
  </conditionalFormatting>
  <conditionalFormatting sqref="D1371:D1375">
    <cfRule type="cellIs" dxfId="2134" priority="2150" stopIfTrue="1" operator="equal">
      <formula>0</formula>
    </cfRule>
  </conditionalFormatting>
  <conditionalFormatting sqref="E1371:E1375">
    <cfRule type="cellIs" dxfId="2133" priority="2149" stopIfTrue="1" operator="equal">
      <formula>0</formula>
    </cfRule>
  </conditionalFormatting>
  <conditionalFormatting sqref="D1369">
    <cfRule type="cellIs" dxfId="2132" priority="2148" stopIfTrue="1" operator="equal">
      <formula>0</formula>
    </cfRule>
  </conditionalFormatting>
  <conditionalFormatting sqref="E1369">
    <cfRule type="cellIs" dxfId="2131" priority="2147" stopIfTrue="1" operator="equal">
      <formula>0</formula>
    </cfRule>
  </conditionalFormatting>
  <conditionalFormatting sqref="E1386">
    <cfRule type="cellIs" dxfId="2130" priority="2146" stopIfTrue="1" operator="equal">
      <formula>0</formula>
    </cfRule>
  </conditionalFormatting>
  <conditionalFormatting sqref="D1388">
    <cfRule type="cellIs" dxfId="2129" priority="2145" stopIfTrue="1" operator="equal">
      <formula>0</formula>
    </cfRule>
  </conditionalFormatting>
  <conditionalFormatting sqref="E1391">
    <cfRule type="cellIs" dxfId="2128" priority="2144" stopIfTrue="1" operator="equal">
      <formula>0</formula>
    </cfRule>
  </conditionalFormatting>
  <conditionalFormatting sqref="E1378:E1379">
    <cfRule type="cellIs" dxfId="2127" priority="2143" stopIfTrue="1" operator="equal">
      <formula>0</formula>
    </cfRule>
  </conditionalFormatting>
  <conditionalFormatting sqref="E1378:E1379">
    <cfRule type="cellIs" dxfId="2126" priority="2142" stopIfTrue="1" operator="equal">
      <formula>0</formula>
    </cfRule>
  </conditionalFormatting>
  <conditionalFormatting sqref="E1385">
    <cfRule type="cellIs" dxfId="2125" priority="2141" stopIfTrue="1" operator="equal">
      <formula>0</formula>
    </cfRule>
  </conditionalFormatting>
  <conditionalFormatting sqref="E1386">
    <cfRule type="cellIs" dxfId="2124" priority="2140" stopIfTrue="1" operator="equal">
      <formula>0</formula>
    </cfRule>
  </conditionalFormatting>
  <conditionalFormatting sqref="D1387">
    <cfRule type="cellIs" dxfId="2123" priority="2139" stopIfTrue="1" operator="equal">
      <formula>0</formula>
    </cfRule>
  </conditionalFormatting>
  <conditionalFormatting sqref="E1386">
    <cfRule type="cellIs" dxfId="2122" priority="2138" stopIfTrue="1" operator="equal">
      <formula>0</formula>
    </cfRule>
  </conditionalFormatting>
  <conditionalFormatting sqref="E1376:E1377">
    <cfRule type="cellIs" dxfId="2121" priority="2137" stopIfTrue="1" operator="equal">
      <formula>0</formula>
    </cfRule>
  </conditionalFormatting>
  <conditionalFormatting sqref="E1384">
    <cfRule type="cellIs" dxfId="2120" priority="2136" stopIfTrue="1" operator="equal">
      <formula>0</formula>
    </cfRule>
  </conditionalFormatting>
  <conditionalFormatting sqref="E1385">
    <cfRule type="cellIs" dxfId="2119" priority="2135" stopIfTrue="1" operator="equal">
      <formula>0</formula>
    </cfRule>
  </conditionalFormatting>
  <conditionalFormatting sqref="E1385">
    <cfRule type="cellIs" dxfId="2118" priority="2134" stopIfTrue="1" operator="equal">
      <formula>0</formula>
    </cfRule>
  </conditionalFormatting>
  <conditionalFormatting sqref="E1389">
    <cfRule type="cellIs" dxfId="2117" priority="2133" stopIfTrue="1" operator="equal">
      <formula>0</formula>
    </cfRule>
  </conditionalFormatting>
  <conditionalFormatting sqref="D1402:D1405 D1398:E1401 D1421:D1429 E1421:E1428">
    <cfRule type="cellIs" dxfId="2116" priority="2132" stopIfTrue="1" operator="equal">
      <formula>0</formula>
    </cfRule>
  </conditionalFormatting>
  <conditionalFormatting sqref="D1397">
    <cfRule type="cellIs" dxfId="2115" priority="2130" stopIfTrue="1" operator="equal">
      <formula>0</formula>
    </cfRule>
  </conditionalFormatting>
  <conditionalFormatting sqref="D1409 D1415:D1418">
    <cfRule type="cellIs" dxfId="2114" priority="2129" stopIfTrue="1" operator="equal">
      <formula>0</formula>
    </cfRule>
  </conditionalFormatting>
  <conditionalFormatting sqref="D1430">
    <cfRule type="cellIs" dxfId="2113" priority="2131" stopIfTrue="1" operator="equal">
      <formula>0</formula>
    </cfRule>
  </conditionalFormatting>
  <conditionalFormatting sqref="D1407:D1408">
    <cfRule type="cellIs" dxfId="2112" priority="2128" stopIfTrue="1" operator="equal">
      <formula>0</formula>
    </cfRule>
  </conditionalFormatting>
  <conditionalFormatting sqref="E1402:E1405 E1407:E1408">
    <cfRule type="cellIs" dxfId="2111" priority="2127" stopIfTrue="1" operator="equal">
      <formula>0</formula>
    </cfRule>
  </conditionalFormatting>
  <conditionalFormatting sqref="E1409">
    <cfRule type="cellIs" dxfId="2110" priority="2126" stopIfTrue="1" operator="equal">
      <formula>0</formula>
    </cfRule>
  </conditionalFormatting>
  <conditionalFormatting sqref="E1417:E1418">
    <cfRule type="cellIs" dxfId="2109" priority="2125" stopIfTrue="1" operator="equal">
      <formula>0</formula>
    </cfRule>
  </conditionalFormatting>
  <conditionalFormatting sqref="E1417:E1418">
    <cfRule type="cellIs" dxfId="2108" priority="2124" stopIfTrue="1" operator="equal">
      <formula>0</formula>
    </cfRule>
  </conditionalFormatting>
  <conditionalFormatting sqref="E1424">
    <cfRule type="cellIs" dxfId="2107" priority="2123" stopIfTrue="1" operator="equal">
      <formula>0</formula>
    </cfRule>
  </conditionalFormatting>
  <conditionalFormatting sqref="D1426">
    <cfRule type="cellIs" dxfId="2106" priority="2122" stopIfTrue="1" operator="equal">
      <formula>0</formula>
    </cfRule>
  </conditionalFormatting>
  <conditionalFormatting sqref="E1424">
    <cfRule type="cellIs" dxfId="2105" priority="2121" stopIfTrue="1" operator="equal">
      <formula>0</formula>
    </cfRule>
  </conditionalFormatting>
  <conditionalFormatting sqref="E1429">
    <cfRule type="cellIs" dxfId="2104" priority="2120" stopIfTrue="1" operator="equal">
      <formula>0</formula>
    </cfRule>
  </conditionalFormatting>
  <conditionalFormatting sqref="D1415:D1423">
    <cfRule type="cellIs" dxfId="2103" priority="2119" stopIfTrue="1" operator="equal">
      <formula>0</formula>
    </cfRule>
  </conditionalFormatting>
  <conditionalFormatting sqref="E1415:E1423">
    <cfRule type="cellIs" dxfId="2102" priority="2118" stopIfTrue="1" operator="equal">
      <formula>0</formula>
    </cfRule>
  </conditionalFormatting>
  <conditionalFormatting sqref="E1416:E1420">
    <cfRule type="cellIs" dxfId="2101" priority="2117" stopIfTrue="1" operator="equal">
      <formula>0</formula>
    </cfRule>
  </conditionalFormatting>
  <conditionalFormatting sqref="E1419:E1423">
    <cfRule type="cellIs" dxfId="2100" priority="2116" stopIfTrue="1" operator="equal">
      <formula>0</formula>
    </cfRule>
  </conditionalFormatting>
  <conditionalFormatting sqref="D1409:D1416">
    <cfRule type="cellIs" dxfId="2099" priority="2115" stopIfTrue="1" operator="equal">
      <formula>0</formula>
    </cfRule>
  </conditionalFormatting>
  <conditionalFormatting sqref="E1409:E1416">
    <cfRule type="cellIs" dxfId="2098" priority="2114" stopIfTrue="1" operator="equal">
      <formula>0</formula>
    </cfRule>
  </conditionalFormatting>
  <conditionalFormatting sqref="E1415:E1416">
    <cfRule type="cellIs" dxfId="2097" priority="2113" stopIfTrue="1" operator="equal">
      <formula>0</formula>
    </cfRule>
  </conditionalFormatting>
  <conditionalFormatting sqref="D1408:D1412">
    <cfRule type="cellIs" dxfId="2096" priority="2112" stopIfTrue="1" operator="equal">
      <formula>0</formula>
    </cfRule>
  </conditionalFormatting>
  <conditionalFormatting sqref="E1408:E1412">
    <cfRule type="cellIs" dxfId="2095" priority="2111" stopIfTrue="1" operator="equal">
      <formula>0</formula>
    </cfRule>
  </conditionalFormatting>
  <conditionalFormatting sqref="D1406">
    <cfRule type="cellIs" dxfId="2094" priority="2110" stopIfTrue="1" operator="equal">
      <formula>0</formula>
    </cfRule>
  </conditionalFormatting>
  <conditionalFormatting sqref="E1406">
    <cfRule type="cellIs" dxfId="2093" priority="2109" stopIfTrue="1" operator="equal">
      <formula>0</formula>
    </cfRule>
  </conditionalFormatting>
  <conditionalFormatting sqref="E1423">
    <cfRule type="cellIs" dxfId="2092" priority="2108" stopIfTrue="1" operator="equal">
      <formula>0</formula>
    </cfRule>
  </conditionalFormatting>
  <conditionalFormatting sqref="D1425">
    <cfRule type="cellIs" dxfId="2091" priority="2107" stopIfTrue="1" operator="equal">
      <formula>0</formula>
    </cfRule>
  </conditionalFormatting>
  <conditionalFormatting sqref="E1428">
    <cfRule type="cellIs" dxfId="2090" priority="2106" stopIfTrue="1" operator="equal">
      <formula>0</formula>
    </cfRule>
  </conditionalFormatting>
  <conditionalFormatting sqref="E1415:E1416">
    <cfRule type="cellIs" dxfId="2089" priority="2105" stopIfTrue="1" operator="equal">
      <formula>0</formula>
    </cfRule>
  </conditionalFormatting>
  <conditionalFormatting sqref="E1415:E1416">
    <cfRule type="cellIs" dxfId="2088" priority="2104" stopIfTrue="1" operator="equal">
      <formula>0</formula>
    </cfRule>
  </conditionalFormatting>
  <conditionalFormatting sqref="E1422">
    <cfRule type="cellIs" dxfId="2087" priority="2103" stopIfTrue="1" operator="equal">
      <formula>0</formula>
    </cfRule>
  </conditionalFormatting>
  <conditionalFormatting sqref="E1423">
    <cfRule type="cellIs" dxfId="2086" priority="2102" stopIfTrue="1" operator="equal">
      <formula>0</formula>
    </cfRule>
  </conditionalFormatting>
  <conditionalFormatting sqref="D1424">
    <cfRule type="cellIs" dxfId="2085" priority="2101" stopIfTrue="1" operator="equal">
      <formula>0</formula>
    </cfRule>
  </conditionalFormatting>
  <conditionalFormatting sqref="E1423">
    <cfRule type="cellIs" dxfId="2084" priority="2100" stopIfTrue="1" operator="equal">
      <formula>0</formula>
    </cfRule>
  </conditionalFormatting>
  <conditionalFormatting sqref="E1413:E1414">
    <cfRule type="cellIs" dxfId="2083" priority="2099" stopIfTrue="1" operator="equal">
      <formula>0</formula>
    </cfRule>
  </conditionalFormatting>
  <conditionalFormatting sqref="E1421">
    <cfRule type="cellIs" dxfId="2082" priority="2098" stopIfTrue="1" operator="equal">
      <formula>0</formula>
    </cfRule>
  </conditionalFormatting>
  <conditionalFormatting sqref="E1422">
    <cfRule type="cellIs" dxfId="2081" priority="2097" stopIfTrue="1" operator="equal">
      <formula>0</formula>
    </cfRule>
  </conditionalFormatting>
  <conditionalFormatting sqref="E1422">
    <cfRule type="cellIs" dxfId="2080" priority="2096" stopIfTrue="1" operator="equal">
      <formula>0</formula>
    </cfRule>
  </conditionalFormatting>
  <conditionalFormatting sqref="E1426">
    <cfRule type="cellIs" dxfId="2079" priority="2095" stopIfTrue="1" operator="equal">
      <formula>0</formula>
    </cfRule>
  </conditionalFormatting>
  <conditionalFormatting sqref="D1439:D1442 D1435:E1438 D1458:D1466 E1458:E1465">
    <cfRule type="cellIs" dxfId="2078" priority="2094" stopIfTrue="1" operator="equal">
      <formula>0</formula>
    </cfRule>
  </conditionalFormatting>
  <conditionalFormatting sqref="D1434">
    <cfRule type="cellIs" dxfId="2077" priority="2092" stopIfTrue="1" operator="equal">
      <formula>0</formula>
    </cfRule>
  </conditionalFormatting>
  <conditionalFormatting sqref="D1446 D1452:D1455">
    <cfRule type="cellIs" dxfId="2076" priority="2091" stopIfTrue="1" operator="equal">
      <formula>0</formula>
    </cfRule>
  </conditionalFormatting>
  <conditionalFormatting sqref="D1467">
    <cfRule type="cellIs" dxfId="2075" priority="2093" stopIfTrue="1" operator="equal">
      <formula>0</formula>
    </cfRule>
  </conditionalFormatting>
  <conditionalFormatting sqref="D1444:D1445">
    <cfRule type="cellIs" dxfId="2074" priority="2090" stopIfTrue="1" operator="equal">
      <formula>0</formula>
    </cfRule>
  </conditionalFormatting>
  <conditionalFormatting sqref="E1439:E1442 E1444:E1445">
    <cfRule type="cellIs" dxfId="2073" priority="2089" stopIfTrue="1" operator="equal">
      <formula>0</formula>
    </cfRule>
  </conditionalFormatting>
  <conditionalFormatting sqref="E1446">
    <cfRule type="cellIs" dxfId="2072" priority="2088" stopIfTrue="1" operator="equal">
      <formula>0</formula>
    </cfRule>
  </conditionalFormatting>
  <conditionalFormatting sqref="E1454:E1455">
    <cfRule type="cellIs" dxfId="2071" priority="2087" stopIfTrue="1" operator="equal">
      <formula>0</formula>
    </cfRule>
  </conditionalFormatting>
  <conditionalFormatting sqref="E1454:E1455">
    <cfRule type="cellIs" dxfId="2070" priority="2086" stopIfTrue="1" operator="equal">
      <formula>0</formula>
    </cfRule>
  </conditionalFormatting>
  <conditionalFormatting sqref="E1461">
    <cfRule type="cellIs" dxfId="2069" priority="2085" stopIfTrue="1" operator="equal">
      <formula>0</formula>
    </cfRule>
  </conditionalFormatting>
  <conditionalFormatting sqref="D1463">
    <cfRule type="cellIs" dxfId="2068" priority="2084" stopIfTrue="1" operator="equal">
      <formula>0</formula>
    </cfRule>
  </conditionalFormatting>
  <conditionalFormatting sqref="E1461">
    <cfRule type="cellIs" dxfId="2067" priority="2083" stopIfTrue="1" operator="equal">
      <formula>0</formula>
    </cfRule>
  </conditionalFormatting>
  <conditionalFormatting sqref="E1466">
    <cfRule type="cellIs" dxfId="2066" priority="2082" stopIfTrue="1" operator="equal">
      <formula>0</formula>
    </cfRule>
  </conditionalFormatting>
  <conditionalFormatting sqref="D1452:D1460">
    <cfRule type="cellIs" dxfId="2065" priority="2081" stopIfTrue="1" operator="equal">
      <formula>0</formula>
    </cfRule>
  </conditionalFormatting>
  <conditionalFormatting sqref="E1452:E1460">
    <cfRule type="cellIs" dxfId="2064" priority="2080" stopIfTrue="1" operator="equal">
      <formula>0</formula>
    </cfRule>
  </conditionalFormatting>
  <conditionalFormatting sqref="E1453:E1457">
    <cfRule type="cellIs" dxfId="2063" priority="2079" stopIfTrue="1" operator="equal">
      <formula>0</formula>
    </cfRule>
  </conditionalFormatting>
  <conditionalFormatting sqref="E1456:E1460">
    <cfRule type="cellIs" dxfId="2062" priority="2078" stopIfTrue="1" operator="equal">
      <formula>0</formula>
    </cfRule>
  </conditionalFormatting>
  <conditionalFormatting sqref="D1446:D1453">
    <cfRule type="cellIs" dxfId="2061" priority="2077" stopIfTrue="1" operator="equal">
      <formula>0</formula>
    </cfRule>
  </conditionalFormatting>
  <conditionalFormatting sqref="E1446:E1453">
    <cfRule type="cellIs" dxfId="2060" priority="2076" stopIfTrue="1" operator="equal">
      <formula>0</formula>
    </cfRule>
  </conditionalFormatting>
  <conditionalFormatting sqref="E1452:E1453">
    <cfRule type="cellIs" dxfId="2059" priority="2075" stopIfTrue="1" operator="equal">
      <formula>0</formula>
    </cfRule>
  </conditionalFormatting>
  <conditionalFormatting sqref="D1445:D1449">
    <cfRule type="cellIs" dxfId="2058" priority="2074" stopIfTrue="1" operator="equal">
      <formula>0</formula>
    </cfRule>
  </conditionalFormatting>
  <conditionalFormatting sqref="E1445:E1449">
    <cfRule type="cellIs" dxfId="2057" priority="2073" stopIfTrue="1" operator="equal">
      <formula>0</formula>
    </cfRule>
  </conditionalFormatting>
  <conditionalFormatting sqref="D1443">
    <cfRule type="cellIs" dxfId="2056" priority="2072" stopIfTrue="1" operator="equal">
      <formula>0</formula>
    </cfRule>
  </conditionalFormatting>
  <conditionalFormatting sqref="E1443">
    <cfRule type="cellIs" dxfId="2055" priority="2071" stopIfTrue="1" operator="equal">
      <formula>0</formula>
    </cfRule>
  </conditionalFormatting>
  <conditionalFormatting sqref="E1460">
    <cfRule type="cellIs" dxfId="2054" priority="2070" stopIfTrue="1" operator="equal">
      <formula>0</formula>
    </cfRule>
  </conditionalFormatting>
  <conditionalFormatting sqref="D1462">
    <cfRule type="cellIs" dxfId="2053" priority="2069" stopIfTrue="1" operator="equal">
      <formula>0</formula>
    </cfRule>
  </conditionalFormatting>
  <conditionalFormatting sqref="E1465">
    <cfRule type="cellIs" dxfId="2052" priority="2068" stopIfTrue="1" operator="equal">
      <formula>0</formula>
    </cfRule>
  </conditionalFormatting>
  <conditionalFormatting sqref="E1452:E1453">
    <cfRule type="cellIs" dxfId="2051" priority="2067" stopIfTrue="1" operator="equal">
      <formula>0</formula>
    </cfRule>
  </conditionalFormatting>
  <conditionalFormatting sqref="E1452:E1453">
    <cfRule type="cellIs" dxfId="2050" priority="2066" stopIfTrue="1" operator="equal">
      <formula>0</formula>
    </cfRule>
  </conditionalFormatting>
  <conditionalFormatting sqref="E1459">
    <cfRule type="cellIs" dxfId="2049" priority="2065" stopIfTrue="1" operator="equal">
      <formula>0</formula>
    </cfRule>
  </conditionalFormatting>
  <conditionalFormatting sqref="E1460">
    <cfRule type="cellIs" dxfId="2048" priority="2064" stopIfTrue="1" operator="equal">
      <formula>0</formula>
    </cfRule>
  </conditionalFormatting>
  <conditionalFormatting sqref="D1461">
    <cfRule type="cellIs" dxfId="2047" priority="2063" stopIfTrue="1" operator="equal">
      <formula>0</formula>
    </cfRule>
  </conditionalFormatting>
  <conditionalFormatting sqref="E1460">
    <cfRule type="cellIs" dxfId="2046" priority="2062" stopIfTrue="1" operator="equal">
      <formula>0</formula>
    </cfRule>
  </conditionalFormatting>
  <conditionalFormatting sqref="E1450:E1451">
    <cfRule type="cellIs" dxfId="2045" priority="2061" stopIfTrue="1" operator="equal">
      <formula>0</formula>
    </cfRule>
  </conditionalFormatting>
  <conditionalFormatting sqref="E1458">
    <cfRule type="cellIs" dxfId="2044" priority="2060" stopIfTrue="1" operator="equal">
      <formula>0</formula>
    </cfRule>
  </conditionalFormatting>
  <conditionalFormatting sqref="E1459">
    <cfRule type="cellIs" dxfId="2043" priority="2059" stopIfTrue="1" operator="equal">
      <formula>0</formula>
    </cfRule>
  </conditionalFormatting>
  <conditionalFormatting sqref="E1459">
    <cfRule type="cellIs" dxfId="2042" priority="2058" stopIfTrue="1" operator="equal">
      <formula>0</formula>
    </cfRule>
  </conditionalFormatting>
  <conditionalFormatting sqref="E1463">
    <cfRule type="cellIs" dxfId="2041" priority="2057" stopIfTrue="1" operator="equal">
      <formula>0</formula>
    </cfRule>
  </conditionalFormatting>
  <conditionalFormatting sqref="D1476:D1479 D1472:E1475 D1495:D1503 E1495:E1502">
    <cfRule type="cellIs" dxfId="2040" priority="2056" stopIfTrue="1" operator="equal">
      <formula>0</formula>
    </cfRule>
  </conditionalFormatting>
  <conditionalFormatting sqref="D1471">
    <cfRule type="cellIs" dxfId="2039" priority="2054" stopIfTrue="1" operator="equal">
      <formula>0</formula>
    </cfRule>
  </conditionalFormatting>
  <conditionalFormatting sqref="D1483 D1489:D1492">
    <cfRule type="cellIs" dxfId="2038" priority="2053" stopIfTrue="1" operator="equal">
      <formula>0</formula>
    </cfRule>
  </conditionalFormatting>
  <conditionalFormatting sqref="D1504">
    <cfRule type="cellIs" dxfId="2037" priority="2055" stopIfTrue="1" operator="equal">
      <formula>0</formula>
    </cfRule>
  </conditionalFormatting>
  <conditionalFormatting sqref="D1481:D1482">
    <cfRule type="cellIs" dxfId="2036" priority="2052" stopIfTrue="1" operator="equal">
      <formula>0</formula>
    </cfRule>
  </conditionalFormatting>
  <conditionalFormatting sqref="E1476:E1479 E1481:E1482">
    <cfRule type="cellIs" dxfId="2035" priority="2051" stopIfTrue="1" operator="equal">
      <formula>0</formula>
    </cfRule>
  </conditionalFormatting>
  <conditionalFormatting sqref="E1483">
    <cfRule type="cellIs" dxfId="2034" priority="2050" stopIfTrue="1" operator="equal">
      <formula>0</formula>
    </cfRule>
  </conditionalFormatting>
  <conditionalFormatting sqref="E1491:E1492">
    <cfRule type="cellIs" dxfId="2033" priority="2049" stopIfTrue="1" operator="equal">
      <formula>0</formula>
    </cfRule>
  </conditionalFormatting>
  <conditionalFormatting sqref="E1491:E1492">
    <cfRule type="cellIs" dxfId="2032" priority="2048" stopIfTrue="1" operator="equal">
      <formula>0</formula>
    </cfRule>
  </conditionalFormatting>
  <conditionalFormatting sqref="E1498">
    <cfRule type="cellIs" dxfId="2031" priority="2047" stopIfTrue="1" operator="equal">
      <formula>0</formula>
    </cfRule>
  </conditionalFormatting>
  <conditionalFormatting sqref="D1500">
    <cfRule type="cellIs" dxfId="2030" priority="2046" stopIfTrue="1" operator="equal">
      <formula>0</formula>
    </cfRule>
  </conditionalFormatting>
  <conditionalFormatting sqref="E1498">
    <cfRule type="cellIs" dxfId="2029" priority="2045" stopIfTrue="1" operator="equal">
      <formula>0</formula>
    </cfRule>
  </conditionalFormatting>
  <conditionalFormatting sqref="E1503">
    <cfRule type="cellIs" dxfId="2028" priority="2044" stopIfTrue="1" operator="equal">
      <formula>0</formula>
    </cfRule>
  </conditionalFormatting>
  <conditionalFormatting sqref="D1489:D1497">
    <cfRule type="cellIs" dxfId="2027" priority="2043" stopIfTrue="1" operator="equal">
      <formula>0</formula>
    </cfRule>
  </conditionalFormatting>
  <conditionalFormatting sqref="E1489:E1497">
    <cfRule type="cellIs" dxfId="2026" priority="2042" stopIfTrue="1" operator="equal">
      <formula>0</formula>
    </cfRule>
  </conditionalFormatting>
  <conditionalFormatting sqref="E1490:E1494">
    <cfRule type="cellIs" dxfId="2025" priority="2041" stopIfTrue="1" operator="equal">
      <formula>0</formula>
    </cfRule>
  </conditionalFormatting>
  <conditionalFormatting sqref="E1493:E1497">
    <cfRule type="cellIs" dxfId="2024" priority="2040" stopIfTrue="1" operator="equal">
      <formula>0</formula>
    </cfRule>
  </conditionalFormatting>
  <conditionalFormatting sqref="D1483:D1490">
    <cfRule type="cellIs" dxfId="2023" priority="2039" stopIfTrue="1" operator="equal">
      <formula>0</formula>
    </cfRule>
  </conditionalFormatting>
  <conditionalFormatting sqref="E1483:E1490">
    <cfRule type="cellIs" dxfId="2022" priority="2038" stopIfTrue="1" operator="equal">
      <formula>0</formula>
    </cfRule>
  </conditionalFormatting>
  <conditionalFormatting sqref="E1489:E1490">
    <cfRule type="cellIs" dxfId="2021" priority="2037" stopIfTrue="1" operator="equal">
      <formula>0</formula>
    </cfRule>
  </conditionalFormatting>
  <conditionalFormatting sqref="D1482:D1486">
    <cfRule type="cellIs" dxfId="2020" priority="2036" stopIfTrue="1" operator="equal">
      <formula>0</formula>
    </cfRule>
  </conditionalFormatting>
  <conditionalFormatting sqref="E1482:E1486">
    <cfRule type="cellIs" dxfId="2019" priority="2035" stopIfTrue="1" operator="equal">
      <formula>0</formula>
    </cfRule>
  </conditionalFormatting>
  <conditionalFormatting sqref="D1480">
    <cfRule type="cellIs" dxfId="2018" priority="2034" stopIfTrue="1" operator="equal">
      <formula>0</formula>
    </cfRule>
  </conditionalFormatting>
  <conditionalFormatting sqref="E1480">
    <cfRule type="cellIs" dxfId="2017" priority="2033" stopIfTrue="1" operator="equal">
      <formula>0</formula>
    </cfRule>
  </conditionalFormatting>
  <conditionalFormatting sqref="E1497">
    <cfRule type="cellIs" dxfId="2016" priority="2032" stopIfTrue="1" operator="equal">
      <formula>0</formula>
    </cfRule>
  </conditionalFormatting>
  <conditionalFormatting sqref="D1499">
    <cfRule type="cellIs" dxfId="2015" priority="2031" stopIfTrue="1" operator="equal">
      <formula>0</formula>
    </cfRule>
  </conditionalFormatting>
  <conditionalFormatting sqref="E1502">
    <cfRule type="cellIs" dxfId="2014" priority="2030" stopIfTrue="1" operator="equal">
      <formula>0</formula>
    </cfRule>
  </conditionalFormatting>
  <conditionalFormatting sqref="E1489:E1490">
    <cfRule type="cellIs" dxfId="2013" priority="2029" stopIfTrue="1" operator="equal">
      <formula>0</formula>
    </cfRule>
  </conditionalFormatting>
  <conditionalFormatting sqref="E1489:E1490">
    <cfRule type="cellIs" dxfId="2012" priority="2028" stopIfTrue="1" operator="equal">
      <formula>0</formula>
    </cfRule>
  </conditionalFormatting>
  <conditionalFormatting sqref="E1496">
    <cfRule type="cellIs" dxfId="2011" priority="2027" stopIfTrue="1" operator="equal">
      <formula>0</formula>
    </cfRule>
  </conditionalFormatting>
  <conditionalFormatting sqref="E1497">
    <cfRule type="cellIs" dxfId="2010" priority="2026" stopIfTrue="1" operator="equal">
      <formula>0</formula>
    </cfRule>
  </conditionalFormatting>
  <conditionalFormatting sqref="D1498">
    <cfRule type="cellIs" dxfId="2009" priority="2025" stopIfTrue="1" operator="equal">
      <formula>0</formula>
    </cfRule>
  </conditionalFormatting>
  <conditionalFormatting sqref="E1497">
    <cfRule type="cellIs" dxfId="2008" priority="2024" stopIfTrue="1" operator="equal">
      <formula>0</formula>
    </cfRule>
  </conditionalFormatting>
  <conditionalFormatting sqref="E1487:E1488">
    <cfRule type="cellIs" dxfId="2007" priority="2023" stopIfTrue="1" operator="equal">
      <formula>0</formula>
    </cfRule>
  </conditionalFormatting>
  <conditionalFormatting sqref="E1495">
    <cfRule type="cellIs" dxfId="2006" priority="2022" stopIfTrue="1" operator="equal">
      <formula>0</formula>
    </cfRule>
  </conditionalFormatting>
  <conditionalFormatting sqref="E1496">
    <cfRule type="cellIs" dxfId="2005" priority="2021" stopIfTrue="1" operator="equal">
      <formula>0</formula>
    </cfRule>
  </conditionalFormatting>
  <conditionalFormatting sqref="E1496">
    <cfRule type="cellIs" dxfId="2004" priority="2020" stopIfTrue="1" operator="equal">
      <formula>0</formula>
    </cfRule>
  </conditionalFormatting>
  <conditionalFormatting sqref="E1500">
    <cfRule type="cellIs" dxfId="2003" priority="2019" stopIfTrue="1" operator="equal">
      <formula>0</formula>
    </cfRule>
  </conditionalFormatting>
  <conditionalFormatting sqref="D1513:D1516 D1509:E1512 D1532:D1540 E1532:E1539">
    <cfRule type="cellIs" dxfId="2002" priority="2018" stopIfTrue="1" operator="equal">
      <formula>0</formula>
    </cfRule>
  </conditionalFormatting>
  <conditionalFormatting sqref="D1508">
    <cfRule type="cellIs" dxfId="2001" priority="2016" stopIfTrue="1" operator="equal">
      <formula>0</formula>
    </cfRule>
  </conditionalFormatting>
  <conditionalFormatting sqref="D1520 D1526:D1529">
    <cfRule type="cellIs" dxfId="2000" priority="2015" stopIfTrue="1" operator="equal">
      <formula>0</formula>
    </cfRule>
  </conditionalFormatting>
  <conditionalFormatting sqref="D1541">
    <cfRule type="cellIs" dxfId="1999" priority="2017" stopIfTrue="1" operator="equal">
      <formula>0</formula>
    </cfRule>
  </conditionalFormatting>
  <conditionalFormatting sqref="D1518:D1519">
    <cfRule type="cellIs" dxfId="1998" priority="2014" stopIfTrue="1" operator="equal">
      <formula>0</formula>
    </cfRule>
  </conditionalFormatting>
  <conditionalFormatting sqref="E1513:E1516 E1518:E1519">
    <cfRule type="cellIs" dxfId="1997" priority="2013" stopIfTrue="1" operator="equal">
      <formula>0</formula>
    </cfRule>
  </conditionalFormatting>
  <conditionalFormatting sqref="E1520">
    <cfRule type="cellIs" dxfId="1996" priority="2012" stopIfTrue="1" operator="equal">
      <formula>0</formula>
    </cfRule>
  </conditionalFormatting>
  <conditionalFormatting sqref="E1528:E1529">
    <cfRule type="cellIs" dxfId="1995" priority="2011" stopIfTrue="1" operator="equal">
      <formula>0</formula>
    </cfRule>
  </conditionalFormatting>
  <conditionalFormatting sqref="E1528:E1529">
    <cfRule type="cellIs" dxfId="1994" priority="2010" stopIfTrue="1" operator="equal">
      <formula>0</formula>
    </cfRule>
  </conditionalFormatting>
  <conditionalFormatting sqref="E1535">
    <cfRule type="cellIs" dxfId="1993" priority="2009" stopIfTrue="1" operator="equal">
      <formula>0</formula>
    </cfRule>
  </conditionalFormatting>
  <conditionalFormatting sqref="D1537">
    <cfRule type="cellIs" dxfId="1992" priority="2008" stopIfTrue="1" operator="equal">
      <formula>0</formula>
    </cfRule>
  </conditionalFormatting>
  <conditionalFormatting sqref="E1535">
    <cfRule type="cellIs" dxfId="1991" priority="2007" stopIfTrue="1" operator="equal">
      <formula>0</formula>
    </cfRule>
  </conditionalFormatting>
  <conditionalFormatting sqref="E1540">
    <cfRule type="cellIs" dxfId="1990" priority="2006" stopIfTrue="1" operator="equal">
      <formula>0</formula>
    </cfRule>
  </conditionalFormatting>
  <conditionalFormatting sqref="D1526:D1534">
    <cfRule type="cellIs" dxfId="1989" priority="2005" stopIfTrue="1" operator="equal">
      <formula>0</formula>
    </cfRule>
  </conditionalFormatting>
  <conditionalFormatting sqref="E1526:E1534">
    <cfRule type="cellIs" dxfId="1988" priority="2004" stopIfTrue="1" operator="equal">
      <formula>0</formula>
    </cfRule>
  </conditionalFormatting>
  <conditionalFormatting sqref="E1527:E1531">
    <cfRule type="cellIs" dxfId="1987" priority="2003" stopIfTrue="1" operator="equal">
      <formula>0</formula>
    </cfRule>
  </conditionalFormatting>
  <conditionalFormatting sqref="E1530:E1534">
    <cfRule type="cellIs" dxfId="1986" priority="2002" stopIfTrue="1" operator="equal">
      <formula>0</formula>
    </cfRule>
  </conditionalFormatting>
  <conditionalFormatting sqref="D1520:D1527">
    <cfRule type="cellIs" dxfId="1985" priority="2001" stopIfTrue="1" operator="equal">
      <formula>0</formula>
    </cfRule>
  </conditionalFormatting>
  <conditionalFormatting sqref="E1520:E1527">
    <cfRule type="cellIs" dxfId="1984" priority="2000" stopIfTrue="1" operator="equal">
      <formula>0</formula>
    </cfRule>
  </conditionalFormatting>
  <conditionalFormatting sqref="E1526:E1527">
    <cfRule type="cellIs" dxfId="1983" priority="1999" stopIfTrue="1" operator="equal">
      <formula>0</formula>
    </cfRule>
  </conditionalFormatting>
  <conditionalFormatting sqref="D1519:D1523">
    <cfRule type="cellIs" dxfId="1982" priority="1998" stopIfTrue="1" operator="equal">
      <formula>0</formula>
    </cfRule>
  </conditionalFormatting>
  <conditionalFormatting sqref="E1519:E1523">
    <cfRule type="cellIs" dxfId="1981" priority="1997" stopIfTrue="1" operator="equal">
      <formula>0</formula>
    </cfRule>
  </conditionalFormatting>
  <conditionalFormatting sqref="D1517">
    <cfRule type="cellIs" dxfId="1980" priority="1996" stopIfTrue="1" operator="equal">
      <formula>0</formula>
    </cfRule>
  </conditionalFormatting>
  <conditionalFormatting sqref="E1517">
    <cfRule type="cellIs" dxfId="1979" priority="1995" stopIfTrue="1" operator="equal">
      <formula>0</formula>
    </cfRule>
  </conditionalFormatting>
  <conditionalFormatting sqref="E1534">
    <cfRule type="cellIs" dxfId="1978" priority="1994" stopIfTrue="1" operator="equal">
      <formula>0</formula>
    </cfRule>
  </conditionalFormatting>
  <conditionalFormatting sqref="D1536">
    <cfRule type="cellIs" dxfId="1977" priority="1993" stopIfTrue="1" operator="equal">
      <formula>0</formula>
    </cfRule>
  </conditionalFormatting>
  <conditionalFormatting sqref="E1539">
    <cfRule type="cellIs" dxfId="1976" priority="1992" stopIfTrue="1" operator="equal">
      <formula>0</formula>
    </cfRule>
  </conditionalFormatting>
  <conditionalFormatting sqref="E1526:E1527">
    <cfRule type="cellIs" dxfId="1975" priority="1991" stopIfTrue="1" operator="equal">
      <formula>0</formula>
    </cfRule>
  </conditionalFormatting>
  <conditionalFormatting sqref="E1526:E1527">
    <cfRule type="cellIs" dxfId="1974" priority="1990" stopIfTrue="1" operator="equal">
      <formula>0</formula>
    </cfRule>
  </conditionalFormatting>
  <conditionalFormatting sqref="E1533">
    <cfRule type="cellIs" dxfId="1973" priority="1989" stopIfTrue="1" operator="equal">
      <formula>0</formula>
    </cfRule>
  </conditionalFormatting>
  <conditionalFormatting sqref="E1534">
    <cfRule type="cellIs" dxfId="1972" priority="1988" stopIfTrue="1" operator="equal">
      <formula>0</formula>
    </cfRule>
  </conditionalFormatting>
  <conditionalFormatting sqref="D1535">
    <cfRule type="cellIs" dxfId="1971" priority="1987" stopIfTrue="1" operator="equal">
      <formula>0</formula>
    </cfRule>
  </conditionalFormatting>
  <conditionalFormatting sqref="E1534">
    <cfRule type="cellIs" dxfId="1970" priority="1986" stopIfTrue="1" operator="equal">
      <formula>0</formula>
    </cfRule>
  </conditionalFormatting>
  <conditionalFormatting sqref="E1524:E1525">
    <cfRule type="cellIs" dxfId="1969" priority="1985" stopIfTrue="1" operator="equal">
      <formula>0</formula>
    </cfRule>
  </conditionalFormatting>
  <conditionalFormatting sqref="E1532">
    <cfRule type="cellIs" dxfId="1968" priority="1984" stopIfTrue="1" operator="equal">
      <formula>0</formula>
    </cfRule>
  </conditionalFormatting>
  <conditionalFormatting sqref="E1533">
    <cfRule type="cellIs" dxfId="1967" priority="1983" stopIfTrue="1" operator="equal">
      <formula>0</formula>
    </cfRule>
  </conditionalFormatting>
  <conditionalFormatting sqref="E1533">
    <cfRule type="cellIs" dxfId="1966" priority="1982" stopIfTrue="1" operator="equal">
      <formula>0</formula>
    </cfRule>
  </conditionalFormatting>
  <conditionalFormatting sqref="E1537">
    <cfRule type="cellIs" dxfId="1965" priority="1981" stopIfTrue="1" operator="equal">
      <formula>0</formula>
    </cfRule>
  </conditionalFormatting>
  <conditionalFormatting sqref="D1550:D1553 D1546:E1549 D1569:D1577 E1569:E1576">
    <cfRule type="cellIs" dxfId="1964" priority="1980" stopIfTrue="1" operator="equal">
      <formula>0</formula>
    </cfRule>
  </conditionalFormatting>
  <conditionalFormatting sqref="D1545">
    <cfRule type="cellIs" dxfId="1963" priority="1978" stopIfTrue="1" operator="equal">
      <formula>0</formula>
    </cfRule>
  </conditionalFormatting>
  <conditionalFormatting sqref="D1557 D1563:D1566">
    <cfRule type="cellIs" dxfId="1962" priority="1977" stopIfTrue="1" operator="equal">
      <formula>0</formula>
    </cfRule>
  </conditionalFormatting>
  <conditionalFormatting sqref="D1578">
    <cfRule type="cellIs" dxfId="1961" priority="1979" stopIfTrue="1" operator="equal">
      <formula>0</formula>
    </cfRule>
  </conditionalFormatting>
  <conditionalFormatting sqref="D1555:D1556">
    <cfRule type="cellIs" dxfId="1960" priority="1976" stopIfTrue="1" operator="equal">
      <formula>0</formula>
    </cfRule>
  </conditionalFormatting>
  <conditionalFormatting sqref="E1550:E1553 E1555:E1556">
    <cfRule type="cellIs" dxfId="1959" priority="1975" stopIfTrue="1" operator="equal">
      <formula>0</formula>
    </cfRule>
  </conditionalFormatting>
  <conditionalFormatting sqref="E1557">
    <cfRule type="cellIs" dxfId="1958" priority="1974" stopIfTrue="1" operator="equal">
      <formula>0</formula>
    </cfRule>
  </conditionalFormatting>
  <conditionalFormatting sqref="E1565:E1566">
    <cfRule type="cellIs" dxfId="1957" priority="1973" stopIfTrue="1" operator="equal">
      <formula>0</formula>
    </cfRule>
  </conditionalFormatting>
  <conditionalFormatting sqref="E1565:E1566">
    <cfRule type="cellIs" dxfId="1956" priority="1972" stopIfTrue="1" operator="equal">
      <formula>0</formula>
    </cfRule>
  </conditionalFormatting>
  <conditionalFormatting sqref="E1572">
    <cfRule type="cellIs" dxfId="1955" priority="1971" stopIfTrue="1" operator="equal">
      <formula>0</formula>
    </cfRule>
  </conditionalFormatting>
  <conditionalFormatting sqref="D1574">
    <cfRule type="cellIs" dxfId="1954" priority="1970" stopIfTrue="1" operator="equal">
      <formula>0</formula>
    </cfRule>
  </conditionalFormatting>
  <conditionalFormatting sqref="E1572">
    <cfRule type="cellIs" dxfId="1953" priority="1969" stopIfTrue="1" operator="equal">
      <formula>0</formula>
    </cfRule>
  </conditionalFormatting>
  <conditionalFormatting sqref="E1577">
    <cfRule type="cellIs" dxfId="1952" priority="1968" stopIfTrue="1" operator="equal">
      <formula>0</formula>
    </cfRule>
  </conditionalFormatting>
  <conditionalFormatting sqref="D1563:D1571">
    <cfRule type="cellIs" dxfId="1951" priority="1967" stopIfTrue="1" operator="equal">
      <formula>0</formula>
    </cfRule>
  </conditionalFormatting>
  <conditionalFormatting sqref="E1563:E1571">
    <cfRule type="cellIs" dxfId="1950" priority="1966" stopIfTrue="1" operator="equal">
      <formula>0</formula>
    </cfRule>
  </conditionalFormatting>
  <conditionalFormatting sqref="E1564:E1568">
    <cfRule type="cellIs" dxfId="1949" priority="1965" stopIfTrue="1" operator="equal">
      <formula>0</formula>
    </cfRule>
  </conditionalFormatting>
  <conditionalFormatting sqref="E1567:E1571">
    <cfRule type="cellIs" dxfId="1948" priority="1964" stopIfTrue="1" operator="equal">
      <formula>0</formula>
    </cfRule>
  </conditionalFormatting>
  <conditionalFormatting sqref="D1557:D1564">
    <cfRule type="cellIs" dxfId="1947" priority="1963" stopIfTrue="1" operator="equal">
      <formula>0</formula>
    </cfRule>
  </conditionalFormatting>
  <conditionalFormatting sqref="E1557:E1564">
    <cfRule type="cellIs" dxfId="1946" priority="1962" stopIfTrue="1" operator="equal">
      <formula>0</formula>
    </cfRule>
  </conditionalFormatting>
  <conditionalFormatting sqref="E1563:E1564">
    <cfRule type="cellIs" dxfId="1945" priority="1961" stopIfTrue="1" operator="equal">
      <formula>0</formula>
    </cfRule>
  </conditionalFormatting>
  <conditionalFormatting sqref="D1556:D1560">
    <cfRule type="cellIs" dxfId="1944" priority="1960" stopIfTrue="1" operator="equal">
      <formula>0</formula>
    </cfRule>
  </conditionalFormatting>
  <conditionalFormatting sqref="E1556:E1560">
    <cfRule type="cellIs" dxfId="1943" priority="1959" stopIfTrue="1" operator="equal">
      <formula>0</formula>
    </cfRule>
  </conditionalFormatting>
  <conditionalFormatting sqref="D1554">
    <cfRule type="cellIs" dxfId="1942" priority="1958" stopIfTrue="1" operator="equal">
      <formula>0</formula>
    </cfRule>
  </conditionalFormatting>
  <conditionalFormatting sqref="E1554">
    <cfRule type="cellIs" dxfId="1941" priority="1957" stopIfTrue="1" operator="equal">
      <formula>0</formula>
    </cfRule>
  </conditionalFormatting>
  <conditionalFormatting sqref="E1571">
    <cfRule type="cellIs" dxfId="1940" priority="1956" stopIfTrue="1" operator="equal">
      <formula>0</formula>
    </cfRule>
  </conditionalFormatting>
  <conditionalFormatting sqref="D1573">
    <cfRule type="cellIs" dxfId="1939" priority="1955" stopIfTrue="1" operator="equal">
      <formula>0</formula>
    </cfRule>
  </conditionalFormatting>
  <conditionalFormatting sqref="E1576">
    <cfRule type="cellIs" dxfId="1938" priority="1954" stopIfTrue="1" operator="equal">
      <formula>0</formula>
    </cfRule>
  </conditionalFormatting>
  <conditionalFormatting sqref="E1563:E1564">
    <cfRule type="cellIs" dxfId="1937" priority="1953" stopIfTrue="1" operator="equal">
      <formula>0</formula>
    </cfRule>
  </conditionalFormatting>
  <conditionalFormatting sqref="E1563:E1564">
    <cfRule type="cellIs" dxfId="1936" priority="1952" stopIfTrue="1" operator="equal">
      <formula>0</formula>
    </cfRule>
  </conditionalFormatting>
  <conditionalFormatting sqref="E1570">
    <cfRule type="cellIs" dxfId="1935" priority="1951" stopIfTrue="1" operator="equal">
      <formula>0</formula>
    </cfRule>
  </conditionalFormatting>
  <conditionalFormatting sqref="E1571">
    <cfRule type="cellIs" dxfId="1934" priority="1950" stopIfTrue="1" operator="equal">
      <formula>0</formula>
    </cfRule>
  </conditionalFormatting>
  <conditionalFormatting sqref="D1572">
    <cfRule type="cellIs" dxfId="1933" priority="1949" stopIfTrue="1" operator="equal">
      <formula>0</formula>
    </cfRule>
  </conditionalFormatting>
  <conditionalFormatting sqref="E1571">
    <cfRule type="cellIs" dxfId="1932" priority="1948" stopIfTrue="1" operator="equal">
      <formula>0</formula>
    </cfRule>
  </conditionalFormatting>
  <conditionalFormatting sqref="E1561:E1562">
    <cfRule type="cellIs" dxfId="1931" priority="1947" stopIfTrue="1" operator="equal">
      <formula>0</formula>
    </cfRule>
  </conditionalFormatting>
  <conditionalFormatting sqref="E1569">
    <cfRule type="cellIs" dxfId="1930" priority="1946" stopIfTrue="1" operator="equal">
      <formula>0</formula>
    </cfRule>
  </conditionalFormatting>
  <conditionalFormatting sqref="E1570">
    <cfRule type="cellIs" dxfId="1929" priority="1945" stopIfTrue="1" operator="equal">
      <formula>0</formula>
    </cfRule>
  </conditionalFormatting>
  <conditionalFormatting sqref="E1570">
    <cfRule type="cellIs" dxfId="1928" priority="1944" stopIfTrue="1" operator="equal">
      <formula>0</formula>
    </cfRule>
  </conditionalFormatting>
  <conditionalFormatting sqref="E1574">
    <cfRule type="cellIs" dxfId="1927" priority="1943" stopIfTrue="1" operator="equal">
      <formula>0</formula>
    </cfRule>
  </conditionalFormatting>
  <conditionalFormatting sqref="D1587:D1590 D1583:E1586 D1606:D1614 E1606:E1613">
    <cfRule type="cellIs" dxfId="1926" priority="1942" stopIfTrue="1" operator="equal">
      <formula>0</formula>
    </cfRule>
  </conditionalFormatting>
  <conditionalFormatting sqref="D1582">
    <cfRule type="cellIs" dxfId="1925" priority="1940" stopIfTrue="1" operator="equal">
      <formula>0</formula>
    </cfRule>
  </conditionalFormatting>
  <conditionalFormatting sqref="D1594 D1600:D1603">
    <cfRule type="cellIs" dxfId="1924" priority="1939" stopIfTrue="1" operator="equal">
      <formula>0</formula>
    </cfRule>
  </conditionalFormatting>
  <conditionalFormatting sqref="D1615">
    <cfRule type="cellIs" dxfId="1923" priority="1941" stopIfTrue="1" operator="equal">
      <formula>0</formula>
    </cfRule>
  </conditionalFormatting>
  <conditionalFormatting sqref="D1592:D1593">
    <cfRule type="cellIs" dxfId="1922" priority="1938" stopIfTrue="1" operator="equal">
      <formula>0</formula>
    </cfRule>
  </conditionalFormatting>
  <conditionalFormatting sqref="E1587:E1590 E1592:E1593">
    <cfRule type="cellIs" dxfId="1921" priority="1937" stopIfTrue="1" operator="equal">
      <formula>0</formula>
    </cfRule>
  </conditionalFormatting>
  <conditionalFormatting sqref="E1594">
    <cfRule type="cellIs" dxfId="1920" priority="1936" stopIfTrue="1" operator="equal">
      <formula>0</formula>
    </cfRule>
  </conditionalFormatting>
  <conditionalFormatting sqref="E1602:E1603">
    <cfRule type="cellIs" dxfId="1919" priority="1935" stopIfTrue="1" operator="equal">
      <formula>0</formula>
    </cfRule>
  </conditionalFormatting>
  <conditionalFormatting sqref="E1602:E1603">
    <cfRule type="cellIs" dxfId="1918" priority="1934" stopIfTrue="1" operator="equal">
      <formula>0</formula>
    </cfRule>
  </conditionalFormatting>
  <conditionalFormatting sqref="E1609">
    <cfRule type="cellIs" dxfId="1917" priority="1933" stopIfTrue="1" operator="equal">
      <formula>0</formula>
    </cfRule>
  </conditionalFormatting>
  <conditionalFormatting sqref="D1611">
    <cfRule type="cellIs" dxfId="1916" priority="1932" stopIfTrue="1" operator="equal">
      <formula>0</formula>
    </cfRule>
  </conditionalFormatting>
  <conditionalFormatting sqref="E1609">
    <cfRule type="cellIs" dxfId="1915" priority="1931" stopIfTrue="1" operator="equal">
      <formula>0</formula>
    </cfRule>
  </conditionalFormatting>
  <conditionalFormatting sqref="E1614">
    <cfRule type="cellIs" dxfId="1914" priority="1930" stopIfTrue="1" operator="equal">
      <formula>0</formula>
    </cfRule>
  </conditionalFormatting>
  <conditionalFormatting sqref="D1600:D1608">
    <cfRule type="cellIs" dxfId="1913" priority="1929" stopIfTrue="1" operator="equal">
      <formula>0</formula>
    </cfRule>
  </conditionalFormatting>
  <conditionalFormatting sqref="E1600:E1608">
    <cfRule type="cellIs" dxfId="1912" priority="1928" stopIfTrue="1" operator="equal">
      <formula>0</formula>
    </cfRule>
  </conditionalFormatting>
  <conditionalFormatting sqref="E1601:E1605">
    <cfRule type="cellIs" dxfId="1911" priority="1927" stopIfTrue="1" operator="equal">
      <formula>0</formula>
    </cfRule>
  </conditionalFormatting>
  <conditionalFormatting sqref="E1604:E1608">
    <cfRule type="cellIs" dxfId="1910" priority="1926" stopIfTrue="1" operator="equal">
      <formula>0</formula>
    </cfRule>
  </conditionalFormatting>
  <conditionalFormatting sqref="D1594:D1601">
    <cfRule type="cellIs" dxfId="1909" priority="1925" stopIfTrue="1" operator="equal">
      <formula>0</formula>
    </cfRule>
  </conditionalFormatting>
  <conditionalFormatting sqref="E1594:E1601">
    <cfRule type="cellIs" dxfId="1908" priority="1924" stopIfTrue="1" operator="equal">
      <formula>0</formula>
    </cfRule>
  </conditionalFormatting>
  <conditionalFormatting sqref="E1600:E1601">
    <cfRule type="cellIs" dxfId="1907" priority="1923" stopIfTrue="1" operator="equal">
      <formula>0</formula>
    </cfRule>
  </conditionalFormatting>
  <conditionalFormatting sqref="D1593:D1597">
    <cfRule type="cellIs" dxfId="1906" priority="1922" stopIfTrue="1" operator="equal">
      <formula>0</formula>
    </cfRule>
  </conditionalFormatting>
  <conditionalFormatting sqref="E1593:E1597">
    <cfRule type="cellIs" dxfId="1905" priority="1921" stopIfTrue="1" operator="equal">
      <formula>0</formula>
    </cfRule>
  </conditionalFormatting>
  <conditionalFormatting sqref="D1591">
    <cfRule type="cellIs" dxfId="1904" priority="1920" stopIfTrue="1" operator="equal">
      <formula>0</formula>
    </cfRule>
  </conditionalFormatting>
  <conditionalFormatting sqref="E1591">
    <cfRule type="cellIs" dxfId="1903" priority="1919" stopIfTrue="1" operator="equal">
      <formula>0</formula>
    </cfRule>
  </conditionalFormatting>
  <conditionalFormatting sqref="E1608">
    <cfRule type="cellIs" dxfId="1902" priority="1918" stopIfTrue="1" operator="equal">
      <formula>0</formula>
    </cfRule>
  </conditionalFormatting>
  <conditionalFormatting sqref="D1610">
    <cfRule type="cellIs" dxfId="1901" priority="1917" stopIfTrue="1" operator="equal">
      <formula>0</formula>
    </cfRule>
  </conditionalFormatting>
  <conditionalFormatting sqref="E1613">
    <cfRule type="cellIs" dxfId="1900" priority="1916" stopIfTrue="1" operator="equal">
      <formula>0</formula>
    </cfRule>
  </conditionalFormatting>
  <conditionalFormatting sqref="E1600:E1601">
    <cfRule type="cellIs" dxfId="1899" priority="1915" stopIfTrue="1" operator="equal">
      <formula>0</formula>
    </cfRule>
  </conditionalFormatting>
  <conditionalFormatting sqref="E1600:E1601">
    <cfRule type="cellIs" dxfId="1898" priority="1914" stopIfTrue="1" operator="equal">
      <formula>0</formula>
    </cfRule>
  </conditionalFormatting>
  <conditionalFormatting sqref="E1607">
    <cfRule type="cellIs" dxfId="1897" priority="1913" stopIfTrue="1" operator="equal">
      <formula>0</formula>
    </cfRule>
  </conditionalFormatting>
  <conditionalFormatting sqref="E1608">
    <cfRule type="cellIs" dxfId="1896" priority="1912" stopIfTrue="1" operator="equal">
      <formula>0</formula>
    </cfRule>
  </conditionalFormatting>
  <conditionalFormatting sqref="D1609">
    <cfRule type="cellIs" dxfId="1895" priority="1911" stopIfTrue="1" operator="equal">
      <formula>0</formula>
    </cfRule>
  </conditionalFormatting>
  <conditionalFormatting sqref="E1608">
    <cfRule type="cellIs" dxfId="1894" priority="1910" stopIfTrue="1" operator="equal">
      <formula>0</formula>
    </cfRule>
  </conditionalFormatting>
  <conditionalFormatting sqref="E1598:E1599">
    <cfRule type="cellIs" dxfId="1893" priority="1909" stopIfTrue="1" operator="equal">
      <formula>0</formula>
    </cfRule>
  </conditionalFormatting>
  <conditionalFormatting sqref="E1606">
    <cfRule type="cellIs" dxfId="1892" priority="1908" stopIfTrue="1" operator="equal">
      <formula>0</formula>
    </cfRule>
  </conditionalFormatting>
  <conditionalFormatting sqref="E1607">
    <cfRule type="cellIs" dxfId="1891" priority="1907" stopIfTrue="1" operator="equal">
      <formula>0</formula>
    </cfRule>
  </conditionalFormatting>
  <conditionalFormatting sqref="E1607">
    <cfRule type="cellIs" dxfId="1890" priority="1906" stopIfTrue="1" operator="equal">
      <formula>0</formula>
    </cfRule>
  </conditionalFormatting>
  <conditionalFormatting sqref="E1611">
    <cfRule type="cellIs" dxfId="1889" priority="1905" stopIfTrue="1" operator="equal">
      <formula>0</formula>
    </cfRule>
  </conditionalFormatting>
  <conditionalFormatting sqref="D1624:D1627 D1620:E1623 D1643:D1651 E1643:E1650">
    <cfRule type="cellIs" dxfId="1888" priority="1904" stopIfTrue="1" operator="equal">
      <formula>0</formula>
    </cfRule>
  </conditionalFormatting>
  <conditionalFormatting sqref="D1619">
    <cfRule type="cellIs" dxfId="1887" priority="1902" stopIfTrue="1" operator="equal">
      <formula>0</formula>
    </cfRule>
  </conditionalFormatting>
  <conditionalFormatting sqref="D1631 D1637:D1640">
    <cfRule type="cellIs" dxfId="1886" priority="1901" stopIfTrue="1" operator="equal">
      <formula>0</formula>
    </cfRule>
  </conditionalFormatting>
  <conditionalFormatting sqref="D1652">
    <cfRule type="cellIs" dxfId="1885" priority="1903" stopIfTrue="1" operator="equal">
      <formula>0</formula>
    </cfRule>
  </conditionalFormatting>
  <conditionalFormatting sqref="D1629:D1630">
    <cfRule type="cellIs" dxfId="1884" priority="1900" stopIfTrue="1" operator="equal">
      <formula>0</formula>
    </cfRule>
  </conditionalFormatting>
  <conditionalFormatting sqref="E1624:E1627 E1629:E1630">
    <cfRule type="cellIs" dxfId="1883" priority="1899" stopIfTrue="1" operator="equal">
      <formula>0</formula>
    </cfRule>
  </conditionalFormatting>
  <conditionalFormatting sqref="E1631">
    <cfRule type="cellIs" dxfId="1882" priority="1898" stopIfTrue="1" operator="equal">
      <formula>0</formula>
    </cfRule>
  </conditionalFormatting>
  <conditionalFormatting sqref="E1639:E1640">
    <cfRule type="cellIs" dxfId="1881" priority="1897" stopIfTrue="1" operator="equal">
      <formula>0</formula>
    </cfRule>
  </conditionalFormatting>
  <conditionalFormatting sqref="E1639:E1640">
    <cfRule type="cellIs" dxfId="1880" priority="1896" stopIfTrue="1" operator="equal">
      <formula>0</formula>
    </cfRule>
  </conditionalFormatting>
  <conditionalFormatting sqref="E1646">
    <cfRule type="cellIs" dxfId="1879" priority="1895" stopIfTrue="1" operator="equal">
      <formula>0</formula>
    </cfRule>
  </conditionalFormatting>
  <conditionalFormatting sqref="D1648">
    <cfRule type="cellIs" dxfId="1878" priority="1894" stopIfTrue="1" operator="equal">
      <formula>0</formula>
    </cfRule>
  </conditionalFormatting>
  <conditionalFormatting sqref="E1646">
    <cfRule type="cellIs" dxfId="1877" priority="1893" stopIfTrue="1" operator="equal">
      <formula>0</formula>
    </cfRule>
  </conditionalFormatting>
  <conditionalFormatting sqref="E1651">
    <cfRule type="cellIs" dxfId="1876" priority="1892" stopIfTrue="1" operator="equal">
      <formula>0</formula>
    </cfRule>
  </conditionalFormatting>
  <conditionalFormatting sqref="D1637:D1645">
    <cfRule type="cellIs" dxfId="1875" priority="1891" stopIfTrue="1" operator="equal">
      <formula>0</formula>
    </cfRule>
  </conditionalFormatting>
  <conditionalFormatting sqref="E1637:E1645">
    <cfRule type="cellIs" dxfId="1874" priority="1890" stopIfTrue="1" operator="equal">
      <formula>0</formula>
    </cfRule>
  </conditionalFormatting>
  <conditionalFormatting sqref="E1638:E1642">
    <cfRule type="cellIs" dxfId="1873" priority="1889" stopIfTrue="1" operator="equal">
      <formula>0</formula>
    </cfRule>
  </conditionalFormatting>
  <conditionalFormatting sqref="E1641:E1645">
    <cfRule type="cellIs" dxfId="1872" priority="1888" stopIfTrue="1" operator="equal">
      <formula>0</formula>
    </cfRule>
  </conditionalFormatting>
  <conditionalFormatting sqref="D1631:D1638">
    <cfRule type="cellIs" dxfId="1871" priority="1887" stopIfTrue="1" operator="equal">
      <formula>0</formula>
    </cfRule>
  </conditionalFormatting>
  <conditionalFormatting sqref="E1631:E1638">
    <cfRule type="cellIs" dxfId="1870" priority="1886" stopIfTrue="1" operator="equal">
      <formula>0</formula>
    </cfRule>
  </conditionalFormatting>
  <conditionalFormatting sqref="E1637:E1638">
    <cfRule type="cellIs" dxfId="1869" priority="1885" stopIfTrue="1" operator="equal">
      <formula>0</formula>
    </cfRule>
  </conditionalFormatting>
  <conditionalFormatting sqref="D1630:D1634">
    <cfRule type="cellIs" dxfId="1868" priority="1884" stopIfTrue="1" operator="equal">
      <formula>0</formula>
    </cfRule>
  </conditionalFormatting>
  <conditionalFormatting sqref="E1630:E1634">
    <cfRule type="cellIs" dxfId="1867" priority="1883" stopIfTrue="1" operator="equal">
      <formula>0</formula>
    </cfRule>
  </conditionalFormatting>
  <conditionalFormatting sqref="D1628">
    <cfRule type="cellIs" dxfId="1866" priority="1882" stopIfTrue="1" operator="equal">
      <formula>0</formula>
    </cfRule>
  </conditionalFormatting>
  <conditionalFormatting sqref="E1628">
    <cfRule type="cellIs" dxfId="1865" priority="1881" stopIfTrue="1" operator="equal">
      <formula>0</formula>
    </cfRule>
  </conditionalFormatting>
  <conditionalFormatting sqref="E1645">
    <cfRule type="cellIs" dxfId="1864" priority="1880" stopIfTrue="1" operator="equal">
      <formula>0</formula>
    </cfRule>
  </conditionalFormatting>
  <conditionalFormatting sqref="D1647">
    <cfRule type="cellIs" dxfId="1863" priority="1879" stopIfTrue="1" operator="equal">
      <formula>0</formula>
    </cfRule>
  </conditionalFormatting>
  <conditionalFormatting sqref="E1650">
    <cfRule type="cellIs" dxfId="1862" priority="1878" stopIfTrue="1" operator="equal">
      <formula>0</formula>
    </cfRule>
  </conditionalFormatting>
  <conditionalFormatting sqref="E1637:E1638">
    <cfRule type="cellIs" dxfId="1861" priority="1877" stopIfTrue="1" operator="equal">
      <formula>0</formula>
    </cfRule>
  </conditionalFormatting>
  <conditionalFormatting sqref="E1637:E1638">
    <cfRule type="cellIs" dxfId="1860" priority="1876" stopIfTrue="1" operator="equal">
      <formula>0</formula>
    </cfRule>
  </conditionalFormatting>
  <conditionalFormatting sqref="E1644">
    <cfRule type="cellIs" dxfId="1859" priority="1875" stopIfTrue="1" operator="equal">
      <formula>0</formula>
    </cfRule>
  </conditionalFormatting>
  <conditionalFormatting sqref="E1645">
    <cfRule type="cellIs" dxfId="1858" priority="1874" stopIfTrue="1" operator="equal">
      <formula>0</formula>
    </cfRule>
  </conditionalFormatting>
  <conditionalFormatting sqref="D1646">
    <cfRule type="cellIs" dxfId="1857" priority="1873" stopIfTrue="1" operator="equal">
      <formula>0</formula>
    </cfRule>
  </conditionalFormatting>
  <conditionalFormatting sqref="E1645">
    <cfRule type="cellIs" dxfId="1856" priority="1872" stopIfTrue="1" operator="equal">
      <formula>0</formula>
    </cfRule>
  </conditionalFormatting>
  <conditionalFormatting sqref="E1635:E1636">
    <cfRule type="cellIs" dxfId="1855" priority="1871" stopIfTrue="1" operator="equal">
      <formula>0</formula>
    </cfRule>
  </conditionalFormatting>
  <conditionalFormatting sqref="E1643">
    <cfRule type="cellIs" dxfId="1854" priority="1870" stopIfTrue="1" operator="equal">
      <formula>0</formula>
    </cfRule>
  </conditionalFormatting>
  <conditionalFormatting sqref="E1644">
    <cfRule type="cellIs" dxfId="1853" priority="1869" stopIfTrue="1" operator="equal">
      <formula>0</formula>
    </cfRule>
  </conditionalFormatting>
  <conditionalFormatting sqref="E1644">
    <cfRule type="cellIs" dxfId="1852" priority="1868" stopIfTrue="1" operator="equal">
      <formula>0</formula>
    </cfRule>
  </conditionalFormatting>
  <conditionalFormatting sqref="E1648">
    <cfRule type="cellIs" dxfId="1851" priority="1867" stopIfTrue="1" operator="equal">
      <formula>0</formula>
    </cfRule>
  </conditionalFormatting>
  <conditionalFormatting sqref="D1661:D1664 D1657:E1660 D1680:D1688 E1680:E1687">
    <cfRule type="cellIs" dxfId="1850" priority="1866" stopIfTrue="1" operator="equal">
      <formula>0</formula>
    </cfRule>
  </conditionalFormatting>
  <conditionalFormatting sqref="D1656">
    <cfRule type="cellIs" dxfId="1849" priority="1864" stopIfTrue="1" operator="equal">
      <formula>0</formula>
    </cfRule>
  </conditionalFormatting>
  <conditionalFormatting sqref="D1668 D1674:D1677">
    <cfRule type="cellIs" dxfId="1848" priority="1863" stopIfTrue="1" operator="equal">
      <formula>0</formula>
    </cfRule>
  </conditionalFormatting>
  <conditionalFormatting sqref="D1689">
    <cfRule type="cellIs" dxfId="1847" priority="1865" stopIfTrue="1" operator="equal">
      <formula>0</formula>
    </cfRule>
  </conditionalFormatting>
  <conditionalFormatting sqref="D1666:D1667">
    <cfRule type="cellIs" dxfId="1846" priority="1862" stopIfTrue="1" operator="equal">
      <formula>0</formula>
    </cfRule>
  </conditionalFormatting>
  <conditionalFormatting sqref="E1661:E1664 E1666:E1667">
    <cfRule type="cellIs" dxfId="1845" priority="1861" stopIfTrue="1" operator="equal">
      <formula>0</formula>
    </cfRule>
  </conditionalFormatting>
  <conditionalFormatting sqref="E1668">
    <cfRule type="cellIs" dxfId="1844" priority="1860" stopIfTrue="1" operator="equal">
      <formula>0</formula>
    </cfRule>
  </conditionalFormatting>
  <conditionalFormatting sqref="E1676:E1677">
    <cfRule type="cellIs" dxfId="1843" priority="1859" stopIfTrue="1" operator="equal">
      <formula>0</formula>
    </cfRule>
  </conditionalFormatting>
  <conditionalFormatting sqref="E1676:E1677">
    <cfRule type="cellIs" dxfId="1842" priority="1858" stopIfTrue="1" operator="equal">
      <formula>0</formula>
    </cfRule>
  </conditionalFormatting>
  <conditionalFormatting sqref="E1683">
    <cfRule type="cellIs" dxfId="1841" priority="1857" stopIfTrue="1" operator="equal">
      <formula>0</formula>
    </cfRule>
  </conditionalFormatting>
  <conditionalFormatting sqref="D1685">
    <cfRule type="cellIs" dxfId="1840" priority="1856" stopIfTrue="1" operator="equal">
      <formula>0</formula>
    </cfRule>
  </conditionalFormatting>
  <conditionalFormatting sqref="E1683">
    <cfRule type="cellIs" dxfId="1839" priority="1855" stopIfTrue="1" operator="equal">
      <formula>0</formula>
    </cfRule>
  </conditionalFormatting>
  <conditionalFormatting sqref="E1688">
    <cfRule type="cellIs" dxfId="1838" priority="1854" stopIfTrue="1" operator="equal">
      <formula>0</formula>
    </cfRule>
  </conditionalFormatting>
  <conditionalFormatting sqref="D1674:D1682">
    <cfRule type="cellIs" dxfId="1837" priority="1853" stopIfTrue="1" operator="equal">
      <formula>0</formula>
    </cfRule>
  </conditionalFormatting>
  <conditionalFormatting sqref="E1674:E1682">
    <cfRule type="cellIs" dxfId="1836" priority="1852" stopIfTrue="1" operator="equal">
      <formula>0</formula>
    </cfRule>
  </conditionalFormatting>
  <conditionalFormatting sqref="E1675:E1679">
    <cfRule type="cellIs" dxfId="1835" priority="1851" stopIfTrue="1" operator="equal">
      <formula>0</formula>
    </cfRule>
  </conditionalFormatting>
  <conditionalFormatting sqref="E1678:E1682">
    <cfRule type="cellIs" dxfId="1834" priority="1850" stopIfTrue="1" operator="equal">
      <formula>0</formula>
    </cfRule>
  </conditionalFormatting>
  <conditionalFormatting sqref="D1668:D1675">
    <cfRule type="cellIs" dxfId="1833" priority="1849" stopIfTrue="1" operator="equal">
      <formula>0</formula>
    </cfRule>
  </conditionalFormatting>
  <conditionalFormatting sqref="E1668:E1675">
    <cfRule type="cellIs" dxfId="1832" priority="1848" stopIfTrue="1" operator="equal">
      <formula>0</formula>
    </cfRule>
  </conditionalFormatting>
  <conditionalFormatting sqref="E1674:E1675">
    <cfRule type="cellIs" dxfId="1831" priority="1847" stopIfTrue="1" operator="equal">
      <formula>0</formula>
    </cfRule>
  </conditionalFormatting>
  <conditionalFormatting sqref="D1667:D1671">
    <cfRule type="cellIs" dxfId="1830" priority="1846" stopIfTrue="1" operator="equal">
      <formula>0</formula>
    </cfRule>
  </conditionalFormatting>
  <conditionalFormatting sqref="E1667:E1671">
    <cfRule type="cellIs" dxfId="1829" priority="1845" stopIfTrue="1" operator="equal">
      <formula>0</formula>
    </cfRule>
  </conditionalFormatting>
  <conditionalFormatting sqref="D1665">
    <cfRule type="cellIs" dxfId="1828" priority="1844" stopIfTrue="1" operator="equal">
      <formula>0</formula>
    </cfRule>
  </conditionalFormatting>
  <conditionalFormatting sqref="E1665">
    <cfRule type="cellIs" dxfId="1827" priority="1843" stopIfTrue="1" operator="equal">
      <formula>0</formula>
    </cfRule>
  </conditionalFormatting>
  <conditionalFormatting sqref="E1682">
    <cfRule type="cellIs" dxfId="1826" priority="1842" stopIfTrue="1" operator="equal">
      <formula>0</formula>
    </cfRule>
  </conditionalFormatting>
  <conditionalFormatting sqref="D1684">
    <cfRule type="cellIs" dxfId="1825" priority="1841" stopIfTrue="1" operator="equal">
      <formula>0</formula>
    </cfRule>
  </conditionalFormatting>
  <conditionalFormatting sqref="E1687">
    <cfRule type="cellIs" dxfId="1824" priority="1840" stopIfTrue="1" operator="equal">
      <formula>0</formula>
    </cfRule>
  </conditionalFormatting>
  <conditionalFormatting sqref="E1674:E1675">
    <cfRule type="cellIs" dxfId="1823" priority="1839" stopIfTrue="1" operator="equal">
      <formula>0</formula>
    </cfRule>
  </conditionalFormatting>
  <conditionalFormatting sqref="E1674:E1675">
    <cfRule type="cellIs" dxfId="1822" priority="1838" stopIfTrue="1" operator="equal">
      <formula>0</formula>
    </cfRule>
  </conditionalFormatting>
  <conditionalFormatting sqref="E1681">
    <cfRule type="cellIs" dxfId="1821" priority="1837" stopIfTrue="1" operator="equal">
      <formula>0</formula>
    </cfRule>
  </conditionalFormatting>
  <conditionalFormatting sqref="E1682">
    <cfRule type="cellIs" dxfId="1820" priority="1836" stopIfTrue="1" operator="equal">
      <formula>0</formula>
    </cfRule>
  </conditionalFormatting>
  <conditionalFormatting sqref="D1683">
    <cfRule type="cellIs" dxfId="1819" priority="1835" stopIfTrue="1" operator="equal">
      <formula>0</formula>
    </cfRule>
  </conditionalFormatting>
  <conditionalFormatting sqref="E1682">
    <cfRule type="cellIs" dxfId="1818" priority="1834" stopIfTrue="1" operator="equal">
      <formula>0</formula>
    </cfRule>
  </conditionalFormatting>
  <conditionalFormatting sqref="E1672:E1673">
    <cfRule type="cellIs" dxfId="1817" priority="1833" stopIfTrue="1" operator="equal">
      <formula>0</formula>
    </cfRule>
  </conditionalFormatting>
  <conditionalFormatting sqref="E1680">
    <cfRule type="cellIs" dxfId="1816" priority="1832" stopIfTrue="1" operator="equal">
      <formula>0</formula>
    </cfRule>
  </conditionalFormatting>
  <conditionalFormatting sqref="E1681">
    <cfRule type="cellIs" dxfId="1815" priority="1831" stopIfTrue="1" operator="equal">
      <formula>0</formula>
    </cfRule>
  </conditionalFormatting>
  <conditionalFormatting sqref="E1681">
    <cfRule type="cellIs" dxfId="1814" priority="1830" stopIfTrue="1" operator="equal">
      <formula>0</formula>
    </cfRule>
  </conditionalFormatting>
  <conditionalFormatting sqref="E1685">
    <cfRule type="cellIs" dxfId="1813" priority="1829" stopIfTrue="1" operator="equal">
      <formula>0</formula>
    </cfRule>
  </conditionalFormatting>
  <conditionalFormatting sqref="D1698:D1701 D1694:E1697 D1717:D1725 E1717:E1724">
    <cfRule type="cellIs" dxfId="1812" priority="1828" stopIfTrue="1" operator="equal">
      <formula>0</formula>
    </cfRule>
  </conditionalFormatting>
  <conditionalFormatting sqref="D1693">
    <cfRule type="cellIs" dxfId="1811" priority="1826" stopIfTrue="1" operator="equal">
      <formula>0</formula>
    </cfRule>
  </conditionalFormatting>
  <conditionalFormatting sqref="D1705 D1711:D1714">
    <cfRule type="cellIs" dxfId="1810" priority="1825" stopIfTrue="1" operator="equal">
      <formula>0</formula>
    </cfRule>
  </conditionalFormatting>
  <conditionalFormatting sqref="D1726">
    <cfRule type="cellIs" dxfId="1809" priority="1827" stopIfTrue="1" operator="equal">
      <formula>0</formula>
    </cfRule>
  </conditionalFormatting>
  <conditionalFormatting sqref="D1703:D1704">
    <cfRule type="cellIs" dxfId="1808" priority="1824" stopIfTrue="1" operator="equal">
      <formula>0</formula>
    </cfRule>
  </conditionalFormatting>
  <conditionalFormatting sqref="E1698:E1701 E1703:E1704">
    <cfRule type="cellIs" dxfId="1807" priority="1823" stopIfTrue="1" operator="equal">
      <formula>0</formula>
    </cfRule>
  </conditionalFormatting>
  <conditionalFormatting sqref="E1705">
    <cfRule type="cellIs" dxfId="1806" priority="1822" stopIfTrue="1" operator="equal">
      <formula>0</formula>
    </cfRule>
  </conditionalFormatting>
  <conditionalFormatting sqref="E1713:E1714">
    <cfRule type="cellIs" dxfId="1805" priority="1821" stopIfTrue="1" operator="equal">
      <formula>0</formula>
    </cfRule>
  </conditionalFormatting>
  <conditionalFormatting sqref="E1713:E1714">
    <cfRule type="cellIs" dxfId="1804" priority="1820" stopIfTrue="1" operator="equal">
      <formula>0</formula>
    </cfRule>
  </conditionalFormatting>
  <conditionalFormatting sqref="E1720">
    <cfRule type="cellIs" dxfId="1803" priority="1819" stopIfTrue="1" operator="equal">
      <formula>0</formula>
    </cfRule>
  </conditionalFormatting>
  <conditionalFormatting sqref="D1722">
    <cfRule type="cellIs" dxfId="1802" priority="1818" stopIfTrue="1" operator="equal">
      <formula>0</formula>
    </cfRule>
  </conditionalFormatting>
  <conditionalFormatting sqref="E1720">
    <cfRule type="cellIs" dxfId="1801" priority="1817" stopIfTrue="1" operator="equal">
      <formula>0</formula>
    </cfRule>
  </conditionalFormatting>
  <conditionalFormatting sqref="E1725">
    <cfRule type="cellIs" dxfId="1800" priority="1816" stopIfTrue="1" operator="equal">
      <formula>0</formula>
    </cfRule>
  </conditionalFormatting>
  <conditionalFormatting sqref="D1711:D1719">
    <cfRule type="cellIs" dxfId="1799" priority="1815" stopIfTrue="1" operator="equal">
      <formula>0</formula>
    </cfRule>
  </conditionalFormatting>
  <conditionalFormatting sqref="E1711:E1719">
    <cfRule type="cellIs" dxfId="1798" priority="1814" stopIfTrue="1" operator="equal">
      <formula>0</formula>
    </cfRule>
  </conditionalFormatting>
  <conditionalFormatting sqref="E1712:E1716">
    <cfRule type="cellIs" dxfId="1797" priority="1813" stopIfTrue="1" operator="equal">
      <formula>0</formula>
    </cfRule>
  </conditionalFormatting>
  <conditionalFormatting sqref="E1715:E1719">
    <cfRule type="cellIs" dxfId="1796" priority="1812" stopIfTrue="1" operator="equal">
      <formula>0</formula>
    </cfRule>
  </conditionalFormatting>
  <conditionalFormatting sqref="D1705:D1712">
    <cfRule type="cellIs" dxfId="1795" priority="1811" stopIfTrue="1" operator="equal">
      <formula>0</formula>
    </cfRule>
  </conditionalFormatting>
  <conditionalFormatting sqref="E1705:E1712">
    <cfRule type="cellIs" dxfId="1794" priority="1810" stopIfTrue="1" operator="equal">
      <formula>0</formula>
    </cfRule>
  </conditionalFormatting>
  <conditionalFormatting sqref="E1711:E1712">
    <cfRule type="cellIs" dxfId="1793" priority="1809" stopIfTrue="1" operator="equal">
      <formula>0</formula>
    </cfRule>
  </conditionalFormatting>
  <conditionalFormatting sqref="D1704:D1708">
    <cfRule type="cellIs" dxfId="1792" priority="1808" stopIfTrue="1" operator="equal">
      <formula>0</formula>
    </cfRule>
  </conditionalFormatting>
  <conditionalFormatting sqref="E1704:E1708">
    <cfRule type="cellIs" dxfId="1791" priority="1807" stopIfTrue="1" operator="equal">
      <formula>0</formula>
    </cfRule>
  </conditionalFormatting>
  <conditionalFormatting sqref="D1702">
    <cfRule type="cellIs" dxfId="1790" priority="1806" stopIfTrue="1" operator="equal">
      <formula>0</formula>
    </cfRule>
  </conditionalFormatting>
  <conditionalFormatting sqref="E1702">
    <cfRule type="cellIs" dxfId="1789" priority="1805" stopIfTrue="1" operator="equal">
      <formula>0</formula>
    </cfRule>
  </conditionalFormatting>
  <conditionalFormatting sqref="E1719">
    <cfRule type="cellIs" dxfId="1788" priority="1804" stopIfTrue="1" operator="equal">
      <formula>0</formula>
    </cfRule>
  </conditionalFormatting>
  <conditionalFormatting sqref="D1721">
    <cfRule type="cellIs" dxfId="1787" priority="1803" stopIfTrue="1" operator="equal">
      <formula>0</formula>
    </cfRule>
  </conditionalFormatting>
  <conditionalFormatting sqref="E1724">
    <cfRule type="cellIs" dxfId="1786" priority="1802" stopIfTrue="1" operator="equal">
      <formula>0</formula>
    </cfRule>
  </conditionalFormatting>
  <conditionalFormatting sqref="E1711:E1712">
    <cfRule type="cellIs" dxfId="1785" priority="1801" stopIfTrue="1" operator="equal">
      <formula>0</formula>
    </cfRule>
  </conditionalFormatting>
  <conditionalFormatting sqref="E1711:E1712">
    <cfRule type="cellIs" dxfId="1784" priority="1800" stopIfTrue="1" operator="equal">
      <formula>0</formula>
    </cfRule>
  </conditionalFormatting>
  <conditionalFormatting sqref="E1718">
    <cfRule type="cellIs" dxfId="1783" priority="1799" stopIfTrue="1" operator="equal">
      <formula>0</formula>
    </cfRule>
  </conditionalFormatting>
  <conditionalFormatting sqref="E1719">
    <cfRule type="cellIs" dxfId="1782" priority="1798" stopIfTrue="1" operator="equal">
      <formula>0</formula>
    </cfRule>
  </conditionalFormatting>
  <conditionalFormatting sqref="D1720">
    <cfRule type="cellIs" dxfId="1781" priority="1797" stopIfTrue="1" operator="equal">
      <formula>0</formula>
    </cfRule>
  </conditionalFormatting>
  <conditionalFormatting sqref="E1719">
    <cfRule type="cellIs" dxfId="1780" priority="1796" stopIfTrue="1" operator="equal">
      <formula>0</formula>
    </cfRule>
  </conditionalFormatting>
  <conditionalFormatting sqref="E1709:E1710">
    <cfRule type="cellIs" dxfId="1779" priority="1795" stopIfTrue="1" operator="equal">
      <formula>0</formula>
    </cfRule>
  </conditionalFormatting>
  <conditionalFormatting sqref="E1717">
    <cfRule type="cellIs" dxfId="1778" priority="1794" stopIfTrue="1" operator="equal">
      <formula>0</formula>
    </cfRule>
  </conditionalFormatting>
  <conditionalFormatting sqref="E1718">
    <cfRule type="cellIs" dxfId="1777" priority="1793" stopIfTrue="1" operator="equal">
      <formula>0</formula>
    </cfRule>
  </conditionalFormatting>
  <conditionalFormatting sqref="E1718">
    <cfRule type="cellIs" dxfId="1776" priority="1792" stopIfTrue="1" operator="equal">
      <formula>0</formula>
    </cfRule>
  </conditionalFormatting>
  <conditionalFormatting sqref="E1722">
    <cfRule type="cellIs" dxfId="1775" priority="1791" stopIfTrue="1" operator="equal">
      <formula>0</formula>
    </cfRule>
  </conditionalFormatting>
  <conditionalFormatting sqref="D1735:D1738 D1731:E1734 D1754:D1762 E1754:E1761">
    <cfRule type="cellIs" dxfId="1774" priority="1790" stopIfTrue="1" operator="equal">
      <formula>0</formula>
    </cfRule>
  </conditionalFormatting>
  <conditionalFormatting sqref="D1730">
    <cfRule type="cellIs" dxfId="1773" priority="1788" stopIfTrue="1" operator="equal">
      <formula>0</formula>
    </cfRule>
  </conditionalFormatting>
  <conditionalFormatting sqref="D1742 D1748:D1751">
    <cfRule type="cellIs" dxfId="1772" priority="1787" stopIfTrue="1" operator="equal">
      <formula>0</formula>
    </cfRule>
  </conditionalFormatting>
  <conditionalFormatting sqref="D1763">
    <cfRule type="cellIs" dxfId="1771" priority="1789" stopIfTrue="1" operator="equal">
      <formula>0</formula>
    </cfRule>
  </conditionalFormatting>
  <conditionalFormatting sqref="D1740:D1741">
    <cfRule type="cellIs" dxfId="1770" priority="1786" stopIfTrue="1" operator="equal">
      <formula>0</formula>
    </cfRule>
  </conditionalFormatting>
  <conditionalFormatting sqref="E1735:E1738 E1740:E1741">
    <cfRule type="cellIs" dxfId="1769" priority="1785" stopIfTrue="1" operator="equal">
      <formula>0</formula>
    </cfRule>
  </conditionalFormatting>
  <conditionalFormatting sqref="E1742">
    <cfRule type="cellIs" dxfId="1768" priority="1784" stopIfTrue="1" operator="equal">
      <formula>0</formula>
    </cfRule>
  </conditionalFormatting>
  <conditionalFormatting sqref="E1750:E1751">
    <cfRule type="cellIs" dxfId="1767" priority="1783" stopIfTrue="1" operator="equal">
      <formula>0</formula>
    </cfRule>
  </conditionalFormatting>
  <conditionalFormatting sqref="E1750:E1751">
    <cfRule type="cellIs" dxfId="1766" priority="1782" stopIfTrue="1" operator="equal">
      <formula>0</formula>
    </cfRule>
  </conditionalFormatting>
  <conditionalFormatting sqref="E1757">
    <cfRule type="cellIs" dxfId="1765" priority="1781" stopIfTrue="1" operator="equal">
      <formula>0</formula>
    </cfRule>
  </conditionalFormatting>
  <conditionalFormatting sqref="D1759">
    <cfRule type="cellIs" dxfId="1764" priority="1780" stopIfTrue="1" operator="equal">
      <formula>0</formula>
    </cfRule>
  </conditionalFormatting>
  <conditionalFormatting sqref="E1757">
    <cfRule type="cellIs" dxfId="1763" priority="1779" stopIfTrue="1" operator="equal">
      <formula>0</formula>
    </cfRule>
  </conditionalFormatting>
  <conditionalFormatting sqref="E1762">
    <cfRule type="cellIs" dxfId="1762" priority="1778" stopIfTrue="1" operator="equal">
      <formula>0</formula>
    </cfRule>
  </conditionalFormatting>
  <conditionalFormatting sqref="D1748:D1756">
    <cfRule type="cellIs" dxfId="1761" priority="1777" stopIfTrue="1" operator="equal">
      <formula>0</formula>
    </cfRule>
  </conditionalFormatting>
  <conditionalFormatting sqref="E1748:E1756">
    <cfRule type="cellIs" dxfId="1760" priority="1776" stopIfTrue="1" operator="equal">
      <formula>0</formula>
    </cfRule>
  </conditionalFormatting>
  <conditionalFormatting sqref="E1749:E1753">
    <cfRule type="cellIs" dxfId="1759" priority="1775" stopIfTrue="1" operator="equal">
      <formula>0</formula>
    </cfRule>
  </conditionalFormatting>
  <conditionalFormatting sqref="E1752:E1756">
    <cfRule type="cellIs" dxfId="1758" priority="1774" stopIfTrue="1" operator="equal">
      <formula>0</formula>
    </cfRule>
  </conditionalFormatting>
  <conditionalFormatting sqref="D1742:D1749">
    <cfRule type="cellIs" dxfId="1757" priority="1773" stopIfTrue="1" operator="equal">
      <formula>0</formula>
    </cfRule>
  </conditionalFormatting>
  <conditionalFormatting sqref="E1742:E1749">
    <cfRule type="cellIs" dxfId="1756" priority="1772" stopIfTrue="1" operator="equal">
      <formula>0</formula>
    </cfRule>
  </conditionalFormatting>
  <conditionalFormatting sqref="E1748:E1749">
    <cfRule type="cellIs" dxfId="1755" priority="1771" stopIfTrue="1" operator="equal">
      <formula>0</formula>
    </cfRule>
  </conditionalFormatting>
  <conditionalFormatting sqref="D1741:D1745">
    <cfRule type="cellIs" dxfId="1754" priority="1770" stopIfTrue="1" operator="equal">
      <formula>0</formula>
    </cfRule>
  </conditionalFormatting>
  <conditionalFormatting sqref="E1741:E1745">
    <cfRule type="cellIs" dxfId="1753" priority="1769" stopIfTrue="1" operator="equal">
      <formula>0</formula>
    </cfRule>
  </conditionalFormatting>
  <conditionalFormatting sqref="D1739">
    <cfRule type="cellIs" dxfId="1752" priority="1768" stopIfTrue="1" operator="equal">
      <formula>0</formula>
    </cfRule>
  </conditionalFormatting>
  <conditionalFormatting sqref="E1739">
    <cfRule type="cellIs" dxfId="1751" priority="1767" stopIfTrue="1" operator="equal">
      <formula>0</formula>
    </cfRule>
  </conditionalFormatting>
  <conditionalFormatting sqref="E1756">
    <cfRule type="cellIs" dxfId="1750" priority="1766" stopIfTrue="1" operator="equal">
      <formula>0</formula>
    </cfRule>
  </conditionalFormatting>
  <conditionalFormatting sqref="D1758">
    <cfRule type="cellIs" dxfId="1749" priority="1765" stopIfTrue="1" operator="equal">
      <formula>0</formula>
    </cfRule>
  </conditionalFormatting>
  <conditionalFormatting sqref="E1761">
    <cfRule type="cellIs" dxfId="1748" priority="1764" stopIfTrue="1" operator="equal">
      <formula>0</formula>
    </cfRule>
  </conditionalFormatting>
  <conditionalFormatting sqref="E1748:E1749">
    <cfRule type="cellIs" dxfId="1747" priority="1763" stopIfTrue="1" operator="equal">
      <formula>0</formula>
    </cfRule>
  </conditionalFormatting>
  <conditionalFormatting sqref="E1748:E1749">
    <cfRule type="cellIs" dxfId="1746" priority="1762" stopIfTrue="1" operator="equal">
      <formula>0</formula>
    </cfRule>
  </conditionalFormatting>
  <conditionalFormatting sqref="E1755">
    <cfRule type="cellIs" dxfId="1745" priority="1761" stopIfTrue="1" operator="equal">
      <formula>0</formula>
    </cfRule>
  </conditionalFormatting>
  <conditionalFormatting sqref="E1756">
    <cfRule type="cellIs" dxfId="1744" priority="1760" stopIfTrue="1" operator="equal">
      <formula>0</formula>
    </cfRule>
  </conditionalFormatting>
  <conditionalFormatting sqref="D1757">
    <cfRule type="cellIs" dxfId="1743" priority="1759" stopIfTrue="1" operator="equal">
      <formula>0</formula>
    </cfRule>
  </conditionalFormatting>
  <conditionalFormatting sqref="E1756">
    <cfRule type="cellIs" dxfId="1742" priority="1758" stopIfTrue="1" operator="equal">
      <formula>0</formula>
    </cfRule>
  </conditionalFormatting>
  <conditionalFormatting sqref="E1746:E1747">
    <cfRule type="cellIs" dxfId="1741" priority="1757" stopIfTrue="1" operator="equal">
      <formula>0</formula>
    </cfRule>
  </conditionalFormatting>
  <conditionalFormatting sqref="E1754">
    <cfRule type="cellIs" dxfId="1740" priority="1756" stopIfTrue="1" operator="equal">
      <formula>0</formula>
    </cfRule>
  </conditionalFormatting>
  <conditionalFormatting sqref="E1755">
    <cfRule type="cellIs" dxfId="1739" priority="1755" stopIfTrue="1" operator="equal">
      <formula>0</formula>
    </cfRule>
  </conditionalFormatting>
  <conditionalFormatting sqref="E1755">
    <cfRule type="cellIs" dxfId="1738" priority="1754" stopIfTrue="1" operator="equal">
      <formula>0</formula>
    </cfRule>
  </conditionalFormatting>
  <conditionalFormatting sqref="E1759">
    <cfRule type="cellIs" dxfId="1737" priority="1753" stopIfTrue="1" operator="equal">
      <formula>0</formula>
    </cfRule>
  </conditionalFormatting>
  <conditionalFormatting sqref="D1772:D1773 D1768:E1771 D1791:D1799 E1791:E1798 D1775">
    <cfRule type="cellIs" dxfId="1736" priority="1752" stopIfTrue="1" operator="equal">
      <formula>0</formula>
    </cfRule>
  </conditionalFormatting>
  <conditionalFormatting sqref="D1767">
    <cfRule type="cellIs" dxfId="1735" priority="1750" stopIfTrue="1" operator="equal">
      <formula>0</formula>
    </cfRule>
  </conditionalFormatting>
  <conditionalFormatting sqref="D1779 D1785:D1788">
    <cfRule type="cellIs" dxfId="1734" priority="1749" stopIfTrue="1" operator="equal">
      <formula>0</formula>
    </cfRule>
  </conditionalFormatting>
  <conditionalFormatting sqref="D1800">
    <cfRule type="cellIs" dxfId="1733" priority="1751" stopIfTrue="1" operator="equal">
      <formula>0</formula>
    </cfRule>
  </conditionalFormatting>
  <conditionalFormatting sqref="D1777:D1778">
    <cfRule type="cellIs" dxfId="1732" priority="1748" stopIfTrue="1" operator="equal">
      <formula>0</formula>
    </cfRule>
  </conditionalFormatting>
  <conditionalFormatting sqref="E1772:E1773 E1777:E1778 E1775">
    <cfRule type="cellIs" dxfId="1731" priority="1747" stopIfTrue="1" operator="equal">
      <formula>0</formula>
    </cfRule>
  </conditionalFormatting>
  <conditionalFormatting sqref="E1779">
    <cfRule type="cellIs" dxfId="1730" priority="1746" stopIfTrue="1" operator="equal">
      <formula>0</formula>
    </cfRule>
  </conditionalFormatting>
  <conditionalFormatting sqref="E1787:E1788">
    <cfRule type="cellIs" dxfId="1729" priority="1745" stopIfTrue="1" operator="equal">
      <formula>0</formula>
    </cfRule>
  </conditionalFormatting>
  <conditionalFormatting sqref="E1787:E1788">
    <cfRule type="cellIs" dxfId="1728" priority="1744" stopIfTrue="1" operator="equal">
      <formula>0</formula>
    </cfRule>
  </conditionalFormatting>
  <conditionalFormatting sqref="E1794">
    <cfRule type="cellIs" dxfId="1727" priority="1743" stopIfTrue="1" operator="equal">
      <formula>0</formula>
    </cfRule>
  </conditionalFormatting>
  <conditionalFormatting sqref="D1796">
    <cfRule type="cellIs" dxfId="1726" priority="1742" stopIfTrue="1" operator="equal">
      <formula>0</formula>
    </cfRule>
  </conditionalFormatting>
  <conditionalFormatting sqref="E1794">
    <cfRule type="cellIs" dxfId="1725" priority="1741" stopIfTrue="1" operator="equal">
      <formula>0</formula>
    </cfRule>
  </conditionalFormatting>
  <conditionalFormatting sqref="E1799">
    <cfRule type="cellIs" dxfId="1724" priority="1740" stopIfTrue="1" operator="equal">
      <formula>0</formula>
    </cfRule>
  </conditionalFormatting>
  <conditionalFormatting sqref="D1785:D1793">
    <cfRule type="cellIs" dxfId="1723" priority="1739" stopIfTrue="1" operator="equal">
      <formula>0</formula>
    </cfRule>
  </conditionalFormatting>
  <conditionalFormatting sqref="E1785:E1793">
    <cfRule type="cellIs" dxfId="1722" priority="1738" stopIfTrue="1" operator="equal">
      <formula>0</formula>
    </cfRule>
  </conditionalFormatting>
  <conditionalFormatting sqref="E1786:E1790">
    <cfRule type="cellIs" dxfId="1721" priority="1737" stopIfTrue="1" operator="equal">
      <formula>0</formula>
    </cfRule>
  </conditionalFormatting>
  <conditionalFormatting sqref="E1789:E1793">
    <cfRule type="cellIs" dxfId="1720" priority="1736" stopIfTrue="1" operator="equal">
      <formula>0</formula>
    </cfRule>
  </conditionalFormatting>
  <conditionalFormatting sqref="D1779:D1786">
    <cfRule type="cellIs" dxfId="1719" priority="1735" stopIfTrue="1" operator="equal">
      <formula>0</formula>
    </cfRule>
  </conditionalFormatting>
  <conditionalFormatting sqref="E1779:E1786">
    <cfRule type="cellIs" dxfId="1718" priority="1734" stopIfTrue="1" operator="equal">
      <formula>0</formula>
    </cfRule>
  </conditionalFormatting>
  <conditionalFormatting sqref="E1785:E1786">
    <cfRule type="cellIs" dxfId="1717" priority="1733" stopIfTrue="1" operator="equal">
      <formula>0</formula>
    </cfRule>
  </conditionalFormatting>
  <conditionalFormatting sqref="D1778:D1782">
    <cfRule type="cellIs" dxfId="1716" priority="1732" stopIfTrue="1" operator="equal">
      <formula>0</formula>
    </cfRule>
  </conditionalFormatting>
  <conditionalFormatting sqref="E1778:E1782">
    <cfRule type="cellIs" dxfId="1715" priority="1731" stopIfTrue="1" operator="equal">
      <formula>0</formula>
    </cfRule>
  </conditionalFormatting>
  <conditionalFormatting sqref="D1776">
    <cfRule type="cellIs" dxfId="1714" priority="1730" stopIfTrue="1" operator="equal">
      <formula>0</formula>
    </cfRule>
  </conditionalFormatting>
  <conditionalFormatting sqref="E1776">
    <cfRule type="cellIs" dxfId="1713" priority="1729" stopIfTrue="1" operator="equal">
      <formula>0</formula>
    </cfRule>
  </conditionalFormatting>
  <conditionalFormatting sqref="E1793">
    <cfRule type="cellIs" dxfId="1712" priority="1728" stopIfTrue="1" operator="equal">
      <formula>0</formula>
    </cfRule>
  </conditionalFormatting>
  <conditionalFormatting sqref="D1795">
    <cfRule type="cellIs" dxfId="1711" priority="1727" stopIfTrue="1" operator="equal">
      <formula>0</formula>
    </cfRule>
  </conditionalFormatting>
  <conditionalFormatting sqref="E1798">
    <cfRule type="cellIs" dxfId="1710" priority="1726" stopIfTrue="1" operator="equal">
      <formula>0</formula>
    </cfRule>
  </conditionalFormatting>
  <conditionalFormatting sqref="E1785:E1786">
    <cfRule type="cellIs" dxfId="1709" priority="1725" stopIfTrue="1" operator="equal">
      <formula>0</formula>
    </cfRule>
  </conditionalFormatting>
  <conditionalFormatting sqref="E1785:E1786">
    <cfRule type="cellIs" dxfId="1708" priority="1724" stopIfTrue="1" operator="equal">
      <formula>0</formula>
    </cfRule>
  </conditionalFormatting>
  <conditionalFormatting sqref="E1792">
    <cfRule type="cellIs" dxfId="1707" priority="1723" stopIfTrue="1" operator="equal">
      <formula>0</formula>
    </cfRule>
  </conditionalFormatting>
  <conditionalFormatting sqref="E1793">
    <cfRule type="cellIs" dxfId="1706" priority="1722" stopIfTrue="1" operator="equal">
      <formula>0</formula>
    </cfRule>
  </conditionalFormatting>
  <conditionalFormatting sqref="D1794">
    <cfRule type="cellIs" dxfId="1705" priority="1721" stopIfTrue="1" operator="equal">
      <formula>0</formula>
    </cfRule>
  </conditionalFormatting>
  <conditionalFormatting sqref="E1793">
    <cfRule type="cellIs" dxfId="1704" priority="1720" stopIfTrue="1" operator="equal">
      <formula>0</formula>
    </cfRule>
  </conditionalFormatting>
  <conditionalFormatting sqref="E1783:E1784">
    <cfRule type="cellIs" dxfId="1703" priority="1719" stopIfTrue="1" operator="equal">
      <formula>0</formula>
    </cfRule>
  </conditionalFormatting>
  <conditionalFormatting sqref="E1791">
    <cfRule type="cellIs" dxfId="1702" priority="1718" stopIfTrue="1" operator="equal">
      <formula>0</formula>
    </cfRule>
  </conditionalFormatting>
  <conditionalFormatting sqref="E1792">
    <cfRule type="cellIs" dxfId="1701" priority="1717" stopIfTrue="1" operator="equal">
      <formula>0</formula>
    </cfRule>
  </conditionalFormatting>
  <conditionalFormatting sqref="E1792">
    <cfRule type="cellIs" dxfId="1700" priority="1716" stopIfTrue="1" operator="equal">
      <formula>0</formula>
    </cfRule>
  </conditionalFormatting>
  <conditionalFormatting sqref="E1796">
    <cfRule type="cellIs" dxfId="1699" priority="1715" stopIfTrue="1" operator="equal">
      <formula>0</formula>
    </cfRule>
  </conditionalFormatting>
  <conditionalFormatting sqref="D1809:D1812 D1805:E1808 D1828:D1836 E1828:E1835">
    <cfRule type="cellIs" dxfId="1698" priority="1714" stopIfTrue="1" operator="equal">
      <formula>0</formula>
    </cfRule>
  </conditionalFormatting>
  <conditionalFormatting sqref="D1804">
    <cfRule type="cellIs" dxfId="1697" priority="1712" stopIfTrue="1" operator="equal">
      <formula>0</formula>
    </cfRule>
  </conditionalFormatting>
  <conditionalFormatting sqref="D1816 D1822:D1825">
    <cfRule type="cellIs" dxfId="1696" priority="1711" stopIfTrue="1" operator="equal">
      <formula>0</formula>
    </cfRule>
  </conditionalFormatting>
  <conditionalFormatting sqref="D1837">
    <cfRule type="cellIs" dxfId="1695" priority="1713" stopIfTrue="1" operator="equal">
      <formula>0</formula>
    </cfRule>
  </conditionalFormatting>
  <conditionalFormatting sqref="D1814:D1815">
    <cfRule type="cellIs" dxfId="1694" priority="1710" stopIfTrue="1" operator="equal">
      <formula>0</formula>
    </cfRule>
  </conditionalFormatting>
  <conditionalFormatting sqref="E1809:E1812 E1814:E1815">
    <cfRule type="cellIs" dxfId="1693" priority="1709" stopIfTrue="1" operator="equal">
      <formula>0</formula>
    </cfRule>
  </conditionalFormatting>
  <conditionalFormatting sqref="E1816">
    <cfRule type="cellIs" dxfId="1692" priority="1708" stopIfTrue="1" operator="equal">
      <formula>0</formula>
    </cfRule>
  </conditionalFormatting>
  <conditionalFormatting sqref="E1824:E1825">
    <cfRule type="cellIs" dxfId="1691" priority="1707" stopIfTrue="1" operator="equal">
      <formula>0</formula>
    </cfRule>
  </conditionalFormatting>
  <conditionalFormatting sqref="E1824:E1825">
    <cfRule type="cellIs" dxfId="1690" priority="1706" stopIfTrue="1" operator="equal">
      <formula>0</formula>
    </cfRule>
  </conditionalFormatting>
  <conditionalFormatting sqref="E1831">
    <cfRule type="cellIs" dxfId="1689" priority="1705" stopIfTrue="1" operator="equal">
      <formula>0</formula>
    </cfRule>
  </conditionalFormatting>
  <conditionalFormatting sqref="D1833">
    <cfRule type="cellIs" dxfId="1688" priority="1704" stopIfTrue="1" operator="equal">
      <formula>0</formula>
    </cfRule>
  </conditionalFormatting>
  <conditionalFormatting sqref="E1831">
    <cfRule type="cellIs" dxfId="1687" priority="1703" stopIfTrue="1" operator="equal">
      <formula>0</formula>
    </cfRule>
  </conditionalFormatting>
  <conditionalFormatting sqref="E1836">
    <cfRule type="cellIs" dxfId="1686" priority="1702" stopIfTrue="1" operator="equal">
      <formula>0</formula>
    </cfRule>
  </conditionalFormatting>
  <conditionalFormatting sqref="D1822:D1830">
    <cfRule type="cellIs" dxfId="1685" priority="1701" stopIfTrue="1" operator="equal">
      <formula>0</formula>
    </cfRule>
  </conditionalFormatting>
  <conditionalFormatting sqref="E1822:E1830">
    <cfRule type="cellIs" dxfId="1684" priority="1700" stopIfTrue="1" operator="equal">
      <formula>0</formula>
    </cfRule>
  </conditionalFormatting>
  <conditionalFormatting sqref="E1823:E1827">
    <cfRule type="cellIs" dxfId="1683" priority="1699" stopIfTrue="1" operator="equal">
      <formula>0</formula>
    </cfRule>
  </conditionalFormatting>
  <conditionalFormatting sqref="E1826:E1830">
    <cfRule type="cellIs" dxfId="1682" priority="1698" stopIfTrue="1" operator="equal">
      <formula>0</formula>
    </cfRule>
  </conditionalFormatting>
  <conditionalFormatting sqref="D1816:D1823">
    <cfRule type="cellIs" dxfId="1681" priority="1697" stopIfTrue="1" operator="equal">
      <formula>0</formula>
    </cfRule>
  </conditionalFormatting>
  <conditionalFormatting sqref="E1816:E1823">
    <cfRule type="cellIs" dxfId="1680" priority="1696" stopIfTrue="1" operator="equal">
      <formula>0</formula>
    </cfRule>
  </conditionalFormatting>
  <conditionalFormatting sqref="E1822:E1823">
    <cfRule type="cellIs" dxfId="1679" priority="1695" stopIfTrue="1" operator="equal">
      <formula>0</formula>
    </cfRule>
  </conditionalFormatting>
  <conditionalFormatting sqref="D1815:D1819">
    <cfRule type="cellIs" dxfId="1678" priority="1694" stopIfTrue="1" operator="equal">
      <formula>0</formula>
    </cfRule>
  </conditionalFormatting>
  <conditionalFormatting sqref="E1815:E1819">
    <cfRule type="cellIs" dxfId="1677" priority="1693" stopIfTrue="1" operator="equal">
      <formula>0</formula>
    </cfRule>
  </conditionalFormatting>
  <conditionalFormatting sqref="D1813">
    <cfRule type="cellIs" dxfId="1676" priority="1692" stopIfTrue="1" operator="equal">
      <formula>0</formula>
    </cfRule>
  </conditionalFormatting>
  <conditionalFormatting sqref="E1813">
    <cfRule type="cellIs" dxfId="1675" priority="1691" stopIfTrue="1" operator="equal">
      <formula>0</formula>
    </cfRule>
  </conditionalFormatting>
  <conditionalFormatting sqref="E1830">
    <cfRule type="cellIs" dxfId="1674" priority="1690" stopIfTrue="1" operator="equal">
      <formula>0</formula>
    </cfRule>
  </conditionalFormatting>
  <conditionalFormatting sqref="D1832">
    <cfRule type="cellIs" dxfId="1673" priority="1689" stopIfTrue="1" operator="equal">
      <formula>0</formula>
    </cfRule>
  </conditionalFormatting>
  <conditionalFormatting sqref="E1835">
    <cfRule type="cellIs" dxfId="1672" priority="1688" stopIfTrue="1" operator="equal">
      <formula>0</formula>
    </cfRule>
  </conditionalFormatting>
  <conditionalFormatting sqref="E1822:E1823">
    <cfRule type="cellIs" dxfId="1671" priority="1687" stopIfTrue="1" operator="equal">
      <formula>0</formula>
    </cfRule>
  </conditionalFormatting>
  <conditionalFormatting sqref="E1822:E1823">
    <cfRule type="cellIs" dxfId="1670" priority="1686" stopIfTrue="1" operator="equal">
      <formula>0</formula>
    </cfRule>
  </conditionalFormatting>
  <conditionalFormatting sqref="E1829">
    <cfRule type="cellIs" dxfId="1669" priority="1685" stopIfTrue="1" operator="equal">
      <formula>0</formula>
    </cfRule>
  </conditionalFormatting>
  <conditionalFormatting sqref="E1830">
    <cfRule type="cellIs" dxfId="1668" priority="1684" stopIfTrue="1" operator="equal">
      <formula>0</formula>
    </cfRule>
  </conditionalFormatting>
  <conditionalFormatting sqref="D1831">
    <cfRule type="cellIs" dxfId="1667" priority="1683" stopIfTrue="1" operator="equal">
      <formula>0</formula>
    </cfRule>
  </conditionalFormatting>
  <conditionalFormatting sqref="E1830">
    <cfRule type="cellIs" dxfId="1666" priority="1682" stopIfTrue="1" operator="equal">
      <formula>0</formula>
    </cfRule>
  </conditionalFormatting>
  <conditionalFormatting sqref="E1820:E1821">
    <cfRule type="cellIs" dxfId="1665" priority="1681" stopIfTrue="1" operator="equal">
      <formula>0</formula>
    </cfRule>
  </conditionalFormatting>
  <conditionalFormatting sqref="E1828">
    <cfRule type="cellIs" dxfId="1664" priority="1680" stopIfTrue="1" operator="equal">
      <formula>0</formula>
    </cfRule>
  </conditionalFormatting>
  <conditionalFormatting sqref="E1829">
    <cfRule type="cellIs" dxfId="1663" priority="1679" stopIfTrue="1" operator="equal">
      <formula>0</formula>
    </cfRule>
  </conditionalFormatting>
  <conditionalFormatting sqref="E1829">
    <cfRule type="cellIs" dxfId="1662" priority="1678" stopIfTrue="1" operator="equal">
      <formula>0</formula>
    </cfRule>
  </conditionalFormatting>
  <conditionalFormatting sqref="E1833">
    <cfRule type="cellIs" dxfId="1661" priority="1677" stopIfTrue="1" operator="equal">
      <formula>0</formula>
    </cfRule>
  </conditionalFormatting>
  <conditionalFormatting sqref="D1846:D1849 D1842:E1845 D1865:D1873 E1865:E1872">
    <cfRule type="cellIs" dxfId="1660" priority="1676" stopIfTrue="1" operator="equal">
      <formula>0</formula>
    </cfRule>
  </conditionalFormatting>
  <conditionalFormatting sqref="D1841">
    <cfRule type="cellIs" dxfId="1659" priority="1674" stopIfTrue="1" operator="equal">
      <formula>0</formula>
    </cfRule>
  </conditionalFormatting>
  <conditionalFormatting sqref="D1853 D1859:D1862">
    <cfRule type="cellIs" dxfId="1658" priority="1673" stopIfTrue="1" operator="equal">
      <formula>0</formula>
    </cfRule>
  </conditionalFormatting>
  <conditionalFormatting sqref="D1874">
    <cfRule type="cellIs" dxfId="1657" priority="1675" stopIfTrue="1" operator="equal">
      <formula>0</formula>
    </cfRule>
  </conditionalFormatting>
  <conditionalFormatting sqref="D1851:D1852">
    <cfRule type="cellIs" dxfId="1656" priority="1672" stopIfTrue="1" operator="equal">
      <formula>0</formula>
    </cfRule>
  </conditionalFormatting>
  <conditionalFormatting sqref="E1846:E1849 E1851:E1852">
    <cfRule type="cellIs" dxfId="1655" priority="1671" stopIfTrue="1" operator="equal">
      <formula>0</formula>
    </cfRule>
  </conditionalFormatting>
  <conditionalFormatting sqref="E1853">
    <cfRule type="cellIs" dxfId="1654" priority="1670" stopIfTrue="1" operator="equal">
      <formula>0</formula>
    </cfRule>
  </conditionalFormatting>
  <conditionalFormatting sqref="E1861:E1862">
    <cfRule type="cellIs" dxfId="1653" priority="1669" stopIfTrue="1" operator="equal">
      <formula>0</formula>
    </cfRule>
  </conditionalFormatting>
  <conditionalFormatting sqref="E1861:E1862">
    <cfRule type="cellIs" dxfId="1652" priority="1668" stopIfTrue="1" operator="equal">
      <formula>0</formula>
    </cfRule>
  </conditionalFormatting>
  <conditionalFormatting sqref="E1868">
    <cfRule type="cellIs" dxfId="1651" priority="1667" stopIfTrue="1" operator="equal">
      <formula>0</formula>
    </cfRule>
  </conditionalFormatting>
  <conditionalFormatting sqref="D1870">
    <cfRule type="cellIs" dxfId="1650" priority="1666" stopIfTrue="1" operator="equal">
      <formula>0</formula>
    </cfRule>
  </conditionalFormatting>
  <conditionalFormatting sqref="E1868">
    <cfRule type="cellIs" dxfId="1649" priority="1665" stopIfTrue="1" operator="equal">
      <formula>0</formula>
    </cfRule>
  </conditionalFormatting>
  <conditionalFormatting sqref="E1873">
    <cfRule type="cellIs" dxfId="1648" priority="1664" stopIfTrue="1" operator="equal">
      <formula>0</formula>
    </cfRule>
  </conditionalFormatting>
  <conditionalFormatting sqref="D1859:D1867">
    <cfRule type="cellIs" dxfId="1647" priority="1663" stopIfTrue="1" operator="equal">
      <formula>0</formula>
    </cfRule>
  </conditionalFormatting>
  <conditionalFormatting sqref="E1859:E1867">
    <cfRule type="cellIs" dxfId="1646" priority="1662" stopIfTrue="1" operator="equal">
      <formula>0</formula>
    </cfRule>
  </conditionalFormatting>
  <conditionalFormatting sqref="E1860:E1864">
    <cfRule type="cellIs" dxfId="1645" priority="1661" stopIfTrue="1" operator="equal">
      <formula>0</formula>
    </cfRule>
  </conditionalFormatting>
  <conditionalFormatting sqref="E1863:E1867">
    <cfRule type="cellIs" dxfId="1644" priority="1660" stopIfTrue="1" operator="equal">
      <formula>0</formula>
    </cfRule>
  </conditionalFormatting>
  <conditionalFormatting sqref="D1853:D1860">
    <cfRule type="cellIs" dxfId="1643" priority="1659" stopIfTrue="1" operator="equal">
      <formula>0</formula>
    </cfRule>
  </conditionalFormatting>
  <conditionalFormatting sqref="E1853:E1860">
    <cfRule type="cellIs" dxfId="1642" priority="1658" stopIfTrue="1" operator="equal">
      <formula>0</formula>
    </cfRule>
  </conditionalFormatting>
  <conditionalFormatting sqref="E1859:E1860">
    <cfRule type="cellIs" dxfId="1641" priority="1657" stopIfTrue="1" operator="equal">
      <formula>0</formula>
    </cfRule>
  </conditionalFormatting>
  <conditionalFormatting sqref="D1852:D1856">
    <cfRule type="cellIs" dxfId="1640" priority="1656" stopIfTrue="1" operator="equal">
      <formula>0</formula>
    </cfRule>
  </conditionalFormatting>
  <conditionalFormatting sqref="E1852:E1856">
    <cfRule type="cellIs" dxfId="1639" priority="1655" stopIfTrue="1" operator="equal">
      <formula>0</formula>
    </cfRule>
  </conditionalFormatting>
  <conditionalFormatting sqref="D1850">
    <cfRule type="cellIs" dxfId="1638" priority="1654" stopIfTrue="1" operator="equal">
      <formula>0</formula>
    </cfRule>
  </conditionalFormatting>
  <conditionalFormatting sqref="E1850">
    <cfRule type="cellIs" dxfId="1637" priority="1653" stopIfTrue="1" operator="equal">
      <formula>0</formula>
    </cfRule>
  </conditionalFormatting>
  <conditionalFormatting sqref="E1867">
    <cfRule type="cellIs" dxfId="1636" priority="1652" stopIfTrue="1" operator="equal">
      <formula>0</formula>
    </cfRule>
  </conditionalFormatting>
  <conditionalFormatting sqref="D1869">
    <cfRule type="cellIs" dxfId="1635" priority="1651" stopIfTrue="1" operator="equal">
      <formula>0</formula>
    </cfRule>
  </conditionalFormatting>
  <conditionalFormatting sqref="E1872">
    <cfRule type="cellIs" dxfId="1634" priority="1650" stopIfTrue="1" operator="equal">
      <formula>0</formula>
    </cfRule>
  </conditionalFormatting>
  <conditionalFormatting sqref="E1859:E1860">
    <cfRule type="cellIs" dxfId="1633" priority="1649" stopIfTrue="1" operator="equal">
      <formula>0</formula>
    </cfRule>
  </conditionalFormatting>
  <conditionalFormatting sqref="E1859:E1860">
    <cfRule type="cellIs" dxfId="1632" priority="1648" stopIfTrue="1" operator="equal">
      <formula>0</formula>
    </cfRule>
  </conditionalFormatting>
  <conditionalFormatting sqref="E1866">
    <cfRule type="cellIs" dxfId="1631" priority="1647" stopIfTrue="1" operator="equal">
      <formula>0</formula>
    </cfRule>
  </conditionalFormatting>
  <conditionalFormatting sqref="E1867">
    <cfRule type="cellIs" dxfId="1630" priority="1646" stopIfTrue="1" operator="equal">
      <formula>0</formula>
    </cfRule>
  </conditionalFormatting>
  <conditionalFormatting sqref="D1868">
    <cfRule type="cellIs" dxfId="1629" priority="1645" stopIfTrue="1" operator="equal">
      <formula>0</formula>
    </cfRule>
  </conditionalFormatting>
  <conditionalFormatting sqref="E1867">
    <cfRule type="cellIs" dxfId="1628" priority="1644" stopIfTrue="1" operator="equal">
      <formula>0</formula>
    </cfRule>
  </conditionalFormatting>
  <conditionalFormatting sqref="E1857:E1858">
    <cfRule type="cellIs" dxfId="1627" priority="1643" stopIfTrue="1" operator="equal">
      <formula>0</formula>
    </cfRule>
  </conditionalFormatting>
  <conditionalFormatting sqref="E1865">
    <cfRule type="cellIs" dxfId="1626" priority="1642" stopIfTrue="1" operator="equal">
      <formula>0</formula>
    </cfRule>
  </conditionalFormatting>
  <conditionalFormatting sqref="E1866">
    <cfRule type="cellIs" dxfId="1625" priority="1641" stopIfTrue="1" operator="equal">
      <formula>0</formula>
    </cfRule>
  </conditionalFormatting>
  <conditionalFormatting sqref="E1866">
    <cfRule type="cellIs" dxfId="1624" priority="1640" stopIfTrue="1" operator="equal">
      <formula>0</formula>
    </cfRule>
  </conditionalFormatting>
  <conditionalFormatting sqref="E1870">
    <cfRule type="cellIs" dxfId="1623" priority="1639" stopIfTrue="1" operator="equal">
      <formula>0</formula>
    </cfRule>
  </conditionalFormatting>
  <conditionalFormatting sqref="D1883:D1886 D1879:E1882 D1902:D1910 E1902:E1909">
    <cfRule type="cellIs" dxfId="1622" priority="1638" stopIfTrue="1" operator="equal">
      <formula>0</formula>
    </cfRule>
  </conditionalFormatting>
  <conditionalFormatting sqref="D1878">
    <cfRule type="cellIs" dxfId="1621" priority="1636" stopIfTrue="1" operator="equal">
      <formula>0</formula>
    </cfRule>
  </conditionalFormatting>
  <conditionalFormatting sqref="D1890 D1896:D1899">
    <cfRule type="cellIs" dxfId="1620" priority="1635" stopIfTrue="1" operator="equal">
      <formula>0</formula>
    </cfRule>
  </conditionalFormatting>
  <conditionalFormatting sqref="D1911">
    <cfRule type="cellIs" dxfId="1619" priority="1637" stopIfTrue="1" operator="equal">
      <formula>0</formula>
    </cfRule>
  </conditionalFormatting>
  <conditionalFormatting sqref="D1888:D1889">
    <cfRule type="cellIs" dxfId="1618" priority="1634" stopIfTrue="1" operator="equal">
      <formula>0</formula>
    </cfRule>
  </conditionalFormatting>
  <conditionalFormatting sqref="E1883:E1886 E1888:E1889">
    <cfRule type="cellIs" dxfId="1617" priority="1633" stopIfTrue="1" operator="equal">
      <formula>0</formula>
    </cfRule>
  </conditionalFormatting>
  <conditionalFormatting sqref="E1890">
    <cfRule type="cellIs" dxfId="1616" priority="1632" stopIfTrue="1" operator="equal">
      <formula>0</formula>
    </cfRule>
  </conditionalFormatting>
  <conditionalFormatting sqref="E1898:E1899">
    <cfRule type="cellIs" dxfId="1615" priority="1631" stopIfTrue="1" operator="equal">
      <formula>0</formula>
    </cfRule>
  </conditionalFormatting>
  <conditionalFormatting sqref="E1898:E1899">
    <cfRule type="cellIs" dxfId="1614" priority="1630" stopIfTrue="1" operator="equal">
      <formula>0</formula>
    </cfRule>
  </conditionalFormatting>
  <conditionalFormatting sqref="E1905">
    <cfRule type="cellIs" dxfId="1613" priority="1629" stopIfTrue="1" operator="equal">
      <formula>0</formula>
    </cfRule>
  </conditionalFormatting>
  <conditionalFormatting sqref="D1907">
    <cfRule type="cellIs" dxfId="1612" priority="1628" stopIfTrue="1" operator="equal">
      <formula>0</formula>
    </cfRule>
  </conditionalFormatting>
  <conditionalFormatting sqref="E1905">
    <cfRule type="cellIs" dxfId="1611" priority="1627" stopIfTrue="1" operator="equal">
      <formula>0</formula>
    </cfRule>
  </conditionalFormatting>
  <conditionalFormatting sqref="E1910">
    <cfRule type="cellIs" dxfId="1610" priority="1626" stopIfTrue="1" operator="equal">
      <formula>0</formula>
    </cfRule>
  </conditionalFormatting>
  <conditionalFormatting sqref="D1896:D1904">
    <cfRule type="cellIs" dxfId="1609" priority="1625" stopIfTrue="1" operator="equal">
      <formula>0</formula>
    </cfRule>
  </conditionalFormatting>
  <conditionalFormatting sqref="E1896:E1904">
    <cfRule type="cellIs" dxfId="1608" priority="1624" stopIfTrue="1" operator="equal">
      <formula>0</formula>
    </cfRule>
  </conditionalFormatting>
  <conditionalFormatting sqref="E1897:E1901">
    <cfRule type="cellIs" dxfId="1607" priority="1623" stopIfTrue="1" operator="equal">
      <formula>0</formula>
    </cfRule>
  </conditionalFormatting>
  <conditionalFormatting sqref="E1900:E1904">
    <cfRule type="cellIs" dxfId="1606" priority="1622" stopIfTrue="1" operator="equal">
      <formula>0</formula>
    </cfRule>
  </conditionalFormatting>
  <conditionalFormatting sqref="D1890:D1897">
    <cfRule type="cellIs" dxfId="1605" priority="1621" stopIfTrue="1" operator="equal">
      <formula>0</formula>
    </cfRule>
  </conditionalFormatting>
  <conditionalFormatting sqref="E1890:E1897">
    <cfRule type="cellIs" dxfId="1604" priority="1620" stopIfTrue="1" operator="equal">
      <formula>0</formula>
    </cfRule>
  </conditionalFormatting>
  <conditionalFormatting sqref="E1896:E1897">
    <cfRule type="cellIs" dxfId="1603" priority="1619" stopIfTrue="1" operator="equal">
      <formula>0</formula>
    </cfRule>
  </conditionalFormatting>
  <conditionalFormatting sqref="D1889:D1893">
    <cfRule type="cellIs" dxfId="1602" priority="1618" stopIfTrue="1" operator="equal">
      <formula>0</formula>
    </cfRule>
  </conditionalFormatting>
  <conditionalFormatting sqref="E1889:E1893">
    <cfRule type="cellIs" dxfId="1601" priority="1617" stopIfTrue="1" operator="equal">
      <formula>0</formula>
    </cfRule>
  </conditionalFormatting>
  <conditionalFormatting sqref="D1887">
    <cfRule type="cellIs" dxfId="1600" priority="1616" stopIfTrue="1" operator="equal">
      <formula>0</formula>
    </cfRule>
  </conditionalFormatting>
  <conditionalFormatting sqref="E1887">
    <cfRule type="cellIs" dxfId="1599" priority="1615" stopIfTrue="1" operator="equal">
      <formula>0</formula>
    </cfRule>
  </conditionalFormatting>
  <conditionalFormatting sqref="E1904">
    <cfRule type="cellIs" dxfId="1598" priority="1614" stopIfTrue="1" operator="equal">
      <formula>0</formula>
    </cfRule>
  </conditionalFormatting>
  <conditionalFormatting sqref="D1906">
    <cfRule type="cellIs" dxfId="1597" priority="1613" stopIfTrue="1" operator="equal">
      <formula>0</formula>
    </cfRule>
  </conditionalFormatting>
  <conditionalFormatting sqref="E1909">
    <cfRule type="cellIs" dxfId="1596" priority="1612" stopIfTrue="1" operator="equal">
      <formula>0</formula>
    </cfRule>
  </conditionalFormatting>
  <conditionalFormatting sqref="E1896:E1897">
    <cfRule type="cellIs" dxfId="1595" priority="1611" stopIfTrue="1" operator="equal">
      <formula>0</formula>
    </cfRule>
  </conditionalFormatting>
  <conditionalFormatting sqref="E1896:E1897">
    <cfRule type="cellIs" dxfId="1594" priority="1610" stopIfTrue="1" operator="equal">
      <formula>0</formula>
    </cfRule>
  </conditionalFormatting>
  <conditionalFormatting sqref="E1903">
    <cfRule type="cellIs" dxfId="1593" priority="1609" stopIfTrue="1" operator="equal">
      <formula>0</formula>
    </cfRule>
  </conditionalFormatting>
  <conditionalFormatting sqref="E1904">
    <cfRule type="cellIs" dxfId="1592" priority="1608" stopIfTrue="1" operator="equal">
      <formula>0</formula>
    </cfRule>
  </conditionalFormatting>
  <conditionalFormatting sqref="D1905">
    <cfRule type="cellIs" dxfId="1591" priority="1607" stopIfTrue="1" operator="equal">
      <formula>0</formula>
    </cfRule>
  </conditionalFormatting>
  <conditionalFormatting sqref="E1904">
    <cfRule type="cellIs" dxfId="1590" priority="1606" stopIfTrue="1" operator="equal">
      <formula>0</formula>
    </cfRule>
  </conditionalFormatting>
  <conditionalFormatting sqref="E1894:E1895">
    <cfRule type="cellIs" dxfId="1589" priority="1605" stopIfTrue="1" operator="equal">
      <formula>0</formula>
    </cfRule>
  </conditionalFormatting>
  <conditionalFormatting sqref="E1902">
    <cfRule type="cellIs" dxfId="1588" priority="1604" stopIfTrue="1" operator="equal">
      <formula>0</formula>
    </cfRule>
  </conditionalFormatting>
  <conditionalFormatting sqref="E1903">
    <cfRule type="cellIs" dxfId="1587" priority="1603" stopIfTrue="1" operator="equal">
      <formula>0</formula>
    </cfRule>
  </conditionalFormatting>
  <conditionalFormatting sqref="E1903">
    <cfRule type="cellIs" dxfId="1586" priority="1602" stopIfTrue="1" operator="equal">
      <formula>0</formula>
    </cfRule>
  </conditionalFormatting>
  <conditionalFormatting sqref="E1907">
    <cfRule type="cellIs" dxfId="1585" priority="1601" stopIfTrue="1" operator="equal">
      <formula>0</formula>
    </cfRule>
  </conditionalFormatting>
  <conditionalFormatting sqref="D1920:D1923 D1916:E1919 D1939:D1947 E1939:E1946">
    <cfRule type="cellIs" dxfId="1584" priority="1600" stopIfTrue="1" operator="equal">
      <formula>0</formula>
    </cfRule>
  </conditionalFormatting>
  <conditionalFormatting sqref="D1915">
    <cfRule type="cellIs" dxfId="1583" priority="1598" stopIfTrue="1" operator="equal">
      <formula>0</formula>
    </cfRule>
  </conditionalFormatting>
  <conditionalFormatting sqref="D1927 D1933:D1936">
    <cfRule type="cellIs" dxfId="1582" priority="1597" stopIfTrue="1" operator="equal">
      <formula>0</formula>
    </cfRule>
  </conditionalFormatting>
  <conditionalFormatting sqref="D1948">
    <cfRule type="cellIs" dxfId="1581" priority="1599" stopIfTrue="1" operator="equal">
      <formula>0</formula>
    </cfRule>
  </conditionalFormatting>
  <conditionalFormatting sqref="D1925:D1926">
    <cfRule type="cellIs" dxfId="1580" priority="1596" stopIfTrue="1" operator="equal">
      <formula>0</formula>
    </cfRule>
  </conditionalFormatting>
  <conditionalFormatting sqref="E1920:E1923 E1925:E1926">
    <cfRule type="cellIs" dxfId="1579" priority="1595" stopIfTrue="1" operator="equal">
      <formula>0</formula>
    </cfRule>
  </conditionalFormatting>
  <conditionalFormatting sqref="E1927">
    <cfRule type="cellIs" dxfId="1578" priority="1594" stopIfTrue="1" operator="equal">
      <formula>0</formula>
    </cfRule>
  </conditionalFormatting>
  <conditionalFormatting sqref="E1935:E1936">
    <cfRule type="cellIs" dxfId="1577" priority="1593" stopIfTrue="1" operator="equal">
      <formula>0</formula>
    </cfRule>
  </conditionalFormatting>
  <conditionalFormatting sqref="E1935:E1936">
    <cfRule type="cellIs" dxfId="1576" priority="1592" stopIfTrue="1" operator="equal">
      <formula>0</formula>
    </cfRule>
  </conditionalFormatting>
  <conditionalFormatting sqref="E1942">
    <cfRule type="cellIs" dxfId="1575" priority="1591" stopIfTrue="1" operator="equal">
      <formula>0</formula>
    </cfRule>
  </conditionalFormatting>
  <conditionalFormatting sqref="D1944">
    <cfRule type="cellIs" dxfId="1574" priority="1590" stopIfTrue="1" operator="equal">
      <formula>0</formula>
    </cfRule>
  </conditionalFormatting>
  <conditionalFormatting sqref="E1942">
    <cfRule type="cellIs" dxfId="1573" priority="1589" stopIfTrue="1" operator="equal">
      <formula>0</formula>
    </cfRule>
  </conditionalFormatting>
  <conditionalFormatting sqref="E1947">
    <cfRule type="cellIs" dxfId="1572" priority="1588" stopIfTrue="1" operator="equal">
      <formula>0</formula>
    </cfRule>
  </conditionalFormatting>
  <conditionalFormatting sqref="D1933:D1941">
    <cfRule type="cellIs" dxfId="1571" priority="1587" stopIfTrue="1" operator="equal">
      <formula>0</formula>
    </cfRule>
  </conditionalFormatting>
  <conditionalFormatting sqref="E1933:E1941">
    <cfRule type="cellIs" dxfId="1570" priority="1586" stopIfTrue="1" operator="equal">
      <formula>0</formula>
    </cfRule>
  </conditionalFormatting>
  <conditionalFormatting sqref="E1934:E1938">
    <cfRule type="cellIs" dxfId="1569" priority="1585" stopIfTrue="1" operator="equal">
      <formula>0</formula>
    </cfRule>
  </conditionalFormatting>
  <conditionalFormatting sqref="E1937:E1941">
    <cfRule type="cellIs" dxfId="1568" priority="1584" stopIfTrue="1" operator="equal">
      <formula>0</formula>
    </cfRule>
  </conditionalFormatting>
  <conditionalFormatting sqref="D1927:D1934">
    <cfRule type="cellIs" dxfId="1567" priority="1583" stopIfTrue="1" operator="equal">
      <formula>0</formula>
    </cfRule>
  </conditionalFormatting>
  <conditionalFormatting sqref="E1927:E1934">
    <cfRule type="cellIs" dxfId="1566" priority="1582" stopIfTrue="1" operator="equal">
      <formula>0</formula>
    </cfRule>
  </conditionalFormatting>
  <conditionalFormatting sqref="E1933:E1934">
    <cfRule type="cellIs" dxfId="1565" priority="1581" stopIfTrue="1" operator="equal">
      <formula>0</formula>
    </cfRule>
  </conditionalFormatting>
  <conditionalFormatting sqref="D1926:D1930">
    <cfRule type="cellIs" dxfId="1564" priority="1580" stopIfTrue="1" operator="equal">
      <formula>0</formula>
    </cfRule>
  </conditionalFormatting>
  <conditionalFormatting sqref="E1926:E1930">
    <cfRule type="cellIs" dxfId="1563" priority="1579" stopIfTrue="1" operator="equal">
      <formula>0</formula>
    </cfRule>
  </conditionalFormatting>
  <conditionalFormatting sqref="D1924">
    <cfRule type="cellIs" dxfId="1562" priority="1578" stopIfTrue="1" operator="equal">
      <formula>0</formula>
    </cfRule>
  </conditionalFormatting>
  <conditionalFormatting sqref="E1924">
    <cfRule type="cellIs" dxfId="1561" priority="1577" stopIfTrue="1" operator="equal">
      <formula>0</formula>
    </cfRule>
  </conditionalFormatting>
  <conditionalFormatting sqref="E1941">
    <cfRule type="cellIs" dxfId="1560" priority="1576" stopIfTrue="1" operator="equal">
      <formula>0</formula>
    </cfRule>
  </conditionalFormatting>
  <conditionalFormatting sqref="D1943">
    <cfRule type="cellIs" dxfId="1559" priority="1575" stopIfTrue="1" operator="equal">
      <formula>0</formula>
    </cfRule>
  </conditionalFormatting>
  <conditionalFormatting sqref="E1946">
    <cfRule type="cellIs" dxfId="1558" priority="1574" stopIfTrue="1" operator="equal">
      <formula>0</formula>
    </cfRule>
  </conditionalFormatting>
  <conditionalFormatting sqref="E1933:E1934">
    <cfRule type="cellIs" dxfId="1557" priority="1573" stopIfTrue="1" operator="equal">
      <formula>0</formula>
    </cfRule>
  </conditionalFormatting>
  <conditionalFormatting sqref="E1933:E1934">
    <cfRule type="cellIs" dxfId="1556" priority="1572" stopIfTrue="1" operator="equal">
      <formula>0</formula>
    </cfRule>
  </conditionalFormatting>
  <conditionalFormatting sqref="E1940">
    <cfRule type="cellIs" dxfId="1555" priority="1571" stopIfTrue="1" operator="equal">
      <formula>0</formula>
    </cfRule>
  </conditionalFormatting>
  <conditionalFormatting sqref="E1941">
    <cfRule type="cellIs" dxfId="1554" priority="1570" stopIfTrue="1" operator="equal">
      <formula>0</formula>
    </cfRule>
  </conditionalFormatting>
  <conditionalFormatting sqref="D1942">
    <cfRule type="cellIs" dxfId="1553" priority="1569" stopIfTrue="1" operator="equal">
      <formula>0</formula>
    </cfRule>
  </conditionalFormatting>
  <conditionalFormatting sqref="E1941">
    <cfRule type="cellIs" dxfId="1552" priority="1568" stopIfTrue="1" operator="equal">
      <formula>0</formula>
    </cfRule>
  </conditionalFormatting>
  <conditionalFormatting sqref="E1931:E1932">
    <cfRule type="cellIs" dxfId="1551" priority="1567" stopIfTrue="1" operator="equal">
      <formula>0</formula>
    </cfRule>
  </conditionalFormatting>
  <conditionalFormatting sqref="E1939">
    <cfRule type="cellIs" dxfId="1550" priority="1566" stopIfTrue="1" operator="equal">
      <formula>0</formula>
    </cfRule>
  </conditionalFormatting>
  <conditionalFormatting sqref="E1940">
    <cfRule type="cellIs" dxfId="1549" priority="1565" stopIfTrue="1" operator="equal">
      <formula>0</formula>
    </cfRule>
  </conditionalFormatting>
  <conditionalFormatting sqref="E1940">
    <cfRule type="cellIs" dxfId="1548" priority="1564" stopIfTrue="1" operator="equal">
      <formula>0</formula>
    </cfRule>
  </conditionalFormatting>
  <conditionalFormatting sqref="E1944">
    <cfRule type="cellIs" dxfId="1547" priority="1563" stopIfTrue="1" operator="equal">
      <formula>0</formula>
    </cfRule>
  </conditionalFormatting>
  <conditionalFormatting sqref="D1957:D1960 D1953:E1956 D1976:D1984 E1976:E1983">
    <cfRule type="cellIs" dxfId="1546" priority="1562" stopIfTrue="1" operator="equal">
      <formula>0</formula>
    </cfRule>
  </conditionalFormatting>
  <conditionalFormatting sqref="D1952">
    <cfRule type="cellIs" dxfId="1545" priority="1560" stopIfTrue="1" operator="equal">
      <formula>0</formula>
    </cfRule>
  </conditionalFormatting>
  <conditionalFormatting sqref="D1964 D1970:D1973">
    <cfRule type="cellIs" dxfId="1544" priority="1559" stopIfTrue="1" operator="equal">
      <formula>0</formula>
    </cfRule>
  </conditionalFormatting>
  <conditionalFormatting sqref="D1985">
    <cfRule type="cellIs" dxfId="1543" priority="1561" stopIfTrue="1" operator="equal">
      <formula>0</formula>
    </cfRule>
  </conditionalFormatting>
  <conditionalFormatting sqref="D1962:D1963">
    <cfRule type="cellIs" dxfId="1542" priority="1558" stopIfTrue="1" operator="equal">
      <formula>0</formula>
    </cfRule>
  </conditionalFormatting>
  <conditionalFormatting sqref="E1957:E1960 E1962:E1963">
    <cfRule type="cellIs" dxfId="1541" priority="1557" stopIfTrue="1" operator="equal">
      <formula>0</formula>
    </cfRule>
  </conditionalFormatting>
  <conditionalFormatting sqref="E1964">
    <cfRule type="cellIs" dxfId="1540" priority="1556" stopIfTrue="1" operator="equal">
      <formula>0</formula>
    </cfRule>
  </conditionalFormatting>
  <conditionalFormatting sqref="E1972:E1973">
    <cfRule type="cellIs" dxfId="1539" priority="1555" stopIfTrue="1" operator="equal">
      <formula>0</formula>
    </cfRule>
  </conditionalFormatting>
  <conditionalFormatting sqref="E1972:E1973">
    <cfRule type="cellIs" dxfId="1538" priority="1554" stopIfTrue="1" operator="equal">
      <formula>0</formula>
    </cfRule>
  </conditionalFormatting>
  <conditionalFormatting sqref="E1979">
    <cfRule type="cellIs" dxfId="1537" priority="1553" stopIfTrue="1" operator="equal">
      <formula>0</formula>
    </cfRule>
  </conditionalFormatting>
  <conditionalFormatting sqref="D1981">
    <cfRule type="cellIs" dxfId="1536" priority="1552" stopIfTrue="1" operator="equal">
      <formula>0</formula>
    </cfRule>
  </conditionalFormatting>
  <conditionalFormatting sqref="E1979">
    <cfRule type="cellIs" dxfId="1535" priority="1551" stopIfTrue="1" operator="equal">
      <formula>0</formula>
    </cfRule>
  </conditionalFormatting>
  <conditionalFormatting sqref="E1984">
    <cfRule type="cellIs" dxfId="1534" priority="1550" stopIfTrue="1" operator="equal">
      <formula>0</formula>
    </cfRule>
  </conditionalFormatting>
  <conditionalFormatting sqref="D1970:D1978">
    <cfRule type="cellIs" dxfId="1533" priority="1549" stopIfTrue="1" operator="equal">
      <formula>0</formula>
    </cfRule>
  </conditionalFormatting>
  <conditionalFormatting sqref="E1970:E1978">
    <cfRule type="cellIs" dxfId="1532" priority="1548" stopIfTrue="1" operator="equal">
      <formula>0</formula>
    </cfRule>
  </conditionalFormatting>
  <conditionalFormatting sqref="E1971:E1975">
    <cfRule type="cellIs" dxfId="1531" priority="1547" stopIfTrue="1" operator="equal">
      <formula>0</formula>
    </cfRule>
  </conditionalFormatting>
  <conditionalFormatting sqref="E1974:E1978">
    <cfRule type="cellIs" dxfId="1530" priority="1546" stopIfTrue="1" operator="equal">
      <formula>0</formula>
    </cfRule>
  </conditionalFormatting>
  <conditionalFormatting sqref="D1964:D1971">
    <cfRule type="cellIs" dxfId="1529" priority="1545" stopIfTrue="1" operator="equal">
      <formula>0</formula>
    </cfRule>
  </conditionalFormatting>
  <conditionalFormatting sqref="E1964:E1971">
    <cfRule type="cellIs" dxfId="1528" priority="1544" stopIfTrue="1" operator="equal">
      <formula>0</formula>
    </cfRule>
  </conditionalFormatting>
  <conditionalFormatting sqref="E1970:E1971">
    <cfRule type="cellIs" dxfId="1527" priority="1543" stopIfTrue="1" operator="equal">
      <formula>0</formula>
    </cfRule>
  </conditionalFormatting>
  <conditionalFormatting sqref="D1963:D1967">
    <cfRule type="cellIs" dxfId="1526" priority="1542" stopIfTrue="1" operator="equal">
      <formula>0</formula>
    </cfRule>
  </conditionalFormatting>
  <conditionalFormatting sqref="E1963:E1967">
    <cfRule type="cellIs" dxfId="1525" priority="1541" stopIfTrue="1" operator="equal">
      <formula>0</formula>
    </cfRule>
  </conditionalFormatting>
  <conditionalFormatting sqref="D1961">
    <cfRule type="cellIs" dxfId="1524" priority="1540" stopIfTrue="1" operator="equal">
      <formula>0</formula>
    </cfRule>
  </conditionalFormatting>
  <conditionalFormatting sqref="E1961">
    <cfRule type="cellIs" dxfId="1523" priority="1539" stopIfTrue="1" operator="equal">
      <formula>0</formula>
    </cfRule>
  </conditionalFormatting>
  <conditionalFormatting sqref="E1978">
    <cfRule type="cellIs" dxfId="1522" priority="1538" stopIfTrue="1" operator="equal">
      <formula>0</formula>
    </cfRule>
  </conditionalFormatting>
  <conditionalFormatting sqref="D1980">
    <cfRule type="cellIs" dxfId="1521" priority="1537" stopIfTrue="1" operator="equal">
      <formula>0</formula>
    </cfRule>
  </conditionalFormatting>
  <conditionalFormatting sqref="E1983">
    <cfRule type="cellIs" dxfId="1520" priority="1536" stopIfTrue="1" operator="equal">
      <formula>0</formula>
    </cfRule>
  </conditionalFormatting>
  <conditionalFormatting sqref="E1970:E1971">
    <cfRule type="cellIs" dxfId="1519" priority="1535" stopIfTrue="1" operator="equal">
      <formula>0</formula>
    </cfRule>
  </conditionalFormatting>
  <conditionalFormatting sqref="E1970:E1971">
    <cfRule type="cellIs" dxfId="1518" priority="1534" stopIfTrue="1" operator="equal">
      <formula>0</formula>
    </cfRule>
  </conditionalFormatting>
  <conditionalFormatting sqref="E1977">
    <cfRule type="cellIs" dxfId="1517" priority="1533" stopIfTrue="1" operator="equal">
      <formula>0</formula>
    </cfRule>
  </conditionalFormatting>
  <conditionalFormatting sqref="E1978">
    <cfRule type="cellIs" dxfId="1516" priority="1532" stopIfTrue="1" operator="equal">
      <formula>0</formula>
    </cfRule>
  </conditionalFormatting>
  <conditionalFormatting sqref="D1979">
    <cfRule type="cellIs" dxfId="1515" priority="1531" stopIfTrue="1" operator="equal">
      <formula>0</formula>
    </cfRule>
  </conditionalFormatting>
  <conditionalFormatting sqref="E1978">
    <cfRule type="cellIs" dxfId="1514" priority="1530" stopIfTrue="1" operator="equal">
      <formula>0</formula>
    </cfRule>
  </conditionalFormatting>
  <conditionalFormatting sqref="E1968:E1969">
    <cfRule type="cellIs" dxfId="1513" priority="1529" stopIfTrue="1" operator="equal">
      <formula>0</formula>
    </cfRule>
  </conditionalFormatting>
  <conditionalFormatting sqref="E1976">
    <cfRule type="cellIs" dxfId="1512" priority="1528" stopIfTrue="1" operator="equal">
      <formula>0</formula>
    </cfRule>
  </conditionalFormatting>
  <conditionalFormatting sqref="E1977">
    <cfRule type="cellIs" dxfId="1511" priority="1527" stopIfTrue="1" operator="equal">
      <formula>0</formula>
    </cfRule>
  </conditionalFormatting>
  <conditionalFormatting sqref="E1977">
    <cfRule type="cellIs" dxfId="1510" priority="1526" stopIfTrue="1" operator="equal">
      <formula>0</formula>
    </cfRule>
  </conditionalFormatting>
  <conditionalFormatting sqref="E1981">
    <cfRule type="cellIs" dxfId="1509" priority="1525" stopIfTrue="1" operator="equal">
      <formula>0</formula>
    </cfRule>
  </conditionalFormatting>
  <conditionalFormatting sqref="D1994:D1997 D1990:E1993 D2013:D2021 E2013:E2020">
    <cfRule type="cellIs" dxfId="1508" priority="1524" stopIfTrue="1" operator="equal">
      <formula>0</formula>
    </cfRule>
  </conditionalFormatting>
  <conditionalFormatting sqref="D2001 D2007:D2010">
    <cfRule type="cellIs" dxfId="1507" priority="1522" stopIfTrue="1" operator="equal">
      <formula>0</formula>
    </cfRule>
  </conditionalFormatting>
  <conditionalFormatting sqref="D2022">
    <cfRule type="cellIs" dxfId="1506" priority="1523" stopIfTrue="1" operator="equal">
      <formula>0</formula>
    </cfRule>
  </conditionalFormatting>
  <conditionalFormatting sqref="D1999:D2000">
    <cfRule type="cellIs" dxfId="1505" priority="1521" stopIfTrue="1" operator="equal">
      <formula>0</formula>
    </cfRule>
  </conditionalFormatting>
  <conditionalFormatting sqref="E1994:E1997 E1999:E2000">
    <cfRule type="cellIs" dxfId="1504" priority="1520" stopIfTrue="1" operator="equal">
      <formula>0</formula>
    </cfRule>
  </conditionalFormatting>
  <conditionalFormatting sqref="E2001">
    <cfRule type="cellIs" dxfId="1503" priority="1519" stopIfTrue="1" operator="equal">
      <formula>0</formula>
    </cfRule>
  </conditionalFormatting>
  <conditionalFormatting sqref="E2009:E2010">
    <cfRule type="cellIs" dxfId="1502" priority="1518" stopIfTrue="1" operator="equal">
      <formula>0</formula>
    </cfRule>
  </conditionalFormatting>
  <conditionalFormatting sqref="E2009:E2010">
    <cfRule type="cellIs" dxfId="1501" priority="1517" stopIfTrue="1" operator="equal">
      <formula>0</formula>
    </cfRule>
  </conditionalFormatting>
  <conditionalFormatting sqref="E2016">
    <cfRule type="cellIs" dxfId="1500" priority="1516" stopIfTrue="1" operator="equal">
      <formula>0</formula>
    </cfRule>
  </conditionalFormatting>
  <conditionalFormatting sqref="D2018">
    <cfRule type="cellIs" dxfId="1499" priority="1515" stopIfTrue="1" operator="equal">
      <formula>0</formula>
    </cfRule>
  </conditionalFormatting>
  <conditionalFormatting sqref="E2016">
    <cfRule type="cellIs" dxfId="1498" priority="1514" stopIfTrue="1" operator="equal">
      <formula>0</formula>
    </cfRule>
  </conditionalFormatting>
  <conditionalFormatting sqref="E2021">
    <cfRule type="cellIs" dxfId="1497" priority="1513" stopIfTrue="1" operator="equal">
      <formula>0</formula>
    </cfRule>
  </conditionalFormatting>
  <conditionalFormatting sqref="D2007:D2015">
    <cfRule type="cellIs" dxfId="1496" priority="1512" stopIfTrue="1" operator="equal">
      <formula>0</formula>
    </cfRule>
  </conditionalFormatting>
  <conditionalFormatting sqref="E2007:E2015">
    <cfRule type="cellIs" dxfId="1495" priority="1511" stopIfTrue="1" operator="equal">
      <formula>0</formula>
    </cfRule>
  </conditionalFormatting>
  <conditionalFormatting sqref="E2008:E2012">
    <cfRule type="cellIs" dxfId="1494" priority="1510" stopIfTrue="1" operator="equal">
      <formula>0</formula>
    </cfRule>
  </conditionalFormatting>
  <conditionalFormatting sqref="E2011:E2015">
    <cfRule type="cellIs" dxfId="1493" priority="1509" stopIfTrue="1" operator="equal">
      <formula>0</formula>
    </cfRule>
  </conditionalFormatting>
  <conditionalFormatting sqref="D2001:D2008">
    <cfRule type="cellIs" dxfId="1492" priority="1508" stopIfTrue="1" operator="equal">
      <formula>0</formula>
    </cfRule>
  </conditionalFormatting>
  <conditionalFormatting sqref="E2001:E2008">
    <cfRule type="cellIs" dxfId="1491" priority="1507" stopIfTrue="1" operator="equal">
      <formula>0</formula>
    </cfRule>
  </conditionalFormatting>
  <conditionalFormatting sqref="E2007:E2008">
    <cfRule type="cellIs" dxfId="1490" priority="1506" stopIfTrue="1" operator="equal">
      <formula>0</formula>
    </cfRule>
  </conditionalFormatting>
  <conditionalFormatting sqref="D2000:D2004">
    <cfRule type="cellIs" dxfId="1489" priority="1505" stopIfTrue="1" operator="equal">
      <formula>0</formula>
    </cfRule>
  </conditionalFormatting>
  <conditionalFormatting sqref="E2000:E2004">
    <cfRule type="cellIs" dxfId="1488" priority="1504" stopIfTrue="1" operator="equal">
      <formula>0</formula>
    </cfRule>
  </conditionalFormatting>
  <conditionalFormatting sqref="D1998">
    <cfRule type="cellIs" dxfId="1487" priority="1503" stopIfTrue="1" operator="equal">
      <formula>0</formula>
    </cfRule>
  </conditionalFormatting>
  <conditionalFormatting sqref="E1998">
    <cfRule type="cellIs" dxfId="1486" priority="1502" stopIfTrue="1" operator="equal">
      <formula>0</formula>
    </cfRule>
  </conditionalFormatting>
  <conditionalFormatting sqref="E2015">
    <cfRule type="cellIs" dxfId="1485" priority="1501" stopIfTrue="1" operator="equal">
      <formula>0</formula>
    </cfRule>
  </conditionalFormatting>
  <conditionalFormatting sqref="D2017">
    <cfRule type="cellIs" dxfId="1484" priority="1500" stopIfTrue="1" operator="equal">
      <formula>0</formula>
    </cfRule>
  </conditionalFormatting>
  <conditionalFormatting sqref="E2020">
    <cfRule type="cellIs" dxfId="1483" priority="1499" stopIfTrue="1" operator="equal">
      <formula>0</formula>
    </cfRule>
  </conditionalFormatting>
  <conditionalFormatting sqref="E2007:E2008">
    <cfRule type="cellIs" dxfId="1482" priority="1498" stopIfTrue="1" operator="equal">
      <formula>0</formula>
    </cfRule>
  </conditionalFormatting>
  <conditionalFormatting sqref="E2007:E2008">
    <cfRule type="cellIs" dxfId="1481" priority="1497" stopIfTrue="1" operator="equal">
      <formula>0</formula>
    </cfRule>
  </conditionalFormatting>
  <conditionalFormatting sqref="E2014">
    <cfRule type="cellIs" dxfId="1480" priority="1496" stopIfTrue="1" operator="equal">
      <formula>0</formula>
    </cfRule>
  </conditionalFormatting>
  <conditionalFormatting sqref="E2015">
    <cfRule type="cellIs" dxfId="1479" priority="1495" stopIfTrue="1" operator="equal">
      <formula>0</formula>
    </cfRule>
  </conditionalFormatting>
  <conditionalFormatting sqref="D2016">
    <cfRule type="cellIs" dxfId="1478" priority="1494" stopIfTrue="1" operator="equal">
      <formula>0</formula>
    </cfRule>
  </conditionalFormatting>
  <conditionalFormatting sqref="E2015">
    <cfRule type="cellIs" dxfId="1477" priority="1493" stopIfTrue="1" operator="equal">
      <formula>0</formula>
    </cfRule>
  </conditionalFormatting>
  <conditionalFormatting sqref="E2005:E2006">
    <cfRule type="cellIs" dxfId="1476" priority="1492" stopIfTrue="1" operator="equal">
      <formula>0</formula>
    </cfRule>
  </conditionalFormatting>
  <conditionalFormatting sqref="E2013">
    <cfRule type="cellIs" dxfId="1475" priority="1491" stopIfTrue="1" operator="equal">
      <formula>0</formula>
    </cfRule>
  </conditionalFormatting>
  <conditionalFormatting sqref="E2014">
    <cfRule type="cellIs" dxfId="1474" priority="1490" stopIfTrue="1" operator="equal">
      <formula>0</formula>
    </cfRule>
  </conditionalFormatting>
  <conditionalFormatting sqref="E2014">
    <cfRule type="cellIs" dxfId="1473" priority="1489" stopIfTrue="1" operator="equal">
      <formula>0</formula>
    </cfRule>
  </conditionalFormatting>
  <conditionalFormatting sqref="E2018">
    <cfRule type="cellIs" dxfId="1472" priority="1488" stopIfTrue="1" operator="equal">
      <formula>0</formula>
    </cfRule>
  </conditionalFormatting>
  <conditionalFormatting sqref="D2031:D2034 D2027:E2030 D2050:D2058 E2050:E2057">
    <cfRule type="cellIs" dxfId="1471" priority="1487" stopIfTrue="1" operator="equal">
      <formula>0</formula>
    </cfRule>
  </conditionalFormatting>
  <conditionalFormatting sqref="D2026">
    <cfRule type="cellIs" dxfId="1470" priority="1485" stopIfTrue="1" operator="equal">
      <formula>0</formula>
    </cfRule>
  </conditionalFormatting>
  <conditionalFormatting sqref="D2038 D2044:D2047">
    <cfRule type="cellIs" dxfId="1469" priority="1484" stopIfTrue="1" operator="equal">
      <formula>0</formula>
    </cfRule>
  </conditionalFormatting>
  <conditionalFormatting sqref="D2059">
    <cfRule type="cellIs" dxfId="1468" priority="1486" stopIfTrue="1" operator="equal">
      <formula>0</formula>
    </cfRule>
  </conditionalFormatting>
  <conditionalFormatting sqref="D2036:D2037">
    <cfRule type="cellIs" dxfId="1467" priority="1483" stopIfTrue="1" operator="equal">
      <formula>0</formula>
    </cfRule>
  </conditionalFormatting>
  <conditionalFormatting sqref="E2031:E2034 E2036:E2037">
    <cfRule type="cellIs" dxfId="1466" priority="1482" stopIfTrue="1" operator="equal">
      <formula>0</formula>
    </cfRule>
  </conditionalFormatting>
  <conditionalFormatting sqref="E2038">
    <cfRule type="cellIs" dxfId="1465" priority="1481" stopIfTrue="1" operator="equal">
      <formula>0</formula>
    </cfRule>
  </conditionalFormatting>
  <conditionalFormatting sqref="E2046:E2047">
    <cfRule type="cellIs" dxfId="1464" priority="1480" stopIfTrue="1" operator="equal">
      <formula>0</formula>
    </cfRule>
  </conditionalFormatting>
  <conditionalFormatting sqref="E2046:E2047">
    <cfRule type="cellIs" dxfId="1463" priority="1479" stopIfTrue="1" operator="equal">
      <formula>0</formula>
    </cfRule>
  </conditionalFormatting>
  <conditionalFormatting sqref="E2053">
    <cfRule type="cellIs" dxfId="1462" priority="1478" stopIfTrue="1" operator="equal">
      <formula>0</formula>
    </cfRule>
  </conditionalFormatting>
  <conditionalFormatting sqref="D2055">
    <cfRule type="cellIs" dxfId="1461" priority="1477" stopIfTrue="1" operator="equal">
      <formula>0</formula>
    </cfRule>
  </conditionalFormatting>
  <conditionalFormatting sqref="E2053">
    <cfRule type="cellIs" dxfId="1460" priority="1476" stopIfTrue="1" operator="equal">
      <formula>0</formula>
    </cfRule>
  </conditionalFormatting>
  <conditionalFormatting sqref="E2058">
    <cfRule type="cellIs" dxfId="1459" priority="1475" stopIfTrue="1" operator="equal">
      <formula>0</formula>
    </cfRule>
  </conditionalFormatting>
  <conditionalFormatting sqref="D2044:D2052">
    <cfRule type="cellIs" dxfId="1458" priority="1474" stopIfTrue="1" operator="equal">
      <formula>0</formula>
    </cfRule>
  </conditionalFormatting>
  <conditionalFormatting sqref="E2044:E2052">
    <cfRule type="cellIs" dxfId="1457" priority="1473" stopIfTrue="1" operator="equal">
      <formula>0</formula>
    </cfRule>
  </conditionalFormatting>
  <conditionalFormatting sqref="E2045:E2049">
    <cfRule type="cellIs" dxfId="1456" priority="1472" stopIfTrue="1" operator="equal">
      <formula>0</formula>
    </cfRule>
  </conditionalFormatting>
  <conditionalFormatting sqref="E2048:E2052">
    <cfRule type="cellIs" dxfId="1455" priority="1471" stopIfTrue="1" operator="equal">
      <formula>0</formula>
    </cfRule>
  </conditionalFormatting>
  <conditionalFormatting sqref="D2038:D2045">
    <cfRule type="cellIs" dxfId="1454" priority="1470" stopIfTrue="1" operator="equal">
      <formula>0</formula>
    </cfRule>
  </conditionalFormatting>
  <conditionalFormatting sqref="E2038:E2045">
    <cfRule type="cellIs" dxfId="1453" priority="1469" stopIfTrue="1" operator="equal">
      <formula>0</formula>
    </cfRule>
  </conditionalFormatting>
  <conditionalFormatting sqref="E2044:E2045">
    <cfRule type="cellIs" dxfId="1452" priority="1468" stopIfTrue="1" operator="equal">
      <formula>0</formula>
    </cfRule>
  </conditionalFormatting>
  <conditionalFormatting sqref="D2037:D2041">
    <cfRule type="cellIs" dxfId="1451" priority="1467" stopIfTrue="1" operator="equal">
      <formula>0</formula>
    </cfRule>
  </conditionalFormatting>
  <conditionalFormatting sqref="E2037:E2041">
    <cfRule type="cellIs" dxfId="1450" priority="1466" stopIfTrue="1" operator="equal">
      <formula>0</formula>
    </cfRule>
  </conditionalFormatting>
  <conditionalFormatting sqref="D2035">
    <cfRule type="cellIs" dxfId="1449" priority="1465" stopIfTrue="1" operator="equal">
      <formula>0</formula>
    </cfRule>
  </conditionalFormatting>
  <conditionalFormatting sqref="E2035">
    <cfRule type="cellIs" dxfId="1448" priority="1464" stopIfTrue="1" operator="equal">
      <formula>0</formula>
    </cfRule>
  </conditionalFormatting>
  <conditionalFormatting sqref="E2052">
    <cfRule type="cellIs" dxfId="1447" priority="1463" stopIfTrue="1" operator="equal">
      <formula>0</formula>
    </cfRule>
  </conditionalFormatting>
  <conditionalFormatting sqref="D2054">
    <cfRule type="cellIs" dxfId="1446" priority="1462" stopIfTrue="1" operator="equal">
      <formula>0</formula>
    </cfRule>
  </conditionalFormatting>
  <conditionalFormatting sqref="E2057">
    <cfRule type="cellIs" dxfId="1445" priority="1461" stopIfTrue="1" operator="equal">
      <formula>0</formula>
    </cfRule>
  </conditionalFormatting>
  <conditionalFormatting sqref="E2044:E2045">
    <cfRule type="cellIs" dxfId="1444" priority="1460" stopIfTrue="1" operator="equal">
      <formula>0</formula>
    </cfRule>
  </conditionalFormatting>
  <conditionalFormatting sqref="E2044:E2045">
    <cfRule type="cellIs" dxfId="1443" priority="1459" stopIfTrue="1" operator="equal">
      <formula>0</formula>
    </cfRule>
  </conditionalFormatting>
  <conditionalFormatting sqref="E2051">
    <cfRule type="cellIs" dxfId="1442" priority="1458" stopIfTrue="1" operator="equal">
      <formula>0</formula>
    </cfRule>
  </conditionalFormatting>
  <conditionalFormatting sqref="E2052">
    <cfRule type="cellIs" dxfId="1441" priority="1457" stopIfTrue="1" operator="equal">
      <formula>0</formula>
    </cfRule>
  </conditionalFormatting>
  <conditionalFormatting sqref="D2053">
    <cfRule type="cellIs" dxfId="1440" priority="1456" stopIfTrue="1" operator="equal">
      <formula>0</formula>
    </cfRule>
  </conditionalFormatting>
  <conditionalFormatting sqref="E2052">
    <cfRule type="cellIs" dxfId="1439" priority="1455" stopIfTrue="1" operator="equal">
      <formula>0</formula>
    </cfRule>
  </conditionalFormatting>
  <conditionalFormatting sqref="E2042:E2043">
    <cfRule type="cellIs" dxfId="1438" priority="1454" stopIfTrue="1" operator="equal">
      <formula>0</formula>
    </cfRule>
  </conditionalFormatting>
  <conditionalFormatting sqref="E2050">
    <cfRule type="cellIs" dxfId="1437" priority="1453" stopIfTrue="1" operator="equal">
      <formula>0</formula>
    </cfRule>
  </conditionalFormatting>
  <conditionalFormatting sqref="E2051">
    <cfRule type="cellIs" dxfId="1436" priority="1452" stopIfTrue="1" operator="equal">
      <formula>0</formula>
    </cfRule>
  </conditionalFormatting>
  <conditionalFormatting sqref="E2051">
    <cfRule type="cellIs" dxfId="1435" priority="1451" stopIfTrue="1" operator="equal">
      <formula>0</formula>
    </cfRule>
  </conditionalFormatting>
  <conditionalFormatting sqref="E2055">
    <cfRule type="cellIs" dxfId="1434" priority="1450" stopIfTrue="1" operator="equal">
      <formula>0</formula>
    </cfRule>
  </conditionalFormatting>
  <conditionalFormatting sqref="D2068:D2071 D2064:E2067 D2087:D2095 E2087:E2094">
    <cfRule type="cellIs" dxfId="1433" priority="1449" stopIfTrue="1" operator="equal">
      <formula>0</formula>
    </cfRule>
  </conditionalFormatting>
  <conditionalFormatting sqref="D2063">
    <cfRule type="cellIs" dxfId="1432" priority="1447" stopIfTrue="1" operator="equal">
      <formula>0</formula>
    </cfRule>
  </conditionalFormatting>
  <conditionalFormatting sqref="D2075 D2081:D2084">
    <cfRule type="cellIs" dxfId="1431" priority="1446" stopIfTrue="1" operator="equal">
      <formula>0</formula>
    </cfRule>
  </conditionalFormatting>
  <conditionalFormatting sqref="D2096">
    <cfRule type="cellIs" dxfId="1430" priority="1448" stopIfTrue="1" operator="equal">
      <formula>0</formula>
    </cfRule>
  </conditionalFormatting>
  <conditionalFormatting sqref="D2073:D2074">
    <cfRule type="cellIs" dxfId="1429" priority="1445" stopIfTrue="1" operator="equal">
      <formula>0</formula>
    </cfRule>
  </conditionalFormatting>
  <conditionalFormatting sqref="E2068:E2071 E2073:E2074">
    <cfRule type="cellIs" dxfId="1428" priority="1444" stopIfTrue="1" operator="equal">
      <formula>0</formula>
    </cfRule>
  </conditionalFormatting>
  <conditionalFormatting sqref="E2075">
    <cfRule type="cellIs" dxfId="1427" priority="1443" stopIfTrue="1" operator="equal">
      <formula>0</formula>
    </cfRule>
  </conditionalFormatting>
  <conditionalFormatting sqref="E2083:E2084">
    <cfRule type="cellIs" dxfId="1426" priority="1442" stopIfTrue="1" operator="equal">
      <formula>0</formula>
    </cfRule>
  </conditionalFormatting>
  <conditionalFormatting sqref="E2083:E2084">
    <cfRule type="cellIs" dxfId="1425" priority="1441" stopIfTrue="1" operator="equal">
      <formula>0</formula>
    </cfRule>
  </conditionalFormatting>
  <conditionalFormatting sqref="E2090">
    <cfRule type="cellIs" dxfId="1424" priority="1440" stopIfTrue="1" operator="equal">
      <formula>0</formula>
    </cfRule>
  </conditionalFormatting>
  <conditionalFormatting sqref="D2092">
    <cfRule type="cellIs" dxfId="1423" priority="1439" stopIfTrue="1" operator="equal">
      <formula>0</formula>
    </cfRule>
  </conditionalFormatting>
  <conditionalFormatting sqref="E2090">
    <cfRule type="cellIs" dxfId="1422" priority="1438" stopIfTrue="1" operator="equal">
      <formula>0</formula>
    </cfRule>
  </conditionalFormatting>
  <conditionalFormatting sqref="E2095">
    <cfRule type="cellIs" dxfId="1421" priority="1437" stopIfTrue="1" operator="equal">
      <formula>0</formula>
    </cfRule>
  </conditionalFormatting>
  <conditionalFormatting sqref="D2081:D2089">
    <cfRule type="cellIs" dxfId="1420" priority="1436" stopIfTrue="1" operator="equal">
      <formula>0</formula>
    </cfRule>
  </conditionalFormatting>
  <conditionalFormatting sqref="E2081:E2089">
    <cfRule type="cellIs" dxfId="1419" priority="1435" stopIfTrue="1" operator="equal">
      <formula>0</formula>
    </cfRule>
  </conditionalFormatting>
  <conditionalFormatting sqref="E2082:E2086">
    <cfRule type="cellIs" dxfId="1418" priority="1434" stopIfTrue="1" operator="equal">
      <formula>0</formula>
    </cfRule>
  </conditionalFormatting>
  <conditionalFormatting sqref="E2085:E2089">
    <cfRule type="cellIs" dxfId="1417" priority="1433" stopIfTrue="1" operator="equal">
      <formula>0</formula>
    </cfRule>
  </conditionalFormatting>
  <conditionalFormatting sqref="D2075:D2082">
    <cfRule type="cellIs" dxfId="1416" priority="1432" stopIfTrue="1" operator="equal">
      <formula>0</formula>
    </cfRule>
  </conditionalFormatting>
  <conditionalFormatting sqref="E2075:E2082">
    <cfRule type="cellIs" dxfId="1415" priority="1431" stopIfTrue="1" operator="equal">
      <formula>0</formula>
    </cfRule>
  </conditionalFormatting>
  <conditionalFormatting sqref="E2081:E2082">
    <cfRule type="cellIs" dxfId="1414" priority="1430" stopIfTrue="1" operator="equal">
      <formula>0</formula>
    </cfRule>
  </conditionalFormatting>
  <conditionalFormatting sqref="D2074:D2078">
    <cfRule type="cellIs" dxfId="1413" priority="1429" stopIfTrue="1" operator="equal">
      <formula>0</formula>
    </cfRule>
  </conditionalFormatting>
  <conditionalFormatting sqref="E2074:E2078">
    <cfRule type="cellIs" dxfId="1412" priority="1428" stopIfTrue="1" operator="equal">
      <formula>0</formula>
    </cfRule>
  </conditionalFormatting>
  <conditionalFormatting sqref="D2072">
    <cfRule type="cellIs" dxfId="1411" priority="1427" stopIfTrue="1" operator="equal">
      <formula>0</formula>
    </cfRule>
  </conditionalFormatting>
  <conditionalFormatting sqref="E2072">
    <cfRule type="cellIs" dxfId="1410" priority="1426" stopIfTrue="1" operator="equal">
      <formula>0</formula>
    </cfRule>
  </conditionalFormatting>
  <conditionalFormatting sqref="E2089">
    <cfRule type="cellIs" dxfId="1409" priority="1425" stopIfTrue="1" operator="equal">
      <formula>0</formula>
    </cfRule>
  </conditionalFormatting>
  <conditionalFormatting sqref="D2091">
    <cfRule type="cellIs" dxfId="1408" priority="1424" stopIfTrue="1" operator="equal">
      <formula>0</formula>
    </cfRule>
  </conditionalFormatting>
  <conditionalFormatting sqref="E2094">
    <cfRule type="cellIs" dxfId="1407" priority="1423" stopIfTrue="1" operator="equal">
      <formula>0</formula>
    </cfRule>
  </conditionalFormatting>
  <conditionalFormatting sqref="E2081:E2082">
    <cfRule type="cellIs" dxfId="1406" priority="1422" stopIfTrue="1" operator="equal">
      <formula>0</formula>
    </cfRule>
  </conditionalFormatting>
  <conditionalFormatting sqref="E2081:E2082">
    <cfRule type="cellIs" dxfId="1405" priority="1421" stopIfTrue="1" operator="equal">
      <formula>0</formula>
    </cfRule>
  </conditionalFormatting>
  <conditionalFormatting sqref="E2088">
    <cfRule type="cellIs" dxfId="1404" priority="1420" stopIfTrue="1" operator="equal">
      <formula>0</formula>
    </cfRule>
  </conditionalFormatting>
  <conditionalFormatting sqref="E2089">
    <cfRule type="cellIs" dxfId="1403" priority="1419" stopIfTrue="1" operator="equal">
      <formula>0</formula>
    </cfRule>
  </conditionalFormatting>
  <conditionalFormatting sqref="D2090">
    <cfRule type="cellIs" dxfId="1402" priority="1418" stopIfTrue="1" operator="equal">
      <formula>0</formula>
    </cfRule>
  </conditionalFormatting>
  <conditionalFormatting sqref="E2089">
    <cfRule type="cellIs" dxfId="1401" priority="1417" stopIfTrue="1" operator="equal">
      <formula>0</formula>
    </cfRule>
  </conditionalFormatting>
  <conditionalFormatting sqref="E2079:E2080">
    <cfRule type="cellIs" dxfId="1400" priority="1416" stopIfTrue="1" operator="equal">
      <formula>0</formula>
    </cfRule>
  </conditionalFormatting>
  <conditionalFormatting sqref="E2087">
    <cfRule type="cellIs" dxfId="1399" priority="1415" stopIfTrue="1" operator="equal">
      <formula>0</formula>
    </cfRule>
  </conditionalFormatting>
  <conditionalFormatting sqref="E2088">
    <cfRule type="cellIs" dxfId="1398" priority="1414" stopIfTrue="1" operator="equal">
      <formula>0</formula>
    </cfRule>
  </conditionalFormatting>
  <conditionalFormatting sqref="E2088">
    <cfRule type="cellIs" dxfId="1397" priority="1413" stopIfTrue="1" operator="equal">
      <formula>0</formula>
    </cfRule>
  </conditionalFormatting>
  <conditionalFormatting sqref="E2092">
    <cfRule type="cellIs" dxfId="1396" priority="1412" stopIfTrue="1" operator="equal">
      <formula>0</formula>
    </cfRule>
  </conditionalFormatting>
  <conditionalFormatting sqref="D2105:D2108 D2101:E2104 D2124:D2132 E2124:E2131">
    <cfRule type="cellIs" dxfId="1395" priority="1411" stopIfTrue="1" operator="equal">
      <formula>0</formula>
    </cfRule>
  </conditionalFormatting>
  <conditionalFormatting sqref="D2100">
    <cfRule type="cellIs" dxfId="1394" priority="1409" stopIfTrue="1" operator="equal">
      <formula>0</formula>
    </cfRule>
  </conditionalFormatting>
  <conditionalFormatting sqref="D2112 D2118:D2121">
    <cfRule type="cellIs" dxfId="1393" priority="1408" stopIfTrue="1" operator="equal">
      <formula>0</formula>
    </cfRule>
  </conditionalFormatting>
  <conditionalFormatting sqref="D2133">
    <cfRule type="cellIs" dxfId="1392" priority="1410" stopIfTrue="1" operator="equal">
      <formula>0</formula>
    </cfRule>
  </conditionalFormatting>
  <conditionalFormatting sqref="D2110:D2111">
    <cfRule type="cellIs" dxfId="1391" priority="1407" stopIfTrue="1" operator="equal">
      <formula>0</formula>
    </cfRule>
  </conditionalFormatting>
  <conditionalFormatting sqref="E2105:E2108 E2110:E2111">
    <cfRule type="cellIs" dxfId="1390" priority="1406" stopIfTrue="1" operator="equal">
      <formula>0</formula>
    </cfRule>
  </conditionalFormatting>
  <conditionalFormatting sqref="E2112">
    <cfRule type="cellIs" dxfId="1389" priority="1405" stopIfTrue="1" operator="equal">
      <formula>0</formula>
    </cfRule>
  </conditionalFormatting>
  <conditionalFormatting sqref="E2120:E2121">
    <cfRule type="cellIs" dxfId="1388" priority="1404" stopIfTrue="1" operator="equal">
      <formula>0</formula>
    </cfRule>
  </conditionalFormatting>
  <conditionalFormatting sqref="E2120:E2121">
    <cfRule type="cellIs" dxfId="1387" priority="1403" stopIfTrue="1" operator="equal">
      <formula>0</formula>
    </cfRule>
  </conditionalFormatting>
  <conditionalFormatting sqref="E2127">
    <cfRule type="cellIs" dxfId="1386" priority="1402" stopIfTrue="1" operator="equal">
      <formula>0</formula>
    </cfRule>
  </conditionalFormatting>
  <conditionalFormatting sqref="D2129">
    <cfRule type="cellIs" dxfId="1385" priority="1401" stopIfTrue="1" operator="equal">
      <formula>0</formula>
    </cfRule>
  </conditionalFormatting>
  <conditionalFormatting sqref="E2127">
    <cfRule type="cellIs" dxfId="1384" priority="1400" stopIfTrue="1" operator="equal">
      <formula>0</formula>
    </cfRule>
  </conditionalFormatting>
  <conditionalFormatting sqref="E2132">
    <cfRule type="cellIs" dxfId="1383" priority="1399" stopIfTrue="1" operator="equal">
      <formula>0</formula>
    </cfRule>
  </conditionalFormatting>
  <conditionalFormatting sqref="D2118:D2126">
    <cfRule type="cellIs" dxfId="1382" priority="1398" stopIfTrue="1" operator="equal">
      <formula>0</formula>
    </cfRule>
  </conditionalFormatting>
  <conditionalFormatting sqref="E2118:E2126">
    <cfRule type="cellIs" dxfId="1381" priority="1397" stopIfTrue="1" operator="equal">
      <formula>0</formula>
    </cfRule>
  </conditionalFormatting>
  <conditionalFormatting sqref="E2119:E2123">
    <cfRule type="cellIs" dxfId="1380" priority="1396" stopIfTrue="1" operator="equal">
      <formula>0</formula>
    </cfRule>
  </conditionalFormatting>
  <conditionalFormatting sqref="E2122:E2126">
    <cfRule type="cellIs" dxfId="1379" priority="1395" stopIfTrue="1" operator="equal">
      <formula>0</formula>
    </cfRule>
  </conditionalFormatting>
  <conditionalFormatting sqref="D2112:D2119">
    <cfRule type="cellIs" dxfId="1378" priority="1394" stopIfTrue="1" operator="equal">
      <formula>0</formula>
    </cfRule>
  </conditionalFormatting>
  <conditionalFormatting sqref="E2112:E2119">
    <cfRule type="cellIs" dxfId="1377" priority="1393" stopIfTrue="1" operator="equal">
      <formula>0</formula>
    </cfRule>
  </conditionalFormatting>
  <conditionalFormatting sqref="E2118:E2119">
    <cfRule type="cellIs" dxfId="1376" priority="1392" stopIfTrue="1" operator="equal">
      <formula>0</formula>
    </cfRule>
  </conditionalFormatting>
  <conditionalFormatting sqref="D2111:D2115">
    <cfRule type="cellIs" dxfId="1375" priority="1391" stopIfTrue="1" operator="equal">
      <formula>0</formula>
    </cfRule>
  </conditionalFormatting>
  <conditionalFormatting sqref="E2111:E2115">
    <cfRule type="cellIs" dxfId="1374" priority="1390" stopIfTrue="1" operator="equal">
      <formula>0</formula>
    </cfRule>
  </conditionalFormatting>
  <conditionalFormatting sqref="D2109">
    <cfRule type="cellIs" dxfId="1373" priority="1389" stopIfTrue="1" operator="equal">
      <formula>0</formula>
    </cfRule>
  </conditionalFormatting>
  <conditionalFormatting sqref="E2109">
    <cfRule type="cellIs" dxfId="1372" priority="1388" stopIfTrue="1" operator="equal">
      <formula>0</formula>
    </cfRule>
  </conditionalFormatting>
  <conditionalFormatting sqref="E2126">
    <cfRule type="cellIs" dxfId="1371" priority="1387" stopIfTrue="1" operator="equal">
      <formula>0</formula>
    </cfRule>
  </conditionalFormatting>
  <conditionalFormatting sqref="D2128">
    <cfRule type="cellIs" dxfId="1370" priority="1386" stopIfTrue="1" operator="equal">
      <formula>0</formula>
    </cfRule>
  </conditionalFormatting>
  <conditionalFormatting sqref="E2131">
    <cfRule type="cellIs" dxfId="1369" priority="1385" stopIfTrue="1" operator="equal">
      <formula>0</formula>
    </cfRule>
  </conditionalFormatting>
  <conditionalFormatting sqref="E2118:E2119">
    <cfRule type="cellIs" dxfId="1368" priority="1384" stopIfTrue="1" operator="equal">
      <formula>0</formula>
    </cfRule>
  </conditionalFormatting>
  <conditionalFormatting sqref="E2118:E2119">
    <cfRule type="cellIs" dxfId="1367" priority="1383" stopIfTrue="1" operator="equal">
      <formula>0</formula>
    </cfRule>
  </conditionalFormatting>
  <conditionalFormatting sqref="E2125">
    <cfRule type="cellIs" dxfId="1366" priority="1382" stopIfTrue="1" operator="equal">
      <formula>0</formula>
    </cfRule>
  </conditionalFormatting>
  <conditionalFormatting sqref="E2126">
    <cfRule type="cellIs" dxfId="1365" priority="1381" stopIfTrue="1" operator="equal">
      <formula>0</formula>
    </cfRule>
  </conditionalFormatting>
  <conditionalFormatting sqref="D2127">
    <cfRule type="cellIs" dxfId="1364" priority="1380" stopIfTrue="1" operator="equal">
      <formula>0</formula>
    </cfRule>
  </conditionalFormatting>
  <conditionalFormatting sqref="E2126">
    <cfRule type="cellIs" dxfId="1363" priority="1379" stopIfTrue="1" operator="equal">
      <formula>0</formula>
    </cfRule>
  </conditionalFormatting>
  <conditionalFormatting sqref="E2116:E2117">
    <cfRule type="cellIs" dxfId="1362" priority="1378" stopIfTrue="1" operator="equal">
      <formula>0</formula>
    </cfRule>
  </conditionalFormatting>
  <conditionalFormatting sqref="E2124">
    <cfRule type="cellIs" dxfId="1361" priority="1377" stopIfTrue="1" operator="equal">
      <formula>0</formula>
    </cfRule>
  </conditionalFormatting>
  <conditionalFormatting sqref="E2125">
    <cfRule type="cellIs" dxfId="1360" priority="1376" stopIfTrue="1" operator="equal">
      <formula>0</formula>
    </cfRule>
  </conditionalFormatting>
  <conditionalFormatting sqref="E2125">
    <cfRule type="cellIs" dxfId="1359" priority="1375" stopIfTrue="1" operator="equal">
      <formula>0</formula>
    </cfRule>
  </conditionalFormatting>
  <conditionalFormatting sqref="E2129">
    <cfRule type="cellIs" dxfId="1358" priority="1374" stopIfTrue="1" operator="equal">
      <formula>0</formula>
    </cfRule>
  </conditionalFormatting>
  <conditionalFormatting sqref="D2142:D2145 D2138:E2141 D2161:D2169 E2161:E2168">
    <cfRule type="cellIs" dxfId="1357" priority="1373" stopIfTrue="1" operator="equal">
      <formula>0</formula>
    </cfRule>
  </conditionalFormatting>
  <conditionalFormatting sqref="D2137">
    <cfRule type="cellIs" dxfId="1356" priority="1371" stopIfTrue="1" operator="equal">
      <formula>0</formula>
    </cfRule>
  </conditionalFormatting>
  <conditionalFormatting sqref="D2149 D2155:D2158">
    <cfRule type="cellIs" dxfId="1355" priority="1370" stopIfTrue="1" operator="equal">
      <formula>0</formula>
    </cfRule>
  </conditionalFormatting>
  <conditionalFormatting sqref="D2170">
    <cfRule type="cellIs" dxfId="1354" priority="1372" stopIfTrue="1" operator="equal">
      <formula>0</formula>
    </cfRule>
  </conditionalFormatting>
  <conditionalFormatting sqref="D2147:D2148">
    <cfRule type="cellIs" dxfId="1353" priority="1369" stopIfTrue="1" operator="equal">
      <formula>0</formula>
    </cfRule>
  </conditionalFormatting>
  <conditionalFormatting sqref="E2142:E2145 E2147:E2148">
    <cfRule type="cellIs" dxfId="1352" priority="1368" stopIfTrue="1" operator="equal">
      <formula>0</formula>
    </cfRule>
  </conditionalFormatting>
  <conditionalFormatting sqref="E2149">
    <cfRule type="cellIs" dxfId="1351" priority="1367" stopIfTrue="1" operator="equal">
      <formula>0</formula>
    </cfRule>
  </conditionalFormatting>
  <conditionalFormatting sqref="E2157:E2158">
    <cfRule type="cellIs" dxfId="1350" priority="1366" stopIfTrue="1" operator="equal">
      <formula>0</formula>
    </cfRule>
  </conditionalFormatting>
  <conditionalFormatting sqref="E2157:E2158">
    <cfRule type="cellIs" dxfId="1349" priority="1365" stopIfTrue="1" operator="equal">
      <formula>0</formula>
    </cfRule>
  </conditionalFormatting>
  <conditionalFormatting sqref="E2164">
    <cfRule type="cellIs" dxfId="1348" priority="1364" stopIfTrue="1" operator="equal">
      <formula>0</formula>
    </cfRule>
  </conditionalFormatting>
  <conditionalFormatting sqref="D2166">
    <cfRule type="cellIs" dxfId="1347" priority="1363" stopIfTrue="1" operator="equal">
      <formula>0</formula>
    </cfRule>
  </conditionalFormatting>
  <conditionalFormatting sqref="E2164">
    <cfRule type="cellIs" dxfId="1346" priority="1362" stopIfTrue="1" operator="equal">
      <formula>0</formula>
    </cfRule>
  </conditionalFormatting>
  <conditionalFormatting sqref="E2169">
    <cfRule type="cellIs" dxfId="1345" priority="1361" stopIfTrue="1" operator="equal">
      <formula>0</formula>
    </cfRule>
  </conditionalFormatting>
  <conditionalFormatting sqref="D2155:D2163">
    <cfRule type="cellIs" dxfId="1344" priority="1360" stopIfTrue="1" operator="equal">
      <formula>0</formula>
    </cfRule>
  </conditionalFormatting>
  <conditionalFormatting sqref="E2155:E2163">
    <cfRule type="cellIs" dxfId="1343" priority="1359" stopIfTrue="1" operator="equal">
      <formula>0</formula>
    </cfRule>
  </conditionalFormatting>
  <conditionalFormatting sqref="E2156:E2160">
    <cfRule type="cellIs" dxfId="1342" priority="1358" stopIfTrue="1" operator="equal">
      <formula>0</formula>
    </cfRule>
  </conditionalFormatting>
  <conditionalFormatting sqref="E2159:E2163">
    <cfRule type="cellIs" dxfId="1341" priority="1357" stopIfTrue="1" operator="equal">
      <formula>0</formula>
    </cfRule>
  </conditionalFormatting>
  <conditionalFormatting sqref="D2149:D2156">
    <cfRule type="cellIs" dxfId="1340" priority="1356" stopIfTrue="1" operator="equal">
      <formula>0</formula>
    </cfRule>
  </conditionalFormatting>
  <conditionalFormatting sqref="E2149:E2156">
    <cfRule type="cellIs" dxfId="1339" priority="1355" stopIfTrue="1" operator="equal">
      <formula>0</formula>
    </cfRule>
  </conditionalFormatting>
  <conditionalFormatting sqref="E2155:E2156">
    <cfRule type="cellIs" dxfId="1338" priority="1354" stopIfTrue="1" operator="equal">
      <formula>0</formula>
    </cfRule>
  </conditionalFormatting>
  <conditionalFormatting sqref="D2148:D2152">
    <cfRule type="cellIs" dxfId="1337" priority="1353" stopIfTrue="1" operator="equal">
      <formula>0</formula>
    </cfRule>
  </conditionalFormatting>
  <conditionalFormatting sqref="E2148:E2152">
    <cfRule type="cellIs" dxfId="1336" priority="1352" stopIfTrue="1" operator="equal">
      <formula>0</formula>
    </cfRule>
  </conditionalFormatting>
  <conditionalFormatting sqref="D2146">
    <cfRule type="cellIs" dxfId="1335" priority="1351" stopIfTrue="1" operator="equal">
      <formula>0</formula>
    </cfRule>
  </conditionalFormatting>
  <conditionalFormatting sqref="E2146">
    <cfRule type="cellIs" dxfId="1334" priority="1350" stopIfTrue="1" operator="equal">
      <formula>0</formula>
    </cfRule>
  </conditionalFormatting>
  <conditionalFormatting sqref="E2163">
    <cfRule type="cellIs" dxfId="1333" priority="1349" stopIfTrue="1" operator="equal">
      <formula>0</formula>
    </cfRule>
  </conditionalFormatting>
  <conditionalFormatting sqref="D2165">
    <cfRule type="cellIs" dxfId="1332" priority="1348" stopIfTrue="1" operator="equal">
      <formula>0</formula>
    </cfRule>
  </conditionalFormatting>
  <conditionalFormatting sqref="E2168">
    <cfRule type="cellIs" dxfId="1331" priority="1347" stopIfTrue="1" operator="equal">
      <formula>0</formula>
    </cfRule>
  </conditionalFormatting>
  <conditionalFormatting sqref="E2155:E2156">
    <cfRule type="cellIs" dxfId="1330" priority="1346" stopIfTrue="1" operator="equal">
      <formula>0</formula>
    </cfRule>
  </conditionalFormatting>
  <conditionalFormatting sqref="E2155:E2156">
    <cfRule type="cellIs" dxfId="1329" priority="1345" stopIfTrue="1" operator="equal">
      <formula>0</formula>
    </cfRule>
  </conditionalFormatting>
  <conditionalFormatting sqref="E2162">
    <cfRule type="cellIs" dxfId="1328" priority="1344" stopIfTrue="1" operator="equal">
      <formula>0</formula>
    </cfRule>
  </conditionalFormatting>
  <conditionalFormatting sqref="E2163">
    <cfRule type="cellIs" dxfId="1327" priority="1343" stopIfTrue="1" operator="equal">
      <formula>0</formula>
    </cfRule>
  </conditionalFormatting>
  <conditionalFormatting sqref="D2164">
    <cfRule type="cellIs" dxfId="1326" priority="1342" stopIfTrue="1" operator="equal">
      <formula>0</formula>
    </cfRule>
  </conditionalFormatting>
  <conditionalFormatting sqref="E2163">
    <cfRule type="cellIs" dxfId="1325" priority="1341" stopIfTrue="1" operator="equal">
      <formula>0</formula>
    </cfRule>
  </conditionalFormatting>
  <conditionalFormatting sqref="E2153:E2154">
    <cfRule type="cellIs" dxfId="1324" priority="1340" stopIfTrue="1" operator="equal">
      <formula>0</formula>
    </cfRule>
  </conditionalFormatting>
  <conditionalFormatting sqref="E2161">
    <cfRule type="cellIs" dxfId="1323" priority="1339" stopIfTrue="1" operator="equal">
      <formula>0</formula>
    </cfRule>
  </conditionalFormatting>
  <conditionalFormatting sqref="E2162">
    <cfRule type="cellIs" dxfId="1322" priority="1338" stopIfTrue="1" operator="equal">
      <formula>0</formula>
    </cfRule>
  </conditionalFormatting>
  <conditionalFormatting sqref="E2162">
    <cfRule type="cellIs" dxfId="1321" priority="1337" stopIfTrue="1" operator="equal">
      <formula>0</formula>
    </cfRule>
  </conditionalFormatting>
  <conditionalFormatting sqref="E2166">
    <cfRule type="cellIs" dxfId="1320" priority="1336" stopIfTrue="1" operator="equal">
      <formula>0</formula>
    </cfRule>
  </conditionalFormatting>
  <conditionalFormatting sqref="D2179:D2182 D2175:E2178 D2198:D2206 E2198:E2205">
    <cfRule type="cellIs" dxfId="1319" priority="1335" stopIfTrue="1" operator="equal">
      <formula>0</formula>
    </cfRule>
  </conditionalFormatting>
  <conditionalFormatting sqref="D2186 D2192:D2195">
    <cfRule type="cellIs" dxfId="1318" priority="1333" stopIfTrue="1" operator="equal">
      <formula>0</formula>
    </cfRule>
  </conditionalFormatting>
  <conditionalFormatting sqref="D2207">
    <cfRule type="cellIs" dxfId="1317" priority="1334" stopIfTrue="1" operator="equal">
      <formula>0</formula>
    </cfRule>
  </conditionalFormatting>
  <conditionalFormatting sqref="D2184:D2185">
    <cfRule type="cellIs" dxfId="1316" priority="1332" stopIfTrue="1" operator="equal">
      <formula>0</formula>
    </cfRule>
  </conditionalFormatting>
  <conditionalFormatting sqref="E2179:E2182 E2184:E2185">
    <cfRule type="cellIs" dxfId="1315" priority="1331" stopIfTrue="1" operator="equal">
      <formula>0</formula>
    </cfRule>
  </conditionalFormatting>
  <conditionalFormatting sqref="E2186">
    <cfRule type="cellIs" dxfId="1314" priority="1330" stopIfTrue="1" operator="equal">
      <formula>0</formula>
    </cfRule>
  </conditionalFormatting>
  <conditionalFormatting sqref="E2194:E2195">
    <cfRule type="cellIs" dxfId="1313" priority="1329" stopIfTrue="1" operator="equal">
      <formula>0</formula>
    </cfRule>
  </conditionalFormatting>
  <conditionalFormatting sqref="E2194:E2195">
    <cfRule type="cellIs" dxfId="1312" priority="1328" stopIfTrue="1" operator="equal">
      <formula>0</formula>
    </cfRule>
  </conditionalFormatting>
  <conditionalFormatting sqref="E2201">
    <cfRule type="cellIs" dxfId="1311" priority="1327" stopIfTrue="1" operator="equal">
      <formula>0</formula>
    </cfRule>
  </conditionalFormatting>
  <conditionalFormatting sqref="D2203">
    <cfRule type="cellIs" dxfId="1310" priority="1326" stopIfTrue="1" operator="equal">
      <formula>0</formula>
    </cfRule>
  </conditionalFormatting>
  <conditionalFormatting sqref="E2201">
    <cfRule type="cellIs" dxfId="1309" priority="1325" stopIfTrue="1" operator="equal">
      <formula>0</formula>
    </cfRule>
  </conditionalFormatting>
  <conditionalFormatting sqref="E2206">
    <cfRule type="cellIs" dxfId="1308" priority="1324" stopIfTrue="1" operator="equal">
      <formula>0</formula>
    </cfRule>
  </conditionalFormatting>
  <conditionalFormatting sqref="D2192:D2200">
    <cfRule type="cellIs" dxfId="1307" priority="1323" stopIfTrue="1" operator="equal">
      <formula>0</formula>
    </cfRule>
  </conditionalFormatting>
  <conditionalFormatting sqref="E2192:E2200">
    <cfRule type="cellIs" dxfId="1306" priority="1322" stopIfTrue="1" operator="equal">
      <formula>0</formula>
    </cfRule>
  </conditionalFormatting>
  <conditionalFormatting sqref="E2193:E2197">
    <cfRule type="cellIs" dxfId="1305" priority="1321" stopIfTrue="1" operator="equal">
      <formula>0</formula>
    </cfRule>
  </conditionalFormatting>
  <conditionalFormatting sqref="E2196:E2200">
    <cfRule type="cellIs" dxfId="1304" priority="1320" stopIfTrue="1" operator="equal">
      <formula>0</formula>
    </cfRule>
  </conditionalFormatting>
  <conditionalFormatting sqref="D2186:D2193">
    <cfRule type="cellIs" dxfId="1303" priority="1319" stopIfTrue="1" operator="equal">
      <formula>0</formula>
    </cfRule>
  </conditionalFormatting>
  <conditionalFormatting sqref="E2186:E2193">
    <cfRule type="cellIs" dxfId="1302" priority="1318" stopIfTrue="1" operator="equal">
      <formula>0</formula>
    </cfRule>
  </conditionalFormatting>
  <conditionalFormatting sqref="E2192:E2193">
    <cfRule type="cellIs" dxfId="1301" priority="1317" stopIfTrue="1" operator="equal">
      <formula>0</formula>
    </cfRule>
  </conditionalFormatting>
  <conditionalFormatting sqref="D2185:D2189">
    <cfRule type="cellIs" dxfId="1300" priority="1316" stopIfTrue="1" operator="equal">
      <formula>0</formula>
    </cfRule>
  </conditionalFormatting>
  <conditionalFormatting sqref="E2185:E2189">
    <cfRule type="cellIs" dxfId="1299" priority="1315" stopIfTrue="1" operator="equal">
      <formula>0</formula>
    </cfRule>
  </conditionalFormatting>
  <conditionalFormatting sqref="D2183">
    <cfRule type="cellIs" dxfId="1298" priority="1314" stopIfTrue="1" operator="equal">
      <formula>0</formula>
    </cfRule>
  </conditionalFormatting>
  <conditionalFormatting sqref="E2183">
    <cfRule type="cellIs" dxfId="1297" priority="1313" stopIfTrue="1" operator="equal">
      <formula>0</formula>
    </cfRule>
  </conditionalFormatting>
  <conditionalFormatting sqref="E2200">
    <cfRule type="cellIs" dxfId="1296" priority="1312" stopIfTrue="1" operator="equal">
      <formula>0</formula>
    </cfRule>
  </conditionalFormatting>
  <conditionalFormatting sqref="D2202">
    <cfRule type="cellIs" dxfId="1295" priority="1311" stopIfTrue="1" operator="equal">
      <formula>0</formula>
    </cfRule>
  </conditionalFormatting>
  <conditionalFormatting sqref="E2205">
    <cfRule type="cellIs" dxfId="1294" priority="1310" stopIfTrue="1" operator="equal">
      <formula>0</formula>
    </cfRule>
  </conditionalFormatting>
  <conditionalFormatting sqref="E2192:E2193">
    <cfRule type="cellIs" dxfId="1293" priority="1309" stopIfTrue="1" operator="equal">
      <formula>0</formula>
    </cfRule>
  </conditionalFormatting>
  <conditionalFormatting sqref="E2192:E2193">
    <cfRule type="cellIs" dxfId="1292" priority="1308" stopIfTrue="1" operator="equal">
      <formula>0</formula>
    </cfRule>
  </conditionalFormatting>
  <conditionalFormatting sqref="E2199">
    <cfRule type="cellIs" dxfId="1291" priority="1307" stopIfTrue="1" operator="equal">
      <formula>0</formula>
    </cfRule>
  </conditionalFormatting>
  <conditionalFormatting sqref="E2200">
    <cfRule type="cellIs" dxfId="1290" priority="1306" stopIfTrue="1" operator="equal">
      <formula>0</formula>
    </cfRule>
  </conditionalFormatting>
  <conditionalFormatting sqref="D2201">
    <cfRule type="cellIs" dxfId="1289" priority="1305" stopIfTrue="1" operator="equal">
      <formula>0</formula>
    </cfRule>
  </conditionalFormatting>
  <conditionalFormatting sqref="E2200">
    <cfRule type="cellIs" dxfId="1288" priority="1304" stopIfTrue="1" operator="equal">
      <formula>0</formula>
    </cfRule>
  </conditionalFormatting>
  <conditionalFormatting sqref="E2190:E2191">
    <cfRule type="cellIs" dxfId="1287" priority="1303" stopIfTrue="1" operator="equal">
      <formula>0</formula>
    </cfRule>
  </conditionalFormatting>
  <conditionalFormatting sqref="E2198">
    <cfRule type="cellIs" dxfId="1286" priority="1302" stopIfTrue="1" operator="equal">
      <formula>0</formula>
    </cfRule>
  </conditionalFormatting>
  <conditionalFormatting sqref="E2199">
    <cfRule type="cellIs" dxfId="1285" priority="1301" stopIfTrue="1" operator="equal">
      <formula>0</formula>
    </cfRule>
  </conditionalFormatting>
  <conditionalFormatting sqref="E2199">
    <cfRule type="cellIs" dxfId="1284" priority="1300" stopIfTrue="1" operator="equal">
      <formula>0</formula>
    </cfRule>
  </conditionalFormatting>
  <conditionalFormatting sqref="E2203">
    <cfRule type="cellIs" dxfId="1283" priority="1299" stopIfTrue="1" operator="equal">
      <formula>0</formula>
    </cfRule>
  </conditionalFormatting>
  <conditionalFormatting sqref="D2216:D2219 D2212:E2215 D2242:D2243 E2235:E2242">
    <cfRule type="cellIs" dxfId="1282" priority="1298" stopIfTrue="1" operator="equal">
      <formula>0</formula>
    </cfRule>
  </conditionalFormatting>
  <conditionalFormatting sqref="D2211">
    <cfRule type="cellIs" dxfId="1281" priority="1296" stopIfTrue="1" operator="equal">
      <formula>0</formula>
    </cfRule>
  </conditionalFormatting>
  <conditionalFormatting sqref="D2223">
    <cfRule type="cellIs" dxfId="1280" priority="1295" stopIfTrue="1" operator="equal">
      <formula>0</formula>
    </cfRule>
  </conditionalFormatting>
  <conditionalFormatting sqref="D2244">
    <cfRule type="cellIs" dxfId="1279" priority="1297" stopIfTrue="1" operator="equal">
      <formula>0</formula>
    </cfRule>
  </conditionalFormatting>
  <conditionalFormatting sqref="D2221:D2222">
    <cfRule type="cellIs" dxfId="1278" priority="1294" stopIfTrue="1" operator="equal">
      <formula>0</formula>
    </cfRule>
  </conditionalFormatting>
  <conditionalFormatting sqref="E2216:E2219 E2221:E2222">
    <cfRule type="cellIs" dxfId="1277" priority="1293" stopIfTrue="1" operator="equal">
      <formula>0</formula>
    </cfRule>
  </conditionalFormatting>
  <conditionalFormatting sqref="E2223">
    <cfRule type="cellIs" dxfId="1276" priority="1292" stopIfTrue="1" operator="equal">
      <formula>0</formula>
    </cfRule>
  </conditionalFormatting>
  <conditionalFormatting sqref="E2231:E2232">
    <cfRule type="cellIs" dxfId="1275" priority="1291" stopIfTrue="1" operator="equal">
      <formula>0</formula>
    </cfRule>
  </conditionalFormatting>
  <conditionalFormatting sqref="E2231:E2232">
    <cfRule type="cellIs" dxfId="1274" priority="1290" stopIfTrue="1" operator="equal">
      <formula>0</formula>
    </cfRule>
  </conditionalFormatting>
  <conditionalFormatting sqref="E2238">
    <cfRule type="cellIs" dxfId="1273" priority="1289" stopIfTrue="1" operator="equal">
      <formula>0</formula>
    </cfRule>
  </conditionalFormatting>
  <conditionalFormatting sqref="E2238">
    <cfRule type="cellIs" dxfId="1272" priority="1288" stopIfTrue="1" operator="equal">
      <formula>0</formula>
    </cfRule>
  </conditionalFormatting>
  <conditionalFormatting sqref="E2243">
    <cfRule type="cellIs" dxfId="1271" priority="1287" stopIfTrue="1" operator="equal">
      <formula>0</formula>
    </cfRule>
  </conditionalFormatting>
  <conditionalFormatting sqref="E2229:E2237">
    <cfRule type="cellIs" dxfId="1270" priority="1286" stopIfTrue="1" operator="equal">
      <formula>0</formula>
    </cfRule>
  </conditionalFormatting>
  <conditionalFormatting sqref="E2230:E2234">
    <cfRule type="cellIs" dxfId="1269" priority="1285" stopIfTrue="1" operator="equal">
      <formula>0</formula>
    </cfRule>
  </conditionalFormatting>
  <conditionalFormatting sqref="E2233:E2237">
    <cfRule type="cellIs" dxfId="1268" priority="1284" stopIfTrue="1" operator="equal">
      <formula>0</formula>
    </cfRule>
  </conditionalFormatting>
  <conditionalFormatting sqref="D2223:D2241">
    <cfRule type="cellIs" dxfId="1267" priority="1283" stopIfTrue="1" operator="equal">
      <formula>0</formula>
    </cfRule>
  </conditionalFormatting>
  <conditionalFormatting sqref="E2223:E2230">
    <cfRule type="cellIs" dxfId="1266" priority="1282" stopIfTrue="1" operator="equal">
      <formula>0</formula>
    </cfRule>
  </conditionalFormatting>
  <conditionalFormatting sqref="E2229:E2230">
    <cfRule type="cellIs" dxfId="1265" priority="1281" stopIfTrue="1" operator="equal">
      <formula>0</formula>
    </cfRule>
  </conditionalFormatting>
  <conditionalFormatting sqref="D2222:D2226">
    <cfRule type="cellIs" dxfId="1264" priority="1280" stopIfTrue="1" operator="equal">
      <formula>0</formula>
    </cfRule>
  </conditionalFormatting>
  <conditionalFormatting sqref="E2222:E2226">
    <cfRule type="cellIs" dxfId="1263" priority="1279" stopIfTrue="1" operator="equal">
      <formula>0</formula>
    </cfRule>
  </conditionalFormatting>
  <conditionalFormatting sqref="D2220">
    <cfRule type="cellIs" dxfId="1262" priority="1278" stopIfTrue="1" operator="equal">
      <formula>0</formula>
    </cfRule>
  </conditionalFormatting>
  <conditionalFormatting sqref="E2220">
    <cfRule type="cellIs" dxfId="1261" priority="1277" stopIfTrue="1" operator="equal">
      <formula>0</formula>
    </cfRule>
  </conditionalFormatting>
  <conditionalFormatting sqref="E2237">
    <cfRule type="cellIs" dxfId="1260" priority="1276" stopIfTrue="1" operator="equal">
      <formula>0</formula>
    </cfRule>
  </conditionalFormatting>
  <conditionalFormatting sqref="E2242">
    <cfRule type="cellIs" dxfId="1259" priority="1275" stopIfTrue="1" operator="equal">
      <formula>0</formula>
    </cfRule>
  </conditionalFormatting>
  <conditionalFormatting sqref="E2229:E2230">
    <cfRule type="cellIs" dxfId="1258" priority="1274" stopIfTrue="1" operator="equal">
      <formula>0</formula>
    </cfRule>
  </conditionalFormatting>
  <conditionalFormatting sqref="E2229:E2230">
    <cfRule type="cellIs" dxfId="1257" priority="1273" stopIfTrue="1" operator="equal">
      <formula>0</formula>
    </cfRule>
  </conditionalFormatting>
  <conditionalFormatting sqref="E2236">
    <cfRule type="cellIs" dxfId="1256" priority="1272" stopIfTrue="1" operator="equal">
      <formula>0</formula>
    </cfRule>
  </conditionalFormatting>
  <conditionalFormatting sqref="E2237">
    <cfRule type="cellIs" dxfId="1255" priority="1271" stopIfTrue="1" operator="equal">
      <formula>0</formula>
    </cfRule>
  </conditionalFormatting>
  <conditionalFormatting sqref="E2237">
    <cfRule type="cellIs" dxfId="1254" priority="1270" stopIfTrue="1" operator="equal">
      <formula>0</formula>
    </cfRule>
  </conditionalFormatting>
  <conditionalFormatting sqref="E2227:E2228">
    <cfRule type="cellIs" dxfId="1253" priority="1269" stopIfTrue="1" operator="equal">
      <formula>0</formula>
    </cfRule>
  </conditionalFormatting>
  <conditionalFormatting sqref="E2235">
    <cfRule type="cellIs" dxfId="1252" priority="1268" stopIfTrue="1" operator="equal">
      <formula>0</formula>
    </cfRule>
  </conditionalFormatting>
  <conditionalFormatting sqref="E2236">
    <cfRule type="cellIs" dxfId="1251" priority="1267" stopIfTrue="1" operator="equal">
      <formula>0</formula>
    </cfRule>
  </conditionalFormatting>
  <conditionalFormatting sqref="E2236">
    <cfRule type="cellIs" dxfId="1250" priority="1266" stopIfTrue="1" operator="equal">
      <formula>0</formula>
    </cfRule>
  </conditionalFormatting>
  <conditionalFormatting sqref="E2240">
    <cfRule type="cellIs" dxfId="1249" priority="1265" stopIfTrue="1" operator="equal">
      <formula>0</formula>
    </cfRule>
  </conditionalFormatting>
  <conditionalFormatting sqref="D2253:D2256 D2249:E2252 D2272:D2280 E2272:E2279">
    <cfRule type="cellIs" dxfId="1248" priority="1264" stopIfTrue="1" operator="equal">
      <formula>0</formula>
    </cfRule>
  </conditionalFormatting>
  <conditionalFormatting sqref="D2248">
    <cfRule type="cellIs" dxfId="1247" priority="1262" stopIfTrue="1" operator="equal">
      <formula>0</formula>
    </cfRule>
  </conditionalFormatting>
  <conditionalFormatting sqref="D2260 D2266:D2269">
    <cfRule type="cellIs" dxfId="1246" priority="1261" stopIfTrue="1" operator="equal">
      <formula>0</formula>
    </cfRule>
  </conditionalFormatting>
  <conditionalFormatting sqref="D2281">
    <cfRule type="cellIs" dxfId="1245" priority="1263" stopIfTrue="1" operator="equal">
      <formula>0</formula>
    </cfRule>
  </conditionalFormatting>
  <conditionalFormatting sqref="D2258:D2259">
    <cfRule type="cellIs" dxfId="1244" priority="1260" stopIfTrue="1" operator="equal">
      <formula>0</formula>
    </cfRule>
  </conditionalFormatting>
  <conditionalFormatting sqref="E2253:E2256 E2258:E2259">
    <cfRule type="cellIs" dxfId="1243" priority="1259" stopIfTrue="1" operator="equal">
      <formula>0</formula>
    </cfRule>
  </conditionalFormatting>
  <conditionalFormatting sqref="E2260">
    <cfRule type="cellIs" dxfId="1242" priority="1258" stopIfTrue="1" operator="equal">
      <formula>0</formula>
    </cfRule>
  </conditionalFormatting>
  <conditionalFormatting sqref="E2268:E2269">
    <cfRule type="cellIs" dxfId="1241" priority="1257" stopIfTrue="1" operator="equal">
      <formula>0</formula>
    </cfRule>
  </conditionalFormatting>
  <conditionalFormatting sqref="E2268:E2269">
    <cfRule type="cellIs" dxfId="1240" priority="1256" stopIfTrue="1" operator="equal">
      <formula>0</formula>
    </cfRule>
  </conditionalFormatting>
  <conditionalFormatting sqref="E2275">
    <cfRule type="cellIs" dxfId="1239" priority="1255" stopIfTrue="1" operator="equal">
      <formula>0</formula>
    </cfRule>
  </conditionalFormatting>
  <conditionalFormatting sqref="D2277">
    <cfRule type="cellIs" dxfId="1238" priority="1254" stopIfTrue="1" operator="equal">
      <formula>0</formula>
    </cfRule>
  </conditionalFormatting>
  <conditionalFormatting sqref="E2275">
    <cfRule type="cellIs" dxfId="1237" priority="1253" stopIfTrue="1" operator="equal">
      <formula>0</formula>
    </cfRule>
  </conditionalFormatting>
  <conditionalFormatting sqref="E2280">
    <cfRule type="cellIs" dxfId="1236" priority="1252" stopIfTrue="1" operator="equal">
      <formula>0</formula>
    </cfRule>
  </conditionalFormatting>
  <conditionalFormatting sqref="D2266:D2274">
    <cfRule type="cellIs" dxfId="1235" priority="1251" stopIfTrue="1" operator="equal">
      <formula>0</formula>
    </cfRule>
  </conditionalFormatting>
  <conditionalFormatting sqref="E2266:E2274">
    <cfRule type="cellIs" dxfId="1234" priority="1250" stopIfTrue="1" operator="equal">
      <formula>0</formula>
    </cfRule>
  </conditionalFormatting>
  <conditionalFormatting sqref="E2267:E2271">
    <cfRule type="cellIs" dxfId="1233" priority="1249" stopIfTrue="1" operator="equal">
      <formula>0</formula>
    </cfRule>
  </conditionalFormatting>
  <conditionalFormatting sqref="E2270:E2274">
    <cfRule type="cellIs" dxfId="1232" priority="1248" stopIfTrue="1" operator="equal">
      <formula>0</formula>
    </cfRule>
  </conditionalFormatting>
  <conditionalFormatting sqref="D2260:D2267">
    <cfRule type="cellIs" dxfId="1231" priority="1247" stopIfTrue="1" operator="equal">
      <formula>0</formula>
    </cfRule>
  </conditionalFormatting>
  <conditionalFormatting sqref="E2260:E2267">
    <cfRule type="cellIs" dxfId="1230" priority="1246" stopIfTrue="1" operator="equal">
      <formula>0</formula>
    </cfRule>
  </conditionalFormatting>
  <conditionalFormatting sqref="E2266:E2267">
    <cfRule type="cellIs" dxfId="1229" priority="1245" stopIfTrue="1" operator="equal">
      <formula>0</formula>
    </cfRule>
  </conditionalFormatting>
  <conditionalFormatting sqref="D2259:D2263">
    <cfRule type="cellIs" dxfId="1228" priority="1244" stopIfTrue="1" operator="equal">
      <formula>0</formula>
    </cfRule>
  </conditionalFormatting>
  <conditionalFormatting sqref="E2259:E2263">
    <cfRule type="cellIs" dxfId="1227" priority="1243" stopIfTrue="1" operator="equal">
      <formula>0</formula>
    </cfRule>
  </conditionalFormatting>
  <conditionalFormatting sqref="D2257">
    <cfRule type="cellIs" dxfId="1226" priority="1242" stopIfTrue="1" operator="equal">
      <formula>0</formula>
    </cfRule>
  </conditionalFormatting>
  <conditionalFormatting sqref="E2257">
    <cfRule type="cellIs" dxfId="1225" priority="1241" stopIfTrue="1" operator="equal">
      <formula>0</formula>
    </cfRule>
  </conditionalFormatting>
  <conditionalFormatting sqref="E2274">
    <cfRule type="cellIs" dxfId="1224" priority="1240" stopIfTrue="1" operator="equal">
      <formula>0</formula>
    </cfRule>
  </conditionalFormatting>
  <conditionalFormatting sqref="D2276">
    <cfRule type="cellIs" dxfId="1223" priority="1239" stopIfTrue="1" operator="equal">
      <formula>0</formula>
    </cfRule>
  </conditionalFormatting>
  <conditionalFormatting sqref="E2279">
    <cfRule type="cellIs" dxfId="1222" priority="1238" stopIfTrue="1" operator="equal">
      <formula>0</formula>
    </cfRule>
  </conditionalFormatting>
  <conditionalFormatting sqref="E2266:E2267">
    <cfRule type="cellIs" dxfId="1221" priority="1237" stopIfTrue="1" operator="equal">
      <formula>0</formula>
    </cfRule>
  </conditionalFormatting>
  <conditionalFormatting sqref="E2266:E2267">
    <cfRule type="cellIs" dxfId="1220" priority="1236" stopIfTrue="1" operator="equal">
      <formula>0</formula>
    </cfRule>
  </conditionalFormatting>
  <conditionalFormatting sqref="E2273">
    <cfRule type="cellIs" dxfId="1219" priority="1235" stopIfTrue="1" operator="equal">
      <formula>0</formula>
    </cfRule>
  </conditionalFormatting>
  <conditionalFormatting sqref="E2274">
    <cfRule type="cellIs" dxfId="1218" priority="1234" stopIfTrue="1" operator="equal">
      <formula>0</formula>
    </cfRule>
  </conditionalFormatting>
  <conditionalFormatting sqref="D2275">
    <cfRule type="cellIs" dxfId="1217" priority="1233" stopIfTrue="1" operator="equal">
      <formula>0</formula>
    </cfRule>
  </conditionalFormatting>
  <conditionalFormatting sqref="E2274">
    <cfRule type="cellIs" dxfId="1216" priority="1232" stopIfTrue="1" operator="equal">
      <formula>0</formula>
    </cfRule>
  </conditionalFormatting>
  <conditionalFormatting sqref="E2264:E2265">
    <cfRule type="cellIs" dxfId="1215" priority="1231" stopIfTrue="1" operator="equal">
      <formula>0</formula>
    </cfRule>
  </conditionalFormatting>
  <conditionalFormatting sqref="E2272">
    <cfRule type="cellIs" dxfId="1214" priority="1230" stopIfTrue="1" operator="equal">
      <formula>0</formula>
    </cfRule>
  </conditionalFormatting>
  <conditionalFormatting sqref="E2273">
    <cfRule type="cellIs" dxfId="1213" priority="1229" stopIfTrue="1" operator="equal">
      <formula>0</formula>
    </cfRule>
  </conditionalFormatting>
  <conditionalFormatting sqref="E2273">
    <cfRule type="cellIs" dxfId="1212" priority="1228" stopIfTrue="1" operator="equal">
      <formula>0</formula>
    </cfRule>
  </conditionalFormatting>
  <conditionalFormatting sqref="E2277">
    <cfRule type="cellIs" dxfId="1211" priority="1227" stopIfTrue="1" operator="equal">
      <formula>0</formula>
    </cfRule>
  </conditionalFormatting>
  <conditionalFormatting sqref="D2290:D2293 D2286:E2289 D2309:D2317 E2309:E2316">
    <cfRule type="cellIs" dxfId="1210" priority="1226" stopIfTrue="1" operator="equal">
      <formula>0</formula>
    </cfRule>
  </conditionalFormatting>
  <conditionalFormatting sqref="D2285">
    <cfRule type="cellIs" dxfId="1209" priority="1224" stopIfTrue="1" operator="equal">
      <formula>0</formula>
    </cfRule>
  </conditionalFormatting>
  <conditionalFormatting sqref="D2297 D2303:D2306">
    <cfRule type="cellIs" dxfId="1208" priority="1223" stopIfTrue="1" operator="equal">
      <formula>0</formula>
    </cfRule>
  </conditionalFormatting>
  <conditionalFormatting sqref="D2318">
    <cfRule type="cellIs" dxfId="1207" priority="1225" stopIfTrue="1" operator="equal">
      <formula>0</formula>
    </cfRule>
  </conditionalFormatting>
  <conditionalFormatting sqref="D2295:D2296">
    <cfRule type="cellIs" dxfId="1206" priority="1222" stopIfTrue="1" operator="equal">
      <formula>0</formula>
    </cfRule>
  </conditionalFormatting>
  <conditionalFormatting sqref="E2290:E2293 E2295:E2296">
    <cfRule type="cellIs" dxfId="1205" priority="1221" stopIfTrue="1" operator="equal">
      <formula>0</formula>
    </cfRule>
  </conditionalFormatting>
  <conditionalFormatting sqref="E2297">
    <cfRule type="cellIs" dxfId="1204" priority="1220" stopIfTrue="1" operator="equal">
      <formula>0</formula>
    </cfRule>
  </conditionalFormatting>
  <conditionalFormatting sqref="E2305:E2306">
    <cfRule type="cellIs" dxfId="1203" priority="1219" stopIfTrue="1" operator="equal">
      <formula>0</formula>
    </cfRule>
  </conditionalFormatting>
  <conditionalFormatting sqref="E2305:E2306">
    <cfRule type="cellIs" dxfId="1202" priority="1218" stopIfTrue="1" operator="equal">
      <formula>0</formula>
    </cfRule>
  </conditionalFormatting>
  <conditionalFormatting sqref="E2312">
    <cfRule type="cellIs" dxfId="1201" priority="1217" stopIfTrue="1" operator="equal">
      <formula>0</formula>
    </cfRule>
  </conditionalFormatting>
  <conditionalFormatting sqref="D2314">
    <cfRule type="cellIs" dxfId="1200" priority="1216" stopIfTrue="1" operator="equal">
      <formula>0</formula>
    </cfRule>
  </conditionalFormatting>
  <conditionalFormatting sqref="E2312">
    <cfRule type="cellIs" dxfId="1199" priority="1215" stopIfTrue="1" operator="equal">
      <formula>0</formula>
    </cfRule>
  </conditionalFormatting>
  <conditionalFormatting sqref="E2317">
    <cfRule type="cellIs" dxfId="1198" priority="1214" stopIfTrue="1" operator="equal">
      <formula>0</formula>
    </cfRule>
  </conditionalFormatting>
  <conditionalFormatting sqref="D2303:D2311">
    <cfRule type="cellIs" dxfId="1197" priority="1213" stopIfTrue="1" operator="equal">
      <formula>0</formula>
    </cfRule>
  </conditionalFormatting>
  <conditionalFormatting sqref="E2303:E2311">
    <cfRule type="cellIs" dxfId="1196" priority="1212" stopIfTrue="1" operator="equal">
      <formula>0</formula>
    </cfRule>
  </conditionalFormatting>
  <conditionalFormatting sqref="E2304:E2308">
    <cfRule type="cellIs" dxfId="1195" priority="1211" stopIfTrue="1" operator="equal">
      <formula>0</formula>
    </cfRule>
  </conditionalFormatting>
  <conditionalFormatting sqref="E2307:E2311">
    <cfRule type="cellIs" dxfId="1194" priority="1210" stopIfTrue="1" operator="equal">
      <formula>0</formula>
    </cfRule>
  </conditionalFormatting>
  <conditionalFormatting sqref="D2297:D2304">
    <cfRule type="cellIs" dxfId="1193" priority="1209" stopIfTrue="1" operator="equal">
      <formula>0</formula>
    </cfRule>
  </conditionalFormatting>
  <conditionalFormatting sqref="E2297:E2304">
    <cfRule type="cellIs" dxfId="1192" priority="1208" stopIfTrue="1" operator="equal">
      <formula>0</formula>
    </cfRule>
  </conditionalFormatting>
  <conditionalFormatting sqref="E2303:E2304">
    <cfRule type="cellIs" dxfId="1191" priority="1207" stopIfTrue="1" operator="equal">
      <formula>0</formula>
    </cfRule>
  </conditionalFormatting>
  <conditionalFormatting sqref="D2296:D2300">
    <cfRule type="cellIs" dxfId="1190" priority="1206" stopIfTrue="1" operator="equal">
      <formula>0</formula>
    </cfRule>
  </conditionalFormatting>
  <conditionalFormatting sqref="E2296:E2300">
    <cfRule type="cellIs" dxfId="1189" priority="1205" stopIfTrue="1" operator="equal">
      <formula>0</formula>
    </cfRule>
  </conditionalFormatting>
  <conditionalFormatting sqref="D2294">
    <cfRule type="cellIs" dxfId="1188" priority="1204" stopIfTrue="1" operator="equal">
      <formula>0</formula>
    </cfRule>
  </conditionalFormatting>
  <conditionalFormatting sqref="E2294">
    <cfRule type="cellIs" dxfId="1187" priority="1203" stopIfTrue="1" operator="equal">
      <formula>0</formula>
    </cfRule>
  </conditionalFormatting>
  <conditionalFormatting sqref="E2311">
    <cfRule type="cellIs" dxfId="1186" priority="1202" stopIfTrue="1" operator="equal">
      <formula>0</formula>
    </cfRule>
  </conditionalFormatting>
  <conditionalFormatting sqref="D2313">
    <cfRule type="cellIs" dxfId="1185" priority="1201" stopIfTrue="1" operator="equal">
      <formula>0</formula>
    </cfRule>
  </conditionalFormatting>
  <conditionalFormatting sqref="E2316">
    <cfRule type="cellIs" dxfId="1184" priority="1200" stopIfTrue="1" operator="equal">
      <formula>0</formula>
    </cfRule>
  </conditionalFormatting>
  <conditionalFormatting sqref="E2303:E2304">
    <cfRule type="cellIs" dxfId="1183" priority="1199" stopIfTrue="1" operator="equal">
      <formula>0</formula>
    </cfRule>
  </conditionalFormatting>
  <conditionalFormatting sqref="E2303:E2304">
    <cfRule type="cellIs" dxfId="1182" priority="1198" stopIfTrue="1" operator="equal">
      <formula>0</formula>
    </cfRule>
  </conditionalFormatting>
  <conditionalFormatting sqref="E2310">
    <cfRule type="cellIs" dxfId="1181" priority="1197" stopIfTrue="1" operator="equal">
      <formula>0</formula>
    </cfRule>
  </conditionalFormatting>
  <conditionalFormatting sqref="E2311">
    <cfRule type="cellIs" dxfId="1180" priority="1196" stopIfTrue="1" operator="equal">
      <formula>0</formula>
    </cfRule>
  </conditionalFormatting>
  <conditionalFormatting sqref="D2312">
    <cfRule type="cellIs" dxfId="1179" priority="1195" stopIfTrue="1" operator="equal">
      <formula>0</formula>
    </cfRule>
  </conditionalFormatting>
  <conditionalFormatting sqref="E2311">
    <cfRule type="cellIs" dxfId="1178" priority="1194" stopIfTrue="1" operator="equal">
      <formula>0</formula>
    </cfRule>
  </conditionalFormatting>
  <conditionalFormatting sqref="E2301:E2302">
    <cfRule type="cellIs" dxfId="1177" priority="1193" stopIfTrue="1" operator="equal">
      <formula>0</formula>
    </cfRule>
  </conditionalFormatting>
  <conditionalFormatting sqref="E2309">
    <cfRule type="cellIs" dxfId="1176" priority="1192" stopIfTrue="1" operator="equal">
      <formula>0</formula>
    </cfRule>
  </conditionalFormatting>
  <conditionalFormatting sqref="E2310">
    <cfRule type="cellIs" dxfId="1175" priority="1191" stopIfTrue="1" operator="equal">
      <formula>0</formula>
    </cfRule>
  </conditionalFormatting>
  <conditionalFormatting sqref="E2310">
    <cfRule type="cellIs" dxfId="1174" priority="1190" stopIfTrue="1" operator="equal">
      <formula>0</formula>
    </cfRule>
  </conditionalFormatting>
  <conditionalFormatting sqref="E2314">
    <cfRule type="cellIs" dxfId="1173" priority="1189" stopIfTrue="1" operator="equal">
      <formula>0</formula>
    </cfRule>
  </conditionalFormatting>
  <conditionalFormatting sqref="D2327:D2330 D2323:E2326 D2346:D2354 E2346:E2353">
    <cfRule type="cellIs" dxfId="1172" priority="1188" stopIfTrue="1" operator="equal">
      <formula>0</formula>
    </cfRule>
  </conditionalFormatting>
  <conditionalFormatting sqref="D2322">
    <cfRule type="cellIs" dxfId="1171" priority="1186" stopIfTrue="1" operator="equal">
      <formula>0</formula>
    </cfRule>
  </conditionalFormatting>
  <conditionalFormatting sqref="D2334 D2340:D2343">
    <cfRule type="cellIs" dxfId="1170" priority="1185" stopIfTrue="1" operator="equal">
      <formula>0</formula>
    </cfRule>
  </conditionalFormatting>
  <conditionalFormatting sqref="D2355">
    <cfRule type="cellIs" dxfId="1169" priority="1187" stopIfTrue="1" operator="equal">
      <formula>0</formula>
    </cfRule>
  </conditionalFormatting>
  <conditionalFormatting sqref="D2332:D2333">
    <cfRule type="cellIs" dxfId="1168" priority="1184" stopIfTrue="1" operator="equal">
      <formula>0</formula>
    </cfRule>
  </conditionalFormatting>
  <conditionalFormatting sqref="E2327:E2330 E2332:E2333">
    <cfRule type="cellIs" dxfId="1167" priority="1183" stopIfTrue="1" operator="equal">
      <formula>0</formula>
    </cfRule>
  </conditionalFormatting>
  <conditionalFormatting sqref="E2334">
    <cfRule type="cellIs" dxfId="1166" priority="1182" stopIfTrue="1" operator="equal">
      <formula>0</formula>
    </cfRule>
  </conditionalFormatting>
  <conditionalFormatting sqref="E2342:E2343">
    <cfRule type="cellIs" dxfId="1165" priority="1181" stopIfTrue="1" operator="equal">
      <formula>0</formula>
    </cfRule>
  </conditionalFormatting>
  <conditionalFormatting sqref="E2342:E2343">
    <cfRule type="cellIs" dxfId="1164" priority="1180" stopIfTrue="1" operator="equal">
      <formula>0</formula>
    </cfRule>
  </conditionalFormatting>
  <conditionalFormatting sqref="E2349">
    <cfRule type="cellIs" dxfId="1163" priority="1179" stopIfTrue="1" operator="equal">
      <formula>0</formula>
    </cfRule>
  </conditionalFormatting>
  <conditionalFormatting sqref="D2351">
    <cfRule type="cellIs" dxfId="1162" priority="1178" stopIfTrue="1" operator="equal">
      <formula>0</formula>
    </cfRule>
  </conditionalFormatting>
  <conditionalFormatting sqref="E2349">
    <cfRule type="cellIs" dxfId="1161" priority="1177" stopIfTrue="1" operator="equal">
      <formula>0</formula>
    </cfRule>
  </conditionalFormatting>
  <conditionalFormatting sqref="E2354">
    <cfRule type="cellIs" dxfId="1160" priority="1176" stopIfTrue="1" operator="equal">
      <formula>0</formula>
    </cfRule>
  </conditionalFormatting>
  <conditionalFormatting sqref="D2340:D2348">
    <cfRule type="cellIs" dxfId="1159" priority="1175" stopIfTrue="1" operator="equal">
      <formula>0</formula>
    </cfRule>
  </conditionalFormatting>
  <conditionalFormatting sqref="E2340:E2348">
    <cfRule type="cellIs" dxfId="1158" priority="1174" stopIfTrue="1" operator="equal">
      <formula>0</formula>
    </cfRule>
  </conditionalFormatting>
  <conditionalFormatting sqref="E2341:E2345">
    <cfRule type="cellIs" dxfId="1157" priority="1173" stopIfTrue="1" operator="equal">
      <formula>0</formula>
    </cfRule>
  </conditionalFormatting>
  <conditionalFormatting sqref="E2344:E2348">
    <cfRule type="cellIs" dxfId="1156" priority="1172" stopIfTrue="1" operator="equal">
      <formula>0</formula>
    </cfRule>
  </conditionalFormatting>
  <conditionalFormatting sqref="D2334:D2341">
    <cfRule type="cellIs" dxfId="1155" priority="1171" stopIfTrue="1" operator="equal">
      <formula>0</formula>
    </cfRule>
  </conditionalFormatting>
  <conditionalFormatting sqref="E2334:E2341">
    <cfRule type="cellIs" dxfId="1154" priority="1170" stopIfTrue="1" operator="equal">
      <formula>0</formula>
    </cfRule>
  </conditionalFormatting>
  <conditionalFormatting sqref="E2340:E2341">
    <cfRule type="cellIs" dxfId="1153" priority="1169" stopIfTrue="1" operator="equal">
      <formula>0</formula>
    </cfRule>
  </conditionalFormatting>
  <conditionalFormatting sqref="D2333:D2337">
    <cfRule type="cellIs" dxfId="1152" priority="1168" stopIfTrue="1" operator="equal">
      <formula>0</formula>
    </cfRule>
  </conditionalFormatting>
  <conditionalFormatting sqref="E2333:E2337">
    <cfRule type="cellIs" dxfId="1151" priority="1167" stopIfTrue="1" operator="equal">
      <formula>0</formula>
    </cfRule>
  </conditionalFormatting>
  <conditionalFormatting sqref="D2331">
    <cfRule type="cellIs" dxfId="1150" priority="1166" stopIfTrue="1" operator="equal">
      <formula>0</formula>
    </cfRule>
  </conditionalFormatting>
  <conditionalFormatting sqref="E2331">
    <cfRule type="cellIs" dxfId="1149" priority="1165" stopIfTrue="1" operator="equal">
      <formula>0</formula>
    </cfRule>
  </conditionalFormatting>
  <conditionalFormatting sqref="E2348">
    <cfRule type="cellIs" dxfId="1148" priority="1164" stopIfTrue="1" operator="equal">
      <formula>0</formula>
    </cfRule>
  </conditionalFormatting>
  <conditionalFormatting sqref="D2350">
    <cfRule type="cellIs" dxfId="1147" priority="1163" stopIfTrue="1" operator="equal">
      <formula>0</formula>
    </cfRule>
  </conditionalFormatting>
  <conditionalFormatting sqref="E2353">
    <cfRule type="cellIs" dxfId="1146" priority="1162" stopIfTrue="1" operator="equal">
      <formula>0</formula>
    </cfRule>
  </conditionalFormatting>
  <conditionalFormatting sqref="E2340:E2341">
    <cfRule type="cellIs" dxfId="1145" priority="1161" stopIfTrue="1" operator="equal">
      <formula>0</formula>
    </cfRule>
  </conditionalFormatting>
  <conditionalFormatting sqref="E2340:E2341">
    <cfRule type="cellIs" dxfId="1144" priority="1160" stopIfTrue="1" operator="equal">
      <formula>0</formula>
    </cfRule>
  </conditionalFormatting>
  <conditionalFormatting sqref="E2347">
    <cfRule type="cellIs" dxfId="1143" priority="1159" stopIfTrue="1" operator="equal">
      <formula>0</formula>
    </cfRule>
  </conditionalFormatting>
  <conditionalFormatting sqref="E2348">
    <cfRule type="cellIs" dxfId="1142" priority="1158" stopIfTrue="1" operator="equal">
      <formula>0</formula>
    </cfRule>
  </conditionalFormatting>
  <conditionalFormatting sqref="D2349">
    <cfRule type="cellIs" dxfId="1141" priority="1157" stopIfTrue="1" operator="equal">
      <formula>0</formula>
    </cfRule>
  </conditionalFormatting>
  <conditionalFormatting sqref="E2348">
    <cfRule type="cellIs" dxfId="1140" priority="1156" stopIfTrue="1" operator="equal">
      <formula>0</formula>
    </cfRule>
  </conditionalFormatting>
  <conditionalFormatting sqref="E2338:E2339">
    <cfRule type="cellIs" dxfId="1139" priority="1155" stopIfTrue="1" operator="equal">
      <formula>0</formula>
    </cfRule>
  </conditionalFormatting>
  <conditionalFormatting sqref="E2346">
    <cfRule type="cellIs" dxfId="1138" priority="1154" stopIfTrue="1" operator="equal">
      <formula>0</formula>
    </cfRule>
  </conditionalFormatting>
  <conditionalFormatting sqref="E2347">
    <cfRule type="cellIs" dxfId="1137" priority="1153" stopIfTrue="1" operator="equal">
      <formula>0</formula>
    </cfRule>
  </conditionalFormatting>
  <conditionalFormatting sqref="E2347">
    <cfRule type="cellIs" dxfId="1136" priority="1152" stopIfTrue="1" operator="equal">
      <formula>0</formula>
    </cfRule>
  </conditionalFormatting>
  <conditionalFormatting sqref="E2351">
    <cfRule type="cellIs" dxfId="1135" priority="1151" stopIfTrue="1" operator="equal">
      <formula>0</formula>
    </cfRule>
  </conditionalFormatting>
  <conditionalFormatting sqref="D2364:D2367 D2360:E2363 D2383:D2391 E2383:E2390">
    <cfRule type="cellIs" dxfId="1134" priority="1150" stopIfTrue="1" operator="equal">
      <formula>0</formula>
    </cfRule>
  </conditionalFormatting>
  <conditionalFormatting sqref="D2359">
    <cfRule type="cellIs" dxfId="1133" priority="1148" stopIfTrue="1" operator="equal">
      <formula>0</formula>
    </cfRule>
  </conditionalFormatting>
  <conditionalFormatting sqref="D2371 D2377:D2380">
    <cfRule type="cellIs" dxfId="1132" priority="1147" stopIfTrue="1" operator="equal">
      <formula>0</formula>
    </cfRule>
  </conditionalFormatting>
  <conditionalFormatting sqref="D2392">
    <cfRule type="cellIs" dxfId="1131" priority="1149" stopIfTrue="1" operator="equal">
      <formula>0</formula>
    </cfRule>
  </conditionalFormatting>
  <conditionalFormatting sqref="D2369:D2370">
    <cfRule type="cellIs" dxfId="1130" priority="1146" stopIfTrue="1" operator="equal">
      <formula>0</formula>
    </cfRule>
  </conditionalFormatting>
  <conditionalFormatting sqref="E2364:E2367 E2369:E2370">
    <cfRule type="cellIs" dxfId="1129" priority="1145" stopIfTrue="1" operator="equal">
      <formula>0</formula>
    </cfRule>
  </conditionalFormatting>
  <conditionalFormatting sqref="E2371">
    <cfRule type="cellIs" dxfId="1128" priority="1144" stopIfTrue="1" operator="equal">
      <formula>0</formula>
    </cfRule>
  </conditionalFormatting>
  <conditionalFormatting sqref="E2379:E2380">
    <cfRule type="cellIs" dxfId="1127" priority="1143" stopIfTrue="1" operator="equal">
      <formula>0</formula>
    </cfRule>
  </conditionalFormatting>
  <conditionalFormatting sqref="E2379:E2380">
    <cfRule type="cellIs" dxfId="1126" priority="1142" stopIfTrue="1" operator="equal">
      <formula>0</formula>
    </cfRule>
  </conditionalFormatting>
  <conditionalFormatting sqref="E2386">
    <cfRule type="cellIs" dxfId="1125" priority="1141" stopIfTrue="1" operator="equal">
      <formula>0</formula>
    </cfRule>
  </conditionalFormatting>
  <conditionalFormatting sqref="D2388">
    <cfRule type="cellIs" dxfId="1124" priority="1140" stopIfTrue="1" operator="equal">
      <formula>0</formula>
    </cfRule>
  </conditionalFormatting>
  <conditionalFormatting sqref="E2386">
    <cfRule type="cellIs" dxfId="1123" priority="1139" stopIfTrue="1" operator="equal">
      <formula>0</formula>
    </cfRule>
  </conditionalFormatting>
  <conditionalFormatting sqref="E2391">
    <cfRule type="cellIs" dxfId="1122" priority="1138" stopIfTrue="1" operator="equal">
      <formula>0</formula>
    </cfRule>
  </conditionalFormatting>
  <conditionalFormatting sqref="D2377:D2385">
    <cfRule type="cellIs" dxfId="1121" priority="1137" stopIfTrue="1" operator="equal">
      <formula>0</formula>
    </cfRule>
  </conditionalFormatting>
  <conditionalFormatting sqref="E2377:E2385">
    <cfRule type="cellIs" dxfId="1120" priority="1136" stopIfTrue="1" operator="equal">
      <formula>0</formula>
    </cfRule>
  </conditionalFormatting>
  <conditionalFormatting sqref="E2378:E2382">
    <cfRule type="cellIs" dxfId="1119" priority="1135" stopIfTrue="1" operator="equal">
      <formula>0</formula>
    </cfRule>
  </conditionalFormatting>
  <conditionalFormatting sqref="E2381:E2385">
    <cfRule type="cellIs" dxfId="1118" priority="1134" stopIfTrue="1" operator="equal">
      <formula>0</formula>
    </cfRule>
  </conditionalFormatting>
  <conditionalFormatting sqref="D2371:D2379">
    <cfRule type="cellIs" dxfId="1117" priority="1133" stopIfTrue="1" operator="equal">
      <formula>0</formula>
    </cfRule>
  </conditionalFormatting>
  <conditionalFormatting sqref="E2371:E2378">
    <cfRule type="cellIs" dxfId="1116" priority="1132" stopIfTrue="1" operator="equal">
      <formula>0</formula>
    </cfRule>
  </conditionalFormatting>
  <conditionalFormatting sqref="E2377:E2378">
    <cfRule type="cellIs" dxfId="1115" priority="1131" stopIfTrue="1" operator="equal">
      <formula>0</formula>
    </cfRule>
  </conditionalFormatting>
  <conditionalFormatting sqref="D2370:D2374">
    <cfRule type="cellIs" dxfId="1114" priority="1130" stopIfTrue="1" operator="equal">
      <formula>0</formula>
    </cfRule>
  </conditionalFormatting>
  <conditionalFormatting sqref="E2370:E2374">
    <cfRule type="cellIs" dxfId="1113" priority="1129" stopIfTrue="1" operator="equal">
      <formula>0</formula>
    </cfRule>
  </conditionalFormatting>
  <conditionalFormatting sqref="D2368">
    <cfRule type="cellIs" dxfId="1112" priority="1128" stopIfTrue="1" operator="equal">
      <formula>0</formula>
    </cfRule>
  </conditionalFormatting>
  <conditionalFormatting sqref="E2368">
    <cfRule type="cellIs" dxfId="1111" priority="1127" stopIfTrue="1" operator="equal">
      <formula>0</formula>
    </cfRule>
  </conditionalFormatting>
  <conditionalFormatting sqref="E2385">
    <cfRule type="cellIs" dxfId="1110" priority="1126" stopIfTrue="1" operator="equal">
      <formula>0</formula>
    </cfRule>
  </conditionalFormatting>
  <conditionalFormatting sqref="D2387">
    <cfRule type="cellIs" dxfId="1109" priority="1125" stopIfTrue="1" operator="equal">
      <formula>0</formula>
    </cfRule>
  </conditionalFormatting>
  <conditionalFormatting sqref="E2390">
    <cfRule type="cellIs" dxfId="1108" priority="1124" stopIfTrue="1" operator="equal">
      <formula>0</formula>
    </cfRule>
  </conditionalFormatting>
  <conditionalFormatting sqref="E2377:E2378">
    <cfRule type="cellIs" dxfId="1107" priority="1123" stopIfTrue="1" operator="equal">
      <formula>0</formula>
    </cfRule>
  </conditionalFormatting>
  <conditionalFormatting sqref="E2377:E2378">
    <cfRule type="cellIs" dxfId="1106" priority="1122" stopIfTrue="1" operator="equal">
      <formula>0</formula>
    </cfRule>
  </conditionalFormatting>
  <conditionalFormatting sqref="E2384">
    <cfRule type="cellIs" dxfId="1105" priority="1121" stopIfTrue="1" operator="equal">
      <formula>0</formula>
    </cfRule>
  </conditionalFormatting>
  <conditionalFormatting sqref="E2385">
    <cfRule type="cellIs" dxfId="1104" priority="1120" stopIfTrue="1" operator="equal">
      <formula>0</formula>
    </cfRule>
  </conditionalFormatting>
  <conditionalFormatting sqref="D2386">
    <cfRule type="cellIs" dxfId="1103" priority="1119" stopIfTrue="1" operator="equal">
      <formula>0</formula>
    </cfRule>
  </conditionalFormatting>
  <conditionalFormatting sqref="E2385">
    <cfRule type="cellIs" dxfId="1102" priority="1118" stopIfTrue="1" operator="equal">
      <formula>0</formula>
    </cfRule>
  </conditionalFormatting>
  <conditionalFormatting sqref="E2375:E2376">
    <cfRule type="cellIs" dxfId="1101" priority="1117" stopIfTrue="1" operator="equal">
      <formula>0</formula>
    </cfRule>
  </conditionalFormatting>
  <conditionalFormatting sqref="E2383">
    <cfRule type="cellIs" dxfId="1100" priority="1116" stopIfTrue="1" operator="equal">
      <formula>0</formula>
    </cfRule>
  </conditionalFormatting>
  <conditionalFormatting sqref="E2384">
    <cfRule type="cellIs" dxfId="1099" priority="1115" stopIfTrue="1" operator="equal">
      <formula>0</formula>
    </cfRule>
  </conditionalFormatting>
  <conditionalFormatting sqref="E2384">
    <cfRule type="cellIs" dxfId="1098" priority="1114" stopIfTrue="1" operator="equal">
      <formula>0</formula>
    </cfRule>
  </conditionalFormatting>
  <conditionalFormatting sqref="E2388">
    <cfRule type="cellIs" dxfId="1097" priority="1113" stopIfTrue="1" operator="equal">
      <formula>0</formula>
    </cfRule>
  </conditionalFormatting>
  <conditionalFormatting sqref="D2401:D2404 D2397:E2400 D2420:D2428 E2420:E2427">
    <cfRule type="cellIs" dxfId="1096" priority="1112" stopIfTrue="1" operator="equal">
      <formula>0</formula>
    </cfRule>
  </conditionalFormatting>
  <conditionalFormatting sqref="D2396">
    <cfRule type="cellIs" dxfId="1095" priority="1110" stopIfTrue="1" operator="equal">
      <formula>0</formula>
    </cfRule>
  </conditionalFormatting>
  <conditionalFormatting sqref="D2408 D2414:D2417">
    <cfRule type="cellIs" dxfId="1094" priority="1109" stopIfTrue="1" operator="equal">
      <formula>0</formula>
    </cfRule>
  </conditionalFormatting>
  <conditionalFormatting sqref="D2429">
    <cfRule type="cellIs" dxfId="1093" priority="1111" stopIfTrue="1" operator="equal">
      <formula>0</formula>
    </cfRule>
  </conditionalFormatting>
  <conditionalFormatting sqref="D2406:D2407">
    <cfRule type="cellIs" dxfId="1092" priority="1108" stopIfTrue="1" operator="equal">
      <formula>0</formula>
    </cfRule>
  </conditionalFormatting>
  <conditionalFormatting sqref="E2401:E2404 E2406:E2407">
    <cfRule type="cellIs" dxfId="1091" priority="1107" stopIfTrue="1" operator="equal">
      <formula>0</formula>
    </cfRule>
  </conditionalFormatting>
  <conditionalFormatting sqref="E2408">
    <cfRule type="cellIs" dxfId="1090" priority="1106" stopIfTrue="1" operator="equal">
      <formula>0</formula>
    </cfRule>
  </conditionalFormatting>
  <conditionalFormatting sqref="E2416:E2417">
    <cfRule type="cellIs" dxfId="1089" priority="1105" stopIfTrue="1" operator="equal">
      <formula>0</formula>
    </cfRule>
  </conditionalFormatting>
  <conditionalFormatting sqref="E2416:E2417">
    <cfRule type="cellIs" dxfId="1088" priority="1104" stopIfTrue="1" operator="equal">
      <formula>0</formula>
    </cfRule>
  </conditionalFormatting>
  <conditionalFormatting sqref="E2423">
    <cfRule type="cellIs" dxfId="1087" priority="1103" stopIfTrue="1" operator="equal">
      <formula>0</formula>
    </cfRule>
  </conditionalFormatting>
  <conditionalFormatting sqref="D2425">
    <cfRule type="cellIs" dxfId="1086" priority="1102" stopIfTrue="1" operator="equal">
      <formula>0</formula>
    </cfRule>
  </conditionalFormatting>
  <conditionalFormatting sqref="E2423">
    <cfRule type="cellIs" dxfId="1085" priority="1101" stopIfTrue="1" operator="equal">
      <formula>0</formula>
    </cfRule>
  </conditionalFormatting>
  <conditionalFormatting sqref="E2428">
    <cfRule type="cellIs" dxfId="1084" priority="1100" stopIfTrue="1" operator="equal">
      <formula>0</formula>
    </cfRule>
  </conditionalFormatting>
  <conditionalFormatting sqref="D2414:D2422">
    <cfRule type="cellIs" dxfId="1083" priority="1099" stopIfTrue="1" operator="equal">
      <formula>0</formula>
    </cfRule>
  </conditionalFormatting>
  <conditionalFormatting sqref="E2414:E2422">
    <cfRule type="cellIs" dxfId="1082" priority="1098" stopIfTrue="1" operator="equal">
      <formula>0</formula>
    </cfRule>
  </conditionalFormatting>
  <conditionalFormatting sqref="E2415:E2419">
    <cfRule type="cellIs" dxfId="1081" priority="1097" stopIfTrue="1" operator="equal">
      <formula>0</formula>
    </cfRule>
  </conditionalFormatting>
  <conditionalFormatting sqref="E2418:E2422">
    <cfRule type="cellIs" dxfId="1080" priority="1096" stopIfTrue="1" operator="equal">
      <formula>0</formula>
    </cfRule>
  </conditionalFormatting>
  <conditionalFormatting sqref="D2408:D2415">
    <cfRule type="cellIs" dxfId="1079" priority="1095" stopIfTrue="1" operator="equal">
      <formula>0</formula>
    </cfRule>
  </conditionalFormatting>
  <conditionalFormatting sqref="E2408:E2415">
    <cfRule type="cellIs" dxfId="1078" priority="1094" stopIfTrue="1" operator="equal">
      <formula>0</formula>
    </cfRule>
  </conditionalFormatting>
  <conditionalFormatting sqref="E2414:E2415">
    <cfRule type="cellIs" dxfId="1077" priority="1093" stopIfTrue="1" operator="equal">
      <formula>0</formula>
    </cfRule>
  </conditionalFormatting>
  <conditionalFormatting sqref="D2407:D2411">
    <cfRule type="cellIs" dxfId="1076" priority="1092" stopIfTrue="1" operator="equal">
      <formula>0</formula>
    </cfRule>
  </conditionalFormatting>
  <conditionalFormatting sqref="E2407:E2411">
    <cfRule type="cellIs" dxfId="1075" priority="1091" stopIfTrue="1" operator="equal">
      <formula>0</formula>
    </cfRule>
  </conditionalFormatting>
  <conditionalFormatting sqref="D2405">
    <cfRule type="cellIs" dxfId="1074" priority="1090" stopIfTrue="1" operator="equal">
      <formula>0</formula>
    </cfRule>
  </conditionalFormatting>
  <conditionalFormatting sqref="E2405">
    <cfRule type="cellIs" dxfId="1073" priority="1089" stopIfTrue="1" operator="equal">
      <formula>0</formula>
    </cfRule>
  </conditionalFormatting>
  <conditionalFormatting sqref="E2422">
    <cfRule type="cellIs" dxfId="1072" priority="1088" stopIfTrue="1" operator="equal">
      <formula>0</formula>
    </cfRule>
  </conditionalFormatting>
  <conditionalFormatting sqref="D2424">
    <cfRule type="cellIs" dxfId="1071" priority="1087" stopIfTrue="1" operator="equal">
      <formula>0</formula>
    </cfRule>
  </conditionalFormatting>
  <conditionalFormatting sqref="E2427">
    <cfRule type="cellIs" dxfId="1070" priority="1086" stopIfTrue="1" operator="equal">
      <formula>0</formula>
    </cfRule>
  </conditionalFormatting>
  <conditionalFormatting sqref="E2414:E2415">
    <cfRule type="cellIs" dxfId="1069" priority="1085" stopIfTrue="1" operator="equal">
      <formula>0</formula>
    </cfRule>
  </conditionalFormatting>
  <conditionalFormatting sqref="E2414:E2415">
    <cfRule type="cellIs" dxfId="1068" priority="1084" stopIfTrue="1" operator="equal">
      <formula>0</formula>
    </cfRule>
  </conditionalFormatting>
  <conditionalFormatting sqref="E2421">
    <cfRule type="cellIs" dxfId="1067" priority="1083" stopIfTrue="1" operator="equal">
      <formula>0</formula>
    </cfRule>
  </conditionalFormatting>
  <conditionalFormatting sqref="E2422">
    <cfRule type="cellIs" dxfId="1066" priority="1082" stopIfTrue="1" operator="equal">
      <formula>0</formula>
    </cfRule>
  </conditionalFormatting>
  <conditionalFormatting sqref="D2423">
    <cfRule type="cellIs" dxfId="1065" priority="1081" stopIfTrue="1" operator="equal">
      <formula>0</formula>
    </cfRule>
  </conditionalFormatting>
  <conditionalFormatting sqref="E2422">
    <cfRule type="cellIs" dxfId="1064" priority="1080" stopIfTrue="1" operator="equal">
      <formula>0</formula>
    </cfRule>
  </conditionalFormatting>
  <conditionalFormatting sqref="E2412:E2413">
    <cfRule type="cellIs" dxfId="1063" priority="1079" stopIfTrue="1" operator="equal">
      <formula>0</formula>
    </cfRule>
  </conditionalFormatting>
  <conditionalFormatting sqref="E2420">
    <cfRule type="cellIs" dxfId="1062" priority="1078" stopIfTrue="1" operator="equal">
      <formula>0</formula>
    </cfRule>
  </conditionalFormatting>
  <conditionalFormatting sqref="E2421">
    <cfRule type="cellIs" dxfId="1061" priority="1077" stopIfTrue="1" operator="equal">
      <formula>0</formula>
    </cfRule>
  </conditionalFormatting>
  <conditionalFormatting sqref="E2421">
    <cfRule type="cellIs" dxfId="1060" priority="1076" stopIfTrue="1" operator="equal">
      <formula>0</formula>
    </cfRule>
  </conditionalFormatting>
  <conditionalFormatting sqref="E2425">
    <cfRule type="cellIs" dxfId="1059" priority="1075" stopIfTrue="1" operator="equal">
      <formula>0</formula>
    </cfRule>
  </conditionalFormatting>
  <conditionalFormatting sqref="D2438:D2441 D2434:E2437 D2457:D2465 E2457:E2464">
    <cfRule type="cellIs" dxfId="1058" priority="1074" stopIfTrue="1" operator="equal">
      <formula>0</formula>
    </cfRule>
  </conditionalFormatting>
  <conditionalFormatting sqref="D2433">
    <cfRule type="cellIs" dxfId="1057" priority="1072" stopIfTrue="1" operator="equal">
      <formula>0</formula>
    </cfRule>
  </conditionalFormatting>
  <conditionalFormatting sqref="D2445 D2451:D2454">
    <cfRule type="cellIs" dxfId="1056" priority="1071" stopIfTrue="1" operator="equal">
      <formula>0</formula>
    </cfRule>
  </conditionalFormatting>
  <conditionalFormatting sqref="D2466">
    <cfRule type="cellIs" dxfId="1055" priority="1073" stopIfTrue="1" operator="equal">
      <formula>0</formula>
    </cfRule>
  </conditionalFormatting>
  <conditionalFormatting sqref="D2443:D2444">
    <cfRule type="cellIs" dxfId="1054" priority="1070" stopIfTrue="1" operator="equal">
      <formula>0</formula>
    </cfRule>
  </conditionalFormatting>
  <conditionalFormatting sqref="E2438:E2441 E2443:E2444">
    <cfRule type="cellIs" dxfId="1053" priority="1069" stopIfTrue="1" operator="equal">
      <formula>0</formula>
    </cfRule>
  </conditionalFormatting>
  <conditionalFormatting sqref="E2445">
    <cfRule type="cellIs" dxfId="1052" priority="1068" stopIfTrue="1" operator="equal">
      <formula>0</formula>
    </cfRule>
  </conditionalFormatting>
  <conditionalFormatting sqref="E2453:E2454">
    <cfRule type="cellIs" dxfId="1051" priority="1067" stopIfTrue="1" operator="equal">
      <formula>0</formula>
    </cfRule>
  </conditionalFormatting>
  <conditionalFormatting sqref="E2453:E2454">
    <cfRule type="cellIs" dxfId="1050" priority="1066" stopIfTrue="1" operator="equal">
      <formula>0</formula>
    </cfRule>
  </conditionalFormatting>
  <conditionalFormatting sqref="E2460">
    <cfRule type="cellIs" dxfId="1049" priority="1065" stopIfTrue="1" operator="equal">
      <formula>0</formula>
    </cfRule>
  </conditionalFormatting>
  <conditionalFormatting sqref="D2462">
    <cfRule type="cellIs" dxfId="1048" priority="1064" stopIfTrue="1" operator="equal">
      <formula>0</formula>
    </cfRule>
  </conditionalFormatting>
  <conditionalFormatting sqref="E2460">
    <cfRule type="cellIs" dxfId="1047" priority="1063" stopIfTrue="1" operator="equal">
      <formula>0</formula>
    </cfRule>
  </conditionalFormatting>
  <conditionalFormatting sqref="E2465">
    <cfRule type="cellIs" dxfId="1046" priority="1062" stopIfTrue="1" operator="equal">
      <formula>0</formula>
    </cfRule>
  </conditionalFormatting>
  <conditionalFormatting sqref="D2451:D2459">
    <cfRule type="cellIs" dxfId="1045" priority="1061" stopIfTrue="1" operator="equal">
      <formula>0</formula>
    </cfRule>
  </conditionalFormatting>
  <conditionalFormatting sqref="E2451:E2459">
    <cfRule type="cellIs" dxfId="1044" priority="1060" stopIfTrue="1" operator="equal">
      <formula>0</formula>
    </cfRule>
  </conditionalFormatting>
  <conditionalFormatting sqref="E2452:E2456">
    <cfRule type="cellIs" dxfId="1043" priority="1059" stopIfTrue="1" operator="equal">
      <formula>0</formula>
    </cfRule>
  </conditionalFormatting>
  <conditionalFormatting sqref="E2455:E2459">
    <cfRule type="cellIs" dxfId="1042" priority="1058" stopIfTrue="1" operator="equal">
      <formula>0</formula>
    </cfRule>
  </conditionalFormatting>
  <conditionalFormatting sqref="D2445:D2452">
    <cfRule type="cellIs" dxfId="1041" priority="1057" stopIfTrue="1" operator="equal">
      <formula>0</formula>
    </cfRule>
  </conditionalFormatting>
  <conditionalFormatting sqref="E2445:E2452">
    <cfRule type="cellIs" dxfId="1040" priority="1056" stopIfTrue="1" operator="equal">
      <formula>0</formula>
    </cfRule>
  </conditionalFormatting>
  <conditionalFormatting sqref="E2451:E2452">
    <cfRule type="cellIs" dxfId="1039" priority="1055" stopIfTrue="1" operator="equal">
      <formula>0</formula>
    </cfRule>
  </conditionalFormatting>
  <conditionalFormatting sqref="D2444:D2448">
    <cfRule type="cellIs" dxfId="1038" priority="1054" stopIfTrue="1" operator="equal">
      <formula>0</formula>
    </cfRule>
  </conditionalFormatting>
  <conditionalFormatting sqref="E2444:E2448">
    <cfRule type="cellIs" dxfId="1037" priority="1053" stopIfTrue="1" operator="equal">
      <formula>0</formula>
    </cfRule>
  </conditionalFormatting>
  <conditionalFormatting sqref="D2442">
    <cfRule type="cellIs" dxfId="1036" priority="1052" stopIfTrue="1" operator="equal">
      <formula>0</formula>
    </cfRule>
  </conditionalFormatting>
  <conditionalFormatting sqref="E2442">
    <cfRule type="cellIs" dxfId="1035" priority="1051" stopIfTrue="1" operator="equal">
      <formula>0</formula>
    </cfRule>
  </conditionalFormatting>
  <conditionalFormatting sqref="E2459">
    <cfRule type="cellIs" dxfId="1034" priority="1050" stopIfTrue="1" operator="equal">
      <formula>0</formula>
    </cfRule>
  </conditionalFormatting>
  <conditionalFormatting sqref="D2461">
    <cfRule type="cellIs" dxfId="1033" priority="1049" stopIfTrue="1" operator="equal">
      <formula>0</formula>
    </cfRule>
  </conditionalFormatting>
  <conditionalFormatting sqref="E2464">
    <cfRule type="cellIs" dxfId="1032" priority="1048" stopIfTrue="1" operator="equal">
      <formula>0</formula>
    </cfRule>
  </conditionalFormatting>
  <conditionalFormatting sqref="E2451:E2452">
    <cfRule type="cellIs" dxfId="1031" priority="1047" stopIfTrue="1" operator="equal">
      <formula>0</formula>
    </cfRule>
  </conditionalFormatting>
  <conditionalFormatting sqref="E2451:E2452">
    <cfRule type="cellIs" dxfId="1030" priority="1046" stopIfTrue="1" operator="equal">
      <formula>0</formula>
    </cfRule>
  </conditionalFormatting>
  <conditionalFormatting sqref="E2458">
    <cfRule type="cellIs" dxfId="1029" priority="1045" stopIfTrue="1" operator="equal">
      <formula>0</formula>
    </cfRule>
  </conditionalFormatting>
  <conditionalFormatting sqref="E2459">
    <cfRule type="cellIs" dxfId="1028" priority="1044" stopIfTrue="1" operator="equal">
      <formula>0</formula>
    </cfRule>
  </conditionalFormatting>
  <conditionalFormatting sqref="D2460">
    <cfRule type="cellIs" dxfId="1027" priority="1043" stopIfTrue="1" operator="equal">
      <formula>0</formula>
    </cfRule>
  </conditionalFormatting>
  <conditionalFormatting sqref="E2459">
    <cfRule type="cellIs" dxfId="1026" priority="1042" stopIfTrue="1" operator="equal">
      <formula>0</formula>
    </cfRule>
  </conditionalFormatting>
  <conditionalFormatting sqref="E2449:E2450">
    <cfRule type="cellIs" dxfId="1025" priority="1041" stopIfTrue="1" operator="equal">
      <formula>0</formula>
    </cfRule>
  </conditionalFormatting>
  <conditionalFormatting sqref="E2457">
    <cfRule type="cellIs" dxfId="1024" priority="1040" stopIfTrue="1" operator="equal">
      <formula>0</formula>
    </cfRule>
  </conditionalFormatting>
  <conditionalFormatting sqref="E2458">
    <cfRule type="cellIs" dxfId="1023" priority="1039" stopIfTrue="1" operator="equal">
      <formula>0</formula>
    </cfRule>
  </conditionalFormatting>
  <conditionalFormatting sqref="E2458">
    <cfRule type="cellIs" dxfId="1022" priority="1038" stopIfTrue="1" operator="equal">
      <formula>0</formula>
    </cfRule>
  </conditionalFormatting>
  <conditionalFormatting sqref="E2462">
    <cfRule type="cellIs" dxfId="1021" priority="1037" stopIfTrue="1" operator="equal">
      <formula>0</formula>
    </cfRule>
  </conditionalFormatting>
  <conditionalFormatting sqref="D2475:D2478 D2471:E2474 D2494:D2502 E2494:E2501">
    <cfRule type="cellIs" dxfId="1020" priority="1036" stopIfTrue="1" operator="equal">
      <formula>0</formula>
    </cfRule>
  </conditionalFormatting>
  <conditionalFormatting sqref="D2470">
    <cfRule type="cellIs" dxfId="1019" priority="1034" stopIfTrue="1" operator="equal">
      <formula>0</formula>
    </cfRule>
  </conditionalFormatting>
  <conditionalFormatting sqref="D2482 D2488:D2491">
    <cfRule type="cellIs" dxfId="1018" priority="1033" stopIfTrue="1" operator="equal">
      <formula>0</formula>
    </cfRule>
  </conditionalFormatting>
  <conditionalFormatting sqref="D2503">
    <cfRule type="cellIs" dxfId="1017" priority="1035" stopIfTrue="1" operator="equal">
      <formula>0</formula>
    </cfRule>
  </conditionalFormatting>
  <conditionalFormatting sqref="D2480:D2481">
    <cfRule type="cellIs" dxfId="1016" priority="1032" stopIfTrue="1" operator="equal">
      <formula>0</formula>
    </cfRule>
  </conditionalFormatting>
  <conditionalFormatting sqref="E2475:E2478 E2480:E2481">
    <cfRule type="cellIs" dxfId="1015" priority="1031" stopIfTrue="1" operator="equal">
      <formula>0</formula>
    </cfRule>
  </conditionalFormatting>
  <conditionalFormatting sqref="E2482">
    <cfRule type="cellIs" dxfId="1014" priority="1030" stopIfTrue="1" operator="equal">
      <formula>0</formula>
    </cfRule>
  </conditionalFormatting>
  <conditionalFormatting sqref="E2490:E2491">
    <cfRule type="cellIs" dxfId="1013" priority="1029" stopIfTrue="1" operator="equal">
      <formula>0</formula>
    </cfRule>
  </conditionalFormatting>
  <conditionalFormatting sqref="E2490:E2491">
    <cfRule type="cellIs" dxfId="1012" priority="1028" stopIfTrue="1" operator="equal">
      <formula>0</formula>
    </cfRule>
  </conditionalFormatting>
  <conditionalFormatting sqref="E2497">
    <cfRule type="cellIs" dxfId="1011" priority="1027" stopIfTrue="1" operator="equal">
      <formula>0</formula>
    </cfRule>
  </conditionalFormatting>
  <conditionalFormatting sqref="D2499">
    <cfRule type="cellIs" dxfId="1010" priority="1026" stopIfTrue="1" operator="equal">
      <formula>0</formula>
    </cfRule>
  </conditionalFormatting>
  <conditionalFormatting sqref="E2497">
    <cfRule type="cellIs" dxfId="1009" priority="1025" stopIfTrue="1" operator="equal">
      <formula>0</formula>
    </cfRule>
  </conditionalFormatting>
  <conditionalFormatting sqref="E2502">
    <cfRule type="cellIs" dxfId="1008" priority="1024" stopIfTrue="1" operator="equal">
      <formula>0</formula>
    </cfRule>
  </conditionalFormatting>
  <conditionalFormatting sqref="D2488:D2496">
    <cfRule type="cellIs" dxfId="1007" priority="1023" stopIfTrue="1" operator="equal">
      <formula>0</formula>
    </cfRule>
  </conditionalFormatting>
  <conditionalFormatting sqref="E2488:E2496">
    <cfRule type="cellIs" dxfId="1006" priority="1022" stopIfTrue="1" operator="equal">
      <formula>0</formula>
    </cfRule>
  </conditionalFormatting>
  <conditionalFormatting sqref="E2489:E2493">
    <cfRule type="cellIs" dxfId="1005" priority="1021" stopIfTrue="1" operator="equal">
      <formula>0</formula>
    </cfRule>
  </conditionalFormatting>
  <conditionalFormatting sqref="E2492:E2496">
    <cfRule type="cellIs" dxfId="1004" priority="1020" stopIfTrue="1" operator="equal">
      <formula>0</formula>
    </cfRule>
  </conditionalFormatting>
  <conditionalFormatting sqref="D2482:D2489">
    <cfRule type="cellIs" dxfId="1003" priority="1019" stopIfTrue="1" operator="equal">
      <formula>0</formula>
    </cfRule>
  </conditionalFormatting>
  <conditionalFormatting sqref="E2482:E2489">
    <cfRule type="cellIs" dxfId="1002" priority="1018" stopIfTrue="1" operator="equal">
      <formula>0</formula>
    </cfRule>
  </conditionalFormatting>
  <conditionalFormatting sqref="E2488:E2489">
    <cfRule type="cellIs" dxfId="1001" priority="1017" stopIfTrue="1" operator="equal">
      <formula>0</formula>
    </cfRule>
  </conditionalFormatting>
  <conditionalFormatting sqref="D2481:D2485">
    <cfRule type="cellIs" dxfId="1000" priority="1016" stopIfTrue="1" operator="equal">
      <formula>0</formula>
    </cfRule>
  </conditionalFormatting>
  <conditionalFormatting sqref="E2481:E2485">
    <cfRule type="cellIs" dxfId="999" priority="1015" stopIfTrue="1" operator="equal">
      <formula>0</formula>
    </cfRule>
  </conditionalFormatting>
  <conditionalFormatting sqref="D2479">
    <cfRule type="cellIs" dxfId="998" priority="1014" stopIfTrue="1" operator="equal">
      <formula>0</formula>
    </cfRule>
  </conditionalFormatting>
  <conditionalFormatting sqref="E2479">
    <cfRule type="cellIs" dxfId="997" priority="1013" stopIfTrue="1" operator="equal">
      <formula>0</formula>
    </cfRule>
  </conditionalFormatting>
  <conditionalFormatting sqref="E2496">
    <cfRule type="cellIs" dxfId="996" priority="1012" stopIfTrue="1" operator="equal">
      <formula>0</formula>
    </cfRule>
  </conditionalFormatting>
  <conditionalFormatting sqref="D2498">
    <cfRule type="cellIs" dxfId="995" priority="1011" stopIfTrue="1" operator="equal">
      <formula>0</formula>
    </cfRule>
  </conditionalFormatting>
  <conditionalFormatting sqref="E2501">
    <cfRule type="cellIs" dxfId="994" priority="1010" stopIfTrue="1" operator="equal">
      <formula>0</formula>
    </cfRule>
  </conditionalFormatting>
  <conditionalFormatting sqref="E2488:E2489">
    <cfRule type="cellIs" dxfId="993" priority="1009" stopIfTrue="1" operator="equal">
      <formula>0</formula>
    </cfRule>
  </conditionalFormatting>
  <conditionalFormatting sqref="E2488:E2489">
    <cfRule type="cellIs" dxfId="992" priority="1008" stopIfTrue="1" operator="equal">
      <formula>0</formula>
    </cfRule>
  </conditionalFormatting>
  <conditionalFormatting sqref="E2495">
    <cfRule type="cellIs" dxfId="991" priority="1007" stopIfTrue="1" operator="equal">
      <formula>0</formula>
    </cfRule>
  </conditionalFormatting>
  <conditionalFormatting sqref="E2496">
    <cfRule type="cellIs" dxfId="990" priority="1006" stopIfTrue="1" operator="equal">
      <formula>0</formula>
    </cfRule>
  </conditionalFormatting>
  <conditionalFormatting sqref="D2497">
    <cfRule type="cellIs" dxfId="989" priority="1005" stopIfTrue="1" operator="equal">
      <formula>0</formula>
    </cfRule>
  </conditionalFormatting>
  <conditionalFormatting sqref="E2496">
    <cfRule type="cellIs" dxfId="988" priority="1004" stopIfTrue="1" operator="equal">
      <formula>0</formula>
    </cfRule>
  </conditionalFormatting>
  <conditionalFormatting sqref="E2486:E2487">
    <cfRule type="cellIs" dxfId="987" priority="1003" stopIfTrue="1" operator="equal">
      <formula>0</formula>
    </cfRule>
  </conditionalFormatting>
  <conditionalFormatting sqref="E2494">
    <cfRule type="cellIs" dxfId="986" priority="1002" stopIfTrue="1" operator="equal">
      <formula>0</formula>
    </cfRule>
  </conditionalFormatting>
  <conditionalFormatting sqref="E2495">
    <cfRule type="cellIs" dxfId="985" priority="1001" stopIfTrue="1" operator="equal">
      <formula>0</formula>
    </cfRule>
  </conditionalFormatting>
  <conditionalFormatting sqref="E2495">
    <cfRule type="cellIs" dxfId="984" priority="1000" stopIfTrue="1" operator="equal">
      <formula>0</formula>
    </cfRule>
  </conditionalFormatting>
  <conditionalFormatting sqref="E2499">
    <cfRule type="cellIs" dxfId="983" priority="999" stopIfTrue="1" operator="equal">
      <formula>0</formula>
    </cfRule>
  </conditionalFormatting>
  <conditionalFormatting sqref="D2512:D2515 D2508:E2511 D2531:D2539 E2531:E2538">
    <cfRule type="cellIs" dxfId="982" priority="998" stopIfTrue="1" operator="equal">
      <formula>0</formula>
    </cfRule>
  </conditionalFormatting>
  <conditionalFormatting sqref="D2507">
    <cfRule type="cellIs" dxfId="981" priority="996" stopIfTrue="1" operator="equal">
      <formula>0</formula>
    </cfRule>
  </conditionalFormatting>
  <conditionalFormatting sqref="D2519 D2525:D2528">
    <cfRule type="cellIs" dxfId="980" priority="995" stopIfTrue="1" operator="equal">
      <formula>0</formula>
    </cfRule>
  </conditionalFormatting>
  <conditionalFormatting sqref="D2540">
    <cfRule type="cellIs" dxfId="979" priority="997" stopIfTrue="1" operator="equal">
      <formula>0</formula>
    </cfRule>
  </conditionalFormatting>
  <conditionalFormatting sqref="D2517:D2518">
    <cfRule type="cellIs" dxfId="978" priority="994" stopIfTrue="1" operator="equal">
      <formula>0</formula>
    </cfRule>
  </conditionalFormatting>
  <conditionalFormatting sqref="E2512:E2515 E2517:E2518">
    <cfRule type="cellIs" dxfId="977" priority="993" stopIfTrue="1" operator="equal">
      <formula>0</formula>
    </cfRule>
  </conditionalFormatting>
  <conditionalFormatting sqref="E2519">
    <cfRule type="cellIs" dxfId="976" priority="992" stopIfTrue="1" operator="equal">
      <formula>0</formula>
    </cfRule>
  </conditionalFormatting>
  <conditionalFormatting sqref="E2527:E2528">
    <cfRule type="cellIs" dxfId="975" priority="991" stopIfTrue="1" operator="equal">
      <formula>0</formula>
    </cfRule>
  </conditionalFormatting>
  <conditionalFormatting sqref="E2527:E2528">
    <cfRule type="cellIs" dxfId="974" priority="990" stopIfTrue="1" operator="equal">
      <formula>0</formula>
    </cfRule>
  </conditionalFormatting>
  <conditionalFormatting sqref="E2534">
    <cfRule type="cellIs" dxfId="973" priority="989" stopIfTrue="1" operator="equal">
      <formula>0</formula>
    </cfRule>
  </conditionalFormatting>
  <conditionalFormatting sqref="D2536">
    <cfRule type="cellIs" dxfId="972" priority="988" stopIfTrue="1" operator="equal">
      <formula>0</formula>
    </cfRule>
  </conditionalFormatting>
  <conditionalFormatting sqref="E2534">
    <cfRule type="cellIs" dxfId="971" priority="987" stopIfTrue="1" operator="equal">
      <formula>0</formula>
    </cfRule>
  </conditionalFormatting>
  <conditionalFormatting sqref="E2539">
    <cfRule type="cellIs" dxfId="970" priority="986" stopIfTrue="1" operator="equal">
      <formula>0</formula>
    </cfRule>
  </conditionalFormatting>
  <conditionalFormatting sqref="D2525:D2533">
    <cfRule type="cellIs" dxfId="969" priority="985" stopIfTrue="1" operator="equal">
      <formula>0</formula>
    </cfRule>
  </conditionalFormatting>
  <conditionalFormatting sqref="E2525:E2533">
    <cfRule type="cellIs" dxfId="968" priority="984" stopIfTrue="1" operator="equal">
      <formula>0</formula>
    </cfRule>
  </conditionalFormatting>
  <conditionalFormatting sqref="E2526:E2530">
    <cfRule type="cellIs" dxfId="967" priority="983" stopIfTrue="1" operator="equal">
      <formula>0</formula>
    </cfRule>
  </conditionalFormatting>
  <conditionalFormatting sqref="E2529:E2533">
    <cfRule type="cellIs" dxfId="966" priority="982" stopIfTrue="1" operator="equal">
      <formula>0</formula>
    </cfRule>
  </conditionalFormatting>
  <conditionalFormatting sqref="D2519:D2526">
    <cfRule type="cellIs" dxfId="965" priority="981" stopIfTrue="1" operator="equal">
      <formula>0</formula>
    </cfRule>
  </conditionalFormatting>
  <conditionalFormatting sqref="E2519:E2526">
    <cfRule type="cellIs" dxfId="964" priority="980" stopIfTrue="1" operator="equal">
      <formula>0</formula>
    </cfRule>
  </conditionalFormatting>
  <conditionalFormatting sqref="E2525:E2526">
    <cfRule type="cellIs" dxfId="963" priority="979" stopIfTrue="1" operator="equal">
      <formula>0</formula>
    </cfRule>
  </conditionalFormatting>
  <conditionalFormatting sqref="D2518:D2522">
    <cfRule type="cellIs" dxfId="962" priority="978" stopIfTrue="1" operator="equal">
      <formula>0</formula>
    </cfRule>
  </conditionalFormatting>
  <conditionalFormatting sqref="E2518:E2522">
    <cfRule type="cellIs" dxfId="961" priority="977" stopIfTrue="1" operator="equal">
      <formula>0</formula>
    </cfRule>
  </conditionalFormatting>
  <conditionalFormatting sqref="D2516">
    <cfRule type="cellIs" dxfId="960" priority="976" stopIfTrue="1" operator="equal">
      <formula>0</formula>
    </cfRule>
  </conditionalFormatting>
  <conditionalFormatting sqref="E2516">
    <cfRule type="cellIs" dxfId="959" priority="975" stopIfTrue="1" operator="equal">
      <formula>0</formula>
    </cfRule>
  </conditionalFormatting>
  <conditionalFormatting sqref="E2533">
    <cfRule type="cellIs" dxfId="958" priority="974" stopIfTrue="1" operator="equal">
      <formula>0</formula>
    </cfRule>
  </conditionalFormatting>
  <conditionalFormatting sqref="D2535">
    <cfRule type="cellIs" dxfId="957" priority="973" stopIfTrue="1" operator="equal">
      <formula>0</formula>
    </cfRule>
  </conditionalFormatting>
  <conditionalFormatting sqref="E2538">
    <cfRule type="cellIs" dxfId="956" priority="972" stopIfTrue="1" operator="equal">
      <formula>0</formula>
    </cfRule>
  </conditionalFormatting>
  <conditionalFormatting sqref="E2525:E2526">
    <cfRule type="cellIs" dxfId="955" priority="971" stopIfTrue="1" operator="equal">
      <formula>0</formula>
    </cfRule>
  </conditionalFormatting>
  <conditionalFormatting sqref="E2525:E2526">
    <cfRule type="cellIs" dxfId="954" priority="970" stopIfTrue="1" operator="equal">
      <formula>0</formula>
    </cfRule>
  </conditionalFormatting>
  <conditionalFormatting sqref="E2532">
    <cfRule type="cellIs" dxfId="953" priority="969" stopIfTrue="1" operator="equal">
      <formula>0</formula>
    </cfRule>
  </conditionalFormatting>
  <conditionalFormatting sqref="E2533">
    <cfRule type="cellIs" dxfId="952" priority="968" stopIfTrue="1" operator="equal">
      <formula>0</formula>
    </cfRule>
  </conditionalFormatting>
  <conditionalFormatting sqref="D2534">
    <cfRule type="cellIs" dxfId="951" priority="967" stopIfTrue="1" operator="equal">
      <formula>0</formula>
    </cfRule>
  </conditionalFormatting>
  <conditionalFormatting sqref="E2533">
    <cfRule type="cellIs" dxfId="950" priority="966" stopIfTrue="1" operator="equal">
      <formula>0</formula>
    </cfRule>
  </conditionalFormatting>
  <conditionalFormatting sqref="E2523:E2524">
    <cfRule type="cellIs" dxfId="949" priority="965" stopIfTrue="1" operator="equal">
      <formula>0</formula>
    </cfRule>
  </conditionalFormatting>
  <conditionalFormatting sqref="E2531">
    <cfRule type="cellIs" dxfId="948" priority="964" stopIfTrue="1" operator="equal">
      <formula>0</formula>
    </cfRule>
  </conditionalFormatting>
  <conditionalFormatting sqref="E2532">
    <cfRule type="cellIs" dxfId="947" priority="963" stopIfTrue="1" operator="equal">
      <formula>0</formula>
    </cfRule>
  </conditionalFormatting>
  <conditionalFormatting sqref="E2532">
    <cfRule type="cellIs" dxfId="946" priority="962" stopIfTrue="1" operator="equal">
      <formula>0</formula>
    </cfRule>
  </conditionalFormatting>
  <conditionalFormatting sqref="E2536">
    <cfRule type="cellIs" dxfId="945" priority="961" stopIfTrue="1" operator="equal">
      <formula>0</formula>
    </cfRule>
  </conditionalFormatting>
  <conditionalFormatting sqref="D2549:D2552 D2545:E2548 D2568:D2576 E2568:E2575">
    <cfRule type="cellIs" dxfId="944" priority="960" stopIfTrue="1" operator="equal">
      <formula>0</formula>
    </cfRule>
  </conditionalFormatting>
  <conditionalFormatting sqref="D2544">
    <cfRule type="cellIs" dxfId="943" priority="958" stopIfTrue="1" operator="equal">
      <formula>0</formula>
    </cfRule>
  </conditionalFormatting>
  <conditionalFormatting sqref="D2556 D2562:D2565">
    <cfRule type="cellIs" dxfId="942" priority="957" stopIfTrue="1" operator="equal">
      <formula>0</formula>
    </cfRule>
  </conditionalFormatting>
  <conditionalFormatting sqref="D2577">
    <cfRule type="cellIs" dxfId="941" priority="959" stopIfTrue="1" operator="equal">
      <formula>0</formula>
    </cfRule>
  </conditionalFormatting>
  <conditionalFormatting sqref="D2554:D2555">
    <cfRule type="cellIs" dxfId="940" priority="956" stopIfTrue="1" operator="equal">
      <formula>0</formula>
    </cfRule>
  </conditionalFormatting>
  <conditionalFormatting sqref="E2549:E2552 E2554:E2555">
    <cfRule type="cellIs" dxfId="939" priority="955" stopIfTrue="1" operator="equal">
      <formula>0</formula>
    </cfRule>
  </conditionalFormatting>
  <conditionalFormatting sqref="E2556">
    <cfRule type="cellIs" dxfId="938" priority="954" stopIfTrue="1" operator="equal">
      <formula>0</formula>
    </cfRule>
  </conditionalFormatting>
  <conditionalFormatting sqref="E2564:E2565">
    <cfRule type="cellIs" dxfId="937" priority="953" stopIfTrue="1" operator="equal">
      <formula>0</formula>
    </cfRule>
  </conditionalFormatting>
  <conditionalFormatting sqref="E2564:E2565">
    <cfRule type="cellIs" dxfId="936" priority="952" stopIfTrue="1" operator="equal">
      <formula>0</formula>
    </cfRule>
  </conditionalFormatting>
  <conditionalFormatting sqref="E2571">
    <cfRule type="cellIs" dxfId="935" priority="951" stopIfTrue="1" operator="equal">
      <formula>0</formula>
    </cfRule>
  </conditionalFormatting>
  <conditionalFormatting sqref="D2573">
    <cfRule type="cellIs" dxfId="934" priority="950" stopIfTrue="1" operator="equal">
      <formula>0</formula>
    </cfRule>
  </conditionalFormatting>
  <conditionalFormatting sqref="E2571">
    <cfRule type="cellIs" dxfId="933" priority="949" stopIfTrue="1" operator="equal">
      <formula>0</formula>
    </cfRule>
  </conditionalFormatting>
  <conditionalFormatting sqref="E2576">
    <cfRule type="cellIs" dxfId="932" priority="948" stopIfTrue="1" operator="equal">
      <formula>0</formula>
    </cfRule>
  </conditionalFormatting>
  <conditionalFormatting sqref="D2562:D2570">
    <cfRule type="cellIs" dxfId="931" priority="947" stopIfTrue="1" operator="equal">
      <formula>0</formula>
    </cfRule>
  </conditionalFormatting>
  <conditionalFormatting sqref="E2562:E2570">
    <cfRule type="cellIs" dxfId="930" priority="946" stopIfTrue="1" operator="equal">
      <formula>0</formula>
    </cfRule>
  </conditionalFormatting>
  <conditionalFormatting sqref="E2563:E2567">
    <cfRule type="cellIs" dxfId="929" priority="945" stopIfTrue="1" operator="equal">
      <formula>0</formula>
    </cfRule>
  </conditionalFormatting>
  <conditionalFormatting sqref="E2566:E2570">
    <cfRule type="cellIs" dxfId="928" priority="944" stopIfTrue="1" operator="equal">
      <formula>0</formula>
    </cfRule>
  </conditionalFormatting>
  <conditionalFormatting sqref="D2556:D2563">
    <cfRule type="cellIs" dxfId="927" priority="943" stopIfTrue="1" operator="equal">
      <formula>0</formula>
    </cfRule>
  </conditionalFormatting>
  <conditionalFormatting sqref="E2556:E2558 E2560:E2563">
    <cfRule type="cellIs" dxfId="926" priority="942" stopIfTrue="1" operator="equal">
      <formula>0</formula>
    </cfRule>
  </conditionalFormatting>
  <conditionalFormatting sqref="E2562:E2563">
    <cfRule type="cellIs" dxfId="925" priority="941" stopIfTrue="1" operator="equal">
      <formula>0</formula>
    </cfRule>
  </conditionalFormatting>
  <conditionalFormatting sqref="D2555:D2559">
    <cfRule type="cellIs" dxfId="924" priority="940" stopIfTrue="1" operator="equal">
      <formula>0</formula>
    </cfRule>
  </conditionalFormatting>
  <conditionalFormatting sqref="E2555:E2558">
    <cfRule type="cellIs" dxfId="923" priority="939" stopIfTrue="1" operator="equal">
      <formula>0</formula>
    </cfRule>
  </conditionalFormatting>
  <conditionalFormatting sqref="D2553">
    <cfRule type="cellIs" dxfId="922" priority="938" stopIfTrue="1" operator="equal">
      <formula>0</formula>
    </cfRule>
  </conditionalFormatting>
  <conditionalFormatting sqref="E2553">
    <cfRule type="cellIs" dxfId="921" priority="937" stopIfTrue="1" operator="equal">
      <formula>0</formula>
    </cfRule>
  </conditionalFormatting>
  <conditionalFormatting sqref="E2570">
    <cfRule type="cellIs" dxfId="920" priority="936" stopIfTrue="1" operator="equal">
      <formula>0</formula>
    </cfRule>
  </conditionalFormatting>
  <conditionalFormatting sqref="D2572">
    <cfRule type="cellIs" dxfId="919" priority="935" stopIfTrue="1" operator="equal">
      <formula>0</formula>
    </cfRule>
  </conditionalFormatting>
  <conditionalFormatting sqref="E2575">
    <cfRule type="cellIs" dxfId="918" priority="934" stopIfTrue="1" operator="equal">
      <formula>0</formula>
    </cfRule>
  </conditionalFormatting>
  <conditionalFormatting sqref="E2562:E2563">
    <cfRule type="cellIs" dxfId="917" priority="933" stopIfTrue="1" operator="equal">
      <formula>0</formula>
    </cfRule>
  </conditionalFormatting>
  <conditionalFormatting sqref="E2562:E2563">
    <cfRule type="cellIs" dxfId="916" priority="932" stopIfTrue="1" operator="equal">
      <formula>0</formula>
    </cfRule>
  </conditionalFormatting>
  <conditionalFormatting sqref="E2569">
    <cfRule type="cellIs" dxfId="915" priority="931" stopIfTrue="1" operator="equal">
      <formula>0</formula>
    </cfRule>
  </conditionalFormatting>
  <conditionalFormatting sqref="E2570">
    <cfRule type="cellIs" dxfId="914" priority="930" stopIfTrue="1" operator="equal">
      <formula>0</formula>
    </cfRule>
  </conditionalFormatting>
  <conditionalFormatting sqref="D2571">
    <cfRule type="cellIs" dxfId="913" priority="929" stopIfTrue="1" operator="equal">
      <formula>0</formula>
    </cfRule>
  </conditionalFormatting>
  <conditionalFormatting sqref="E2570">
    <cfRule type="cellIs" dxfId="912" priority="928" stopIfTrue="1" operator="equal">
      <formula>0</formula>
    </cfRule>
  </conditionalFormatting>
  <conditionalFormatting sqref="E2560:E2561">
    <cfRule type="cellIs" dxfId="911" priority="927" stopIfTrue="1" operator="equal">
      <formula>0</formula>
    </cfRule>
  </conditionalFormatting>
  <conditionalFormatting sqref="E2568">
    <cfRule type="cellIs" dxfId="910" priority="926" stopIfTrue="1" operator="equal">
      <formula>0</formula>
    </cfRule>
  </conditionalFormatting>
  <conditionalFormatting sqref="E2569">
    <cfRule type="cellIs" dxfId="909" priority="925" stopIfTrue="1" operator="equal">
      <formula>0</formula>
    </cfRule>
  </conditionalFormatting>
  <conditionalFormatting sqref="E2569">
    <cfRule type="cellIs" dxfId="908" priority="924" stopIfTrue="1" operator="equal">
      <formula>0</formula>
    </cfRule>
  </conditionalFormatting>
  <conditionalFormatting sqref="E2573">
    <cfRule type="cellIs" dxfId="907" priority="923" stopIfTrue="1" operator="equal">
      <formula>0</formula>
    </cfRule>
  </conditionalFormatting>
  <conditionalFormatting sqref="D2586:D2589 D2582:E2585 D2605:D2613 E2605:E2612">
    <cfRule type="cellIs" dxfId="906" priority="922" stopIfTrue="1" operator="equal">
      <formula>0</formula>
    </cfRule>
  </conditionalFormatting>
  <conditionalFormatting sqref="D2581">
    <cfRule type="cellIs" dxfId="905" priority="920" stopIfTrue="1" operator="equal">
      <formula>0</formula>
    </cfRule>
  </conditionalFormatting>
  <conditionalFormatting sqref="D2593 D2599:D2602">
    <cfRule type="cellIs" dxfId="904" priority="919" stopIfTrue="1" operator="equal">
      <formula>0</formula>
    </cfRule>
  </conditionalFormatting>
  <conditionalFormatting sqref="D2614">
    <cfRule type="cellIs" dxfId="903" priority="921" stopIfTrue="1" operator="equal">
      <formula>0</formula>
    </cfRule>
  </conditionalFormatting>
  <conditionalFormatting sqref="D2591:D2592">
    <cfRule type="cellIs" dxfId="902" priority="918" stopIfTrue="1" operator="equal">
      <formula>0</formula>
    </cfRule>
  </conditionalFormatting>
  <conditionalFormatting sqref="E2586:E2589 E2591:E2592">
    <cfRule type="cellIs" dxfId="901" priority="917" stopIfTrue="1" operator="equal">
      <formula>0</formula>
    </cfRule>
  </conditionalFormatting>
  <conditionalFormatting sqref="E2593">
    <cfRule type="cellIs" dxfId="900" priority="916" stopIfTrue="1" operator="equal">
      <formula>0</formula>
    </cfRule>
  </conditionalFormatting>
  <conditionalFormatting sqref="E2601:E2602">
    <cfRule type="cellIs" dxfId="899" priority="915" stopIfTrue="1" operator="equal">
      <formula>0</formula>
    </cfRule>
  </conditionalFormatting>
  <conditionalFormatting sqref="E2601:E2602">
    <cfRule type="cellIs" dxfId="898" priority="914" stopIfTrue="1" operator="equal">
      <formula>0</formula>
    </cfRule>
  </conditionalFormatting>
  <conditionalFormatting sqref="E2608">
    <cfRule type="cellIs" dxfId="897" priority="913" stopIfTrue="1" operator="equal">
      <formula>0</formula>
    </cfRule>
  </conditionalFormatting>
  <conditionalFormatting sqref="D2610">
    <cfRule type="cellIs" dxfId="896" priority="912" stopIfTrue="1" operator="equal">
      <formula>0</formula>
    </cfRule>
  </conditionalFormatting>
  <conditionalFormatting sqref="E2608">
    <cfRule type="cellIs" dxfId="895" priority="911" stopIfTrue="1" operator="equal">
      <formula>0</formula>
    </cfRule>
  </conditionalFormatting>
  <conditionalFormatting sqref="E2613">
    <cfRule type="cellIs" dxfId="894" priority="910" stopIfTrue="1" operator="equal">
      <formula>0</formula>
    </cfRule>
  </conditionalFormatting>
  <conditionalFormatting sqref="D2599:D2607">
    <cfRule type="cellIs" dxfId="893" priority="909" stopIfTrue="1" operator="equal">
      <formula>0</formula>
    </cfRule>
  </conditionalFormatting>
  <conditionalFormatting sqref="E2599:E2607">
    <cfRule type="cellIs" dxfId="892" priority="908" stopIfTrue="1" operator="equal">
      <formula>0</formula>
    </cfRule>
  </conditionalFormatting>
  <conditionalFormatting sqref="E2600:E2604">
    <cfRule type="cellIs" dxfId="891" priority="907" stopIfTrue="1" operator="equal">
      <formula>0</formula>
    </cfRule>
  </conditionalFormatting>
  <conditionalFormatting sqref="E2603:E2607">
    <cfRule type="cellIs" dxfId="890" priority="906" stopIfTrue="1" operator="equal">
      <formula>0</formula>
    </cfRule>
  </conditionalFormatting>
  <conditionalFormatting sqref="D2593:D2600">
    <cfRule type="cellIs" dxfId="889" priority="905" stopIfTrue="1" operator="equal">
      <formula>0</formula>
    </cfRule>
  </conditionalFormatting>
  <conditionalFormatting sqref="E2593:E2600">
    <cfRule type="cellIs" dxfId="888" priority="904" stopIfTrue="1" operator="equal">
      <formula>0</formula>
    </cfRule>
  </conditionalFormatting>
  <conditionalFormatting sqref="E2599:E2600">
    <cfRule type="cellIs" dxfId="887" priority="903" stopIfTrue="1" operator="equal">
      <formula>0</formula>
    </cfRule>
  </conditionalFormatting>
  <conditionalFormatting sqref="D2592:D2596">
    <cfRule type="cellIs" dxfId="886" priority="902" stopIfTrue="1" operator="equal">
      <formula>0</formula>
    </cfRule>
  </conditionalFormatting>
  <conditionalFormatting sqref="E2592:E2596">
    <cfRule type="cellIs" dxfId="885" priority="901" stopIfTrue="1" operator="equal">
      <formula>0</formula>
    </cfRule>
  </conditionalFormatting>
  <conditionalFormatting sqref="D2590">
    <cfRule type="cellIs" dxfId="884" priority="900" stopIfTrue="1" operator="equal">
      <formula>0</formula>
    </cfRule>
  </conditionalFormatting>
  <conditionalFormatting sqref="E2590">
    <cfRule type="cellIs" dxfId="883" priority="899" stopIfTrue="1" operator="equal">
      <formula>0</formula>
    </cfRule>
  </conditionalFormatting>
  <conditionalFormatting sqref="E2607">
    <cfRule type="cellIs" dxfId="882" priority="898" stopIfTrue="1" operator="equal">
      <formula>0</formula>
    </cfRule>
  </conditionalFormatting>
  <conditionalFormatting sqref="D2609">
    <cfRule type="cellIs" dxfId="881" priority="897" stopIfTrue="1" operator="equal">
      <formula>0</formula>
    </cfRule>
  </conditionalFormatting>
  <conditionalFormatting sqref="E2612">
    <cfRule type="cellIs" dxfId="880" priority="896" stopIfTrue="1" operator="equal">
      <formula>0</formula>
    </cfRule>
  </conditionalFormatting>
  <conditionalFormatting sqref="E2599:E2600">
    <cfRule type="cellIs" dxfId="879" priority="895" stopIfTrue="1" operator="equal">
      <formula>0</formula>
    </cfRule>
  </conditionalFormatting>
  <conditionalFormatting sqref="E2599:E2600">
    <cfRule type="cellIs" dxfId="878" priority="894" stopIfTrue="1" operator="equal">
      <formula>0</formula>
    </cfRule>
  </conditionalFormatting>
  <conditionalFormatting sqref="E2606">
    <cfRule type="cellIs" dxfId="877" priority="893" stopIfTrue="1" operator="equal">
      <formula>0</formula>
    </cfRule>
  </conditionalFormatting>
  <conditionalFormatting sqref="E2607">
    <cfRule type="cellIs" dxfId="876" priority="892" stopIfTrue="1" operator="equal">
      <formula>0</formula>
    </cfRule>
  </conditionalFormatting>
  <conditionalFormatting sqref="D2608">
    <cfRule type="cellIs" dxfId="875" priority="891" stopIfTrue="1" operator="equal">
      <formula>0</formula>
    </cfRule>
  </conditionalFormatting>
  <conditionalFormatting sqref="E2607">
    <cfRule type="cellIs" dxfId="874" priority="890" stopIfTrue="1" operator="equal">
      <formula>0</formula>
    </cfRule>
  </conditionalFormatting>
  <conditionalFormatting sqref="E2597:E2598">
    <cfRule type="cellIs" dxfId="873" priority="889" stopIfTrue="1" operator="equal">
      <formula>0</formula>
    </cfRule>
  </conditionalFormatting>
  <conditionalFormatting sqref="E2605">
    <cfRule type="cellIs" dxfId="872" priority="888" stopIfTrue="1" operator="equal">
      <formula>0</formula>
    </cfRule>
  </conditionalFormatting>
  <conditionalFormatting sqref="E2606">
    <cfRule type="cellIs" dxfId="871" priority="887" stopIfTrue="1" operator="equal">
      <formula>0</formula>
    </cfRule>
  </conditionalFormatting>
  <conditionalFormatting sqref="E2606">
    <cfRule type="cellIs" dxfId="870" priority="886" stopIfTrue="1" operator="equal">
      <formula>0</formula>
    </cfRule>
  </conditionalFormatting>
  <conditionalFormatting sqref="E2610">
    <cfRule type="cellIs" dxfId="869" priority="885" stopIfTrue="1" operator="equal">
      <formula>0</formula>
    </cfRule>
  </conditionalFormatting>
  <conditionalFormatting sqref="D2623:D2626 D2619:E2622 D2642:D2650 E2642:E2649">
    <cfRule type="cellIs" dxfId="868" priority="884" stopIfTrue="1" operator="equal">
      <formula>0</formula>
    </cfRule>
  </conditionalFormatting>
  <conditionalFormatting sqref="D2630 D2636:D2639">
    <cfRule type="cellIs" dxfId="867" priority="882" stopIfTrue="1" operator="equal">
      <formula>0</formula>
    </cfRule>
  </conditionalFormatting>
  <conditionalFormatting sqref="D2651">
    <cfRule type="cellIs" dxfId="866" priority="883" stopIfTrue="1" operator="equal">
      <formula>0</formula>
    </cfRule>
  </conditionalFormatting>
  <conditionalFormatting sqref="D2628:D2629">
    <cfRule type="cellIs" dxfId="865" priority="881" stopIfTrue="1" operator="equal">
      <formula>0</formula>
    </cfRule>
  </conditionalFormatting>
  <conditionalFormatting sqref="E2623:E2626 E2628:E2629">
    <cfRule type="cellIs" dxfId="864" priority="880" stopIfTrue="1" operator="equal">
      <formula>0</formula>
    </cfRule>
  </conditionalFormatting>
  <conditionalFormatting sqref="E2630">
    <cfRule type="cellIs" dxfId="863" priority="879" stopIfTrue="1" operator="equal">
      <formula>0</formula>
    </cfRule>
  </conditionalFormatting>
  <conditionalFormatting sqref="E2638:E2639">
    <cfRule type="cellIs" dxfId="862" priority="878" stopIfTrue="1" operator="equal">
      <formula>0</formula>
    </cfRule>
  </conditionalFormatting>
  <conditionalFormatting sqref="E2638:E2639">
    <cfRule type="cellIs" dxfId="861" priority="877" stopIfTrue="1" operator="equal">
      <formula>0</formula>
    </cfRule>
  </conditionalFormatting>
  <conditionalFormatting sqref="E2645">
    <cfRule type="cellIs" dxfId="860" priority="876" stopIfTrue="1" operator="equal">
      <formula>0</formula>
    </cfRule>
  </conditionalFormatting>
  <conditionalFormatting sqref="D2647">
    <cfRule type="cellIs" dxfId="859" priority="875" stopIfTrue="1" operator="equal">
      <formula>0</formula>
    </cfRule>
  </conditionalFormatting>
  <conditionalFormatting sqref="E2645">
    <cfRule type="cellIs" dxfId="858" priority="874" stopIfTrue="1" operator="equal">
      <formula>0</formula>
    </cfRule>
  </conditionalFormatting>
  <conditionalFormatting sqref="E2650">
    <cfRule type="cellIs" dxfId="857" priority="873" stopIfTrue="1" operator="equal">
      <formula>0</formula>
    </cfRule>
  </conditionalFormatting>
  <conditionalFormatting sqref="D2636:D2644">
    <cfRule type="cellIs" dxfId="856" priority="872" stopIfTrue="1" operator="equal">
      <formula>0</formula>
    </cfRule>
  </conditionalFormatting>
  <conditionalFormatting sqref="E2636:E2644">
    <cfRule type="cellIs" dxfId="855" priority="871" stopIfTrue="1" operator="equal">
      <formula>0</formula>
    </cfRule>
  </conditionalFormatting>
  <conditionalFormatting sqref="E2637:E2641">
    <cfRule type="cellIs" dxfId="854" priority="870" stopIfTrue="1" operator="equal">
      <formula>0</formula>
    </cfRule>
  </conditionalFormatting>
  <conditionalFormatting sqref="E2640:E2644">
    <cfRule type="cellIs" dxfId="853" priority="869" stopIfTrue="1" operator="equal">
      <formula>0</formula>
    </cfRule>
  </conditionalFormatting>
  <conditionalFormatting sqref="D2630:D2637">
    <cfRule type="cellIs" dxfId="852" priority="868" stopIfTrue="1" operator="equal">
      <formula>0</formula>
    </cfRule>
  </conditionalFormatting>
  <conditionalFormatting sqref="E2630:E2637">
    <cfRule type="cellIs" dxfId="851" priority="867" stopIfTrue="1" operator="equal">
      <formula>0</formula>
    </cfRule>
  </conditionalFormatting>
  <conditionalFormatting sqref="E2636:E2637">
    <cfRule type="cellIs" dxfId="850" priority="866" stopIfTrue="1" operator="equal">
      <formula>0</formula>
    </cfRule>
  </conditionalFormatting>
  <conditionalFormatting sqref="D2629:D2633">
    <cfRule type="cellIs" dxfId="849" priority="865" stopIfTrue="1" operator="equal">
      <formula>0</formula>
    </cfRule>
  </conditionalFormatting>
  <conditionalFormatting sqref="E2629:E2633">
    <cfRule type="cellIs" dxfId="848" priority="864" stopIfTrue="1" operator="equal">
      <formula>0</formula>
    </cfRule>
  </conditionalFormatting>
  <conditionalFormatting sqref="D2627">
    <cfRule type="cellIs" dxfId="847" priority="863" stopIfTrue="1" operator="equal">
      <formula>0</formula>
    </cfRule>
  </conditionalFormatting>
  <conditionalFormatting sqref="E2627">
    <cfRule type="cellIs" dxfId="846" priority="862" stopIfTrue="1" operator="equal">
      <formula>0</formula>
    </cfRule>
  </conditionalFormatting>
  <conditionalFormatting sqref="E2644">
    <cfRule type="cellIs" dxfId="845" priority="861" stopIfTrue="1" operator="equal">
      <formula>0</formula>
    </cfRule>
  </conditionalFormatting>
  <conditionalFormatting sqref="D2646">
    <cfRule type="cellIs" dxfId="844" priority="860" stopIfTrue="1" operator="equal">
      <formula>0</formula>
    </cfRule>
  </conditionalFormatting>
  <conditionalFormatting sqref="E2649">
    <cfRule type="cellIs" dxfId="843" priority="859" stopIfTrue="1" operator="equal">
      <formula>0</formula>
    </cfRule>
  </conditionalFormatting>
  <conditionalFormatting sqref="E2636:E2637">
    <cfRule type="cellIs" dxfId="842" priority="858" stopIfTrue="1" operator="equal">
      <formula>0</formula>
    </cfRule>
  </conditionalFormatting>
  <conditionalFormatting sqref="E2636:E2637">
    <cfRule type="cellIs" dxfId="841" priority="857" stopIfTrue="1" operator="equal">
      <formula>0</formula>
    </cfRule>
  </conditionalFormatting>
  <conditionalFormatting sqref="E2643">
    <cfRule type="cellIs" dxfId="840" priority="856" stopIfTrue="1" operator="equal">
      <formula>0</formula>
    </cfRule>
  </conditionalFormatting>
  <conditionalFormatting sqref="E2644">
    <cfRule type="cellIs" dxfId="839" priority="855" stopIfTrue="1" operator="equal">
      <formula>0</formula>
    </cfRule>
  </conditionalFormatting>
  <conditionalFormatting sqref="D2645">
    <cfRule type="cellIs" dxfId="838" priority="854" stopIfTrue="1" operator="equal">
      <formula>0</formula>
    </cfRule>
  </conditionalFormatting>
  <conditionalFormatting sqref="E2644">
    <cfRule type="cellIs" dxfId="837" priority="853" stopIfTrue="1" operator="equal">
      <formula>0</formula>
    </cfRule>
  </conditionalFormatting>
  <conditionalFormatting sqref="E2634:E2635">
    <cfRule type="cellIs" dxfId="836" priority="852" stopIfTrue="1" operator="equal">
      <formula>0</formula>
    </cfRule>
  </conditionalFormatting>
  <conditionalFormatting sqref="E2642">
    <cfRule type="cellIs" dxfId="835" priority="851" stopIfTrue="1" operator="equal">
      <formula>0</formula>
    </cfRule>
  </conditionalFormatting>
  <conditionalFormatting sqref="E2643">
    <cfRule type="cellIs" dxfId="834" priority="850" stopIfTrue="1" operator="equal">
      <formula>0</formula>
    </cfRule>
  </conditionalFormatting>
  <conditionalFormatting sqref="E2643">
    <cfRule type="cellIs" dxfId="833" priority="849" stopIfTrue="1" operator="equal">
      <formula>0</formula>
    </cfRule>
  </conditionalFormatting>
  <conditionalFormatting sqref="E2647">
    <cfRule type="cellIs" dxfId="832" priority="848" stopIfTrue="1" operator="equal">
      <formula>0</formula>
    </cfRule>
  </conditionalFormatting>
  <conditionalFormatting sqref="D2660:D2663 D2656:E2659">
    <cfRule type="cellIs" dxfId="831" priority="847" stopIfTrue="1" operator="equal">
      <formula>0</formula>
    </cfRule>
  </conditionalFormatting>
  <conditionalFormatting sqref="D2655">
    <cfRule type="cellIs" dxfId="830" priority="845" stopIfTrue="1" operator="equal">
      <formula>0</formula>
    </cfRule>
  </conditionalFormatting>
  <conditionalFormatting sqref="D2667 D2673:D2676 D2678 D2680 D2682">
    <cfRule type="cellIs" dxfId="829" priority="844" stopIfTrue="1" operator="equal">
      <formula>0</formula>
    </cfRule>
  </conditionalFormatting>
  <conditionalFormatting sqref="D2688">
    <cfRule type="cellIs" dxfId="828" priority="846" stopIfTrue="1" operator="equal">
      <formula>0</formula>
    </cfRule>
  </conditionalFormatting>
  <conditionalFormatting sqref="D2665:D2666">
    <cfRule type="cellIs" dxfId="827" priority="843" stopIfTrue="1" operator="equal">
      <formula>0</formula>
    </cfRule>
  </conditionalFormatting>
  <conditionalFormatting sqref="E2660:E2663 E2665:E2666">
    <cfRule type="cellIs" dxfId="826" priority="842" stopIfTrue="1" operator="equal">
      <formula>0</formula>
    </cfRule>
  </conditionalFormatting>
  <conditionalFormatting sqref="E2667">
    <cfRule type="cellIs" dxfId="825" priority="841" stopIfTrue="1" operator="equal">
      <formula>0</formula>
    </cfRule>
  </conditionalFormatting>
  <conditionalFormatting sqref="E2675:E2676">
    <cfRule type="cellIs" dxfId="824" priority="840" stopIfTrue="1" operator="equal">
      <formula>0</formula>
    </cfRule>
  </conditionalFormatting>
  <conditionalFormatting sqref="E2675:E2676">
    <cfRule type="cellIs" dxfId="823" priority="839" stopIfTrue="1" operator="equal">
      <formula>0</formula>
    </cfRule>
  </conditionalFormatting>
  <conditionalFormatting sqref="E2680">
    <cfRule type="cellIs" dxfId="822" priority="838" stopIfTrue="1" operator="equal">
      <formula>0</formula>
    </cfRule>
  </conditionalFormatting>
  <conditionalFormatting sqref="D2682">
    <cfRule type="cellIs" dxfId="821" priority="837" stopIfTrue="1" operator="equal">
      <formula>0</formula>
    </cfRule>
  </conditionalFormatting>
  <conditionalFormatting sqref="E2680">
    <cfRule type="cellIs" dxfId="820" priority="836" stopIfTrue="1" operator="equal">
      <formula>0</formula>
    </cfRule>
  </conditionalFormatting>
  <conditionalFormatting sqref="E2687">
    <cfRule type="cellIs" dxfId="819" priority="835" stopIfTrue="1" operator="equal">
      <formula>0</formula>
    </cfRule>
  </conditionalFormatting>
  <conditionalFormatting sqref="E2674:E2677">
    <cfRule type="cellIs" dxfId="818" priority="834" stopIfTrue="1" operator="equal">
      <formula>0</formula>
    </cfRule>
  </conditionalFormatting>
  <conditionalFormatting sqref="D2667:D2674">
    <cfRule type="cellIs" dxfId="817" priority="833" stopIfTrue="1" operator="equal">
      <formula>0</formula>
    </cfRule>
  </conditionalFormatting>
  <conditionalFormatting sqref="E2667:E2674">
    <cfRule type="cellIs" dxfId="816" priority="832" stopIfTrue="1" operator="equal">
      <formula>0</formula>
    </cfRule>
  </conditionalFormatting>
  <conditionalFormatting sqref="E2673:E2674">
    <cfRule type="cellIs" dxfId="815" priority="831" stopIfTrue="1" operator="equal">
      <formula>0</formula>
    </cfRule>
  </conditionalFormatting>
  <conditionalFormatting sqref="D2666:D2670">
    <cfRule type="cellIs" dxfId="814" priority="830" stopIfTrue="1" operator="equal">
      <formula>0</formula>
    </cfRule>
  </conditionalFormatting>
  <conditionalFormatting sqref="E2666:E2670">
    <cfRule type="cellIs" dxfId="813" priority="829" stopIfTrue="1" operator="equal">
      <formula>0</formula>
    </cfRule>
  </conditionalFormatting>
  <conditionalFormatting sqref="D2664">
    <cfRule type="cellIs" dxfId="812" priority="828" stopIfTrue="1" operator="equal">
      <formula>0</formula>
    </cfRule>
  </conditionalFormatting>
  <conditionalFormatting sqref="E2664">
    <cfRule type="cellIs" dxfId="811" priority="827" stopIfTrue="1" operator="equal">
      <formula>0</formula>
    </cfRule>
  </conditionalFormatting>
  <conditionalFormatting sqref="E2679">
    <cfRule type="cellIs" dxfId="810" priority="826" stopIfTrue="1" operator="equal">
      <formula>0</formula>
    </cfRule>
  </conditionalFormatting>
  <conditionalFormatting sqref="D2681">
    <cfRule type="cellIs" dxfId="809" priority="825" stopIfTrue="1" operator="equal">
      <formula>0</formula>
    </cfRule>
  </conditionalFormatting>
  <conditionalFormatting sqref="E2684:E2686">
    <cfRule type="cellIs" dxfId="808" priority="824" stopIfTrue="1" operator="equal">
      <formula>0</formula>
    </cfRule>
  </conditionalFormatting>
  <conditionalFormatting sqref="E2673:E2674">
    <cfRule type="cellIs" dxfId="807" priority="823" stopIfTrue="1" operator="equal">
      <formula>0</formula>
    </cfRule>
  </conditionalFormatting>
  <conditionalFormatting sqref="E2673:E2674">
    <cfRule type="cellIs" dxfId="806" priority="822" stopIfTrue="1" operator="equal">
      <formula>0</formula>
    </cfRule>
  </conditionalFormatting>
  <conditionalFormatting sqref="E2678">
    <cfRule type="cellIs" dxfId="805" priority="821" stopIfTrue="1" operator="equal">
      <formula>0</formula>
    </cfRule>
  </conditionalFormatting>
  <conditionalFormatting sqref="E2679">
    <cfRule type="cellIs" dxfId="804" priority="820" stopIfTrue="1" operator="equal">
      <formula>0</formula>
    </cfRule>
  </conditionalFormatting>
  <conditionalFormatting sqref="D2680">
    <cfRule type="cellIs" dxfId="803" priority="819" stopIfTrue="1" operator="equal">
      <formula>0</formula>
    </cfRule>
  </conditionalFormatting>
  <conditionalFormatting sqref="E2679">
    <cfRule type="cellIs" dxfId="802" priority="818" stopIfTrue="1" operator="equal">
      <formula>0</formula>
    </cfRule>
  </conditionalFormatting>
  <conditionalFormatting sqref="E2671:E2672">
    <cfRule type="cellIs" dxfId="801" priority="817" stopIfTrue="1" operator="equal">
      <formula>0</formula>
    </cfRule>
  </conditionalFormatting>
  <conditionalFormatting sqref="E2678">
    <cfRule type="cellIs" dxfId="800" priority="816" stopIfTrue="1" operator="equal">
      <formula>0</formula>
    </cfRule>
  </conditionalFormatting>
  <conditionalFormatting sqref="E2678">
    <cfRule type="cellIs" dxfId="799" priority="815" stopIfTrue="1" operator="equal">
      <formula>0</formula>
    </cfRule>
  </conditionalFormatting>
  <conditionalFormatting sqref="E2682">
    <cfRule type="cellIs" dxfId="798" priority="814" stopIfTrue="1" operator="equal">
      <formula>0</formula>
    </cfRule>
  </conditionalFormatting>
  <conditionalFormatting sqref="D2697:D2700 D2693:E2696 D2716:D2724 E2716:E2723">
    <cfRule type="cellIs" dxfId="797" priority="813" stopIfTrue="1" operator="equal">
      <formula>0</formula>
    </cfRule>
  </conditionalFormatting>
  <conditionalFormatting sqref="D2692">
    <cfRule type="cellIs" dxfId="796" priority="811" stopIfTrue="1" operator="equal">
      <formula>0</formula>
    </cfRule>
  </conditionalFormatting>
  <conditionalFormatting sqref="D2704 D2710:D2713">
    <cfRule type="cellIs" dxfId="795" priority="810" stopIfTrue="1" operator="equal">
      <formula>0</formula>
    </cfRule>
  </conditionalFormatting>
  <conditionalFormatting sqref="D2725">
    <cfRule type="cellIs" dxfId="794" priority="812" stopIfTrue="1" operator="equal">
      <formula>0</formula>
    </cfRule>
  </conditionalFormatting>
  <conditionalFormatting sqref="D2702:D2703">
    <cfRule type="cellIs" dxfId="793" priority="809" stopIfTrue="1" operator="equal">
      <formula>0</formula>
    </cfRule>
  </conditionalFormatting>
  <conditionalFormatting sqref="E2697:E2700 E2702:E2703">
    <cfRule type="cellIs" dxfId="792" priority="808" stopIfTrue="1" operator="equal">
      <formula>0</formula>
    </cfRule>
  </conditionalFormatting>
  <conditionalFormatting sqref="E2704">
    <cfRule type="cellIs" dxfId="791" priority="807" stopIfTrue="1" operator="equal">
      <formula>0</formula>
    </cfRule>
  </conditionalFormatting>
  <conditionalFormatting sqref="E2712:E2713">
    <cfRule type="cellIs" dxfId="790" priority="806" stopIfTrue="1" operator="equal">
      <formula>0</formula>
    </cfRule>
  </conditionalFormatting>
  <conditionalFormatting sqref="E2712:E2713">
    <cfRule type="cellIs" dxfId="789" priority="805" stopIfTrue="1" operator="equal">
      <formula>0</formula>
    </cfRule>
  </conditionalFormatting>
  <conditionalFormatting sqref="E2719">
    <cfRule type="cellIs" dxfId="788" priority="804" stopIfTrue="1" operator="equal">
      <formula>0</formula>
    </cfRule>
  </conditionalFormatting>
  <conditionalFormatting sqref="D2721">
    <cfRule type="cellIs" dxfId="787" priority="803" stopIfTrue="1" operator="equal">
      <formula>0</formula>
    </cfRule>
  </conditionalFormatting>
  <conditionalFormatting sqref="E2719">
    <cfRule type="cellIs" dxfId="786" priority="802" stopIfTrue="1" operator="equal">
      <formula>0</formula>
    </cfRule>
  </conditionalFormatting>
  <conditionalFormatting sqref="E2724">
    <cfRule type="cellIs" dxfId="785" priority="801" stopIfTrue="1" operator="equal">
      <formula>0</formula>
    </cfRule>
  </conditionalFormatting>
  <conditionalFormatting sqref="D2710:D2718">
    <cfRule type="cellIs" dxfId="784" priority="800" stopIfTrue="1" operator="equal">
      <formula>0</formula>
    </cfRule>
  </conditionalFormatting>
  <conditionalFormatting sqref="E2710:E2718">
    <cfRule type="cellIs" dxfId="783" priority="799" stopIfTrue="1" operator="equal">
      <formula>0</formula>
    </cfRule>
  </conditionalFormatting>
  <conditionalFormatting sqref="E2711:E2715">
    <cfRule type="cellIs" dxfId="782" priority="798" stopIfTrue="1" operator="equal">
      <formula>0</formula>
    </cfRule>
  </conditionalFormatting>
  <conditionalFormatting sqref="E2714:E2718">
    <cfRule type="cellIs" dxfId="781" priority="797" stopIfTrue="1" operator="equal">
      <formula>0</formula>
    </cfRule>
  </conditionalFormatting>
  <conditionalFormatting sqref="D2704:D2711">
    <cfRule type="cellIs" dxfId="780" priority="796" stopIfTrue="1" operator="equal">
      <formula>0</formula>
    </cfRule>
  </conditionalFormatting>
  <conditionalFormatting sqref="E2704:E2711">
    <cfRule type="cellIs" dxfId="779" priority="795" stopIfTrue="1" operator="equal">
      <formula>0</formula>
    </cfRule>
  </conditionalFormatting>
  <conditionalFormatting sqref="E2710:E2711">
    <cfRule type="cellIs" dxfId="778" priority="794" stopIfTrue="1" operator="equal">
      <formula>0</formula>
    </cfRule>
  </conditionalFormatting>
  <conditionalFormatting sqref="D2703:D2707">
    <cfRule type="cellIs" dxfId="777" priority="793" stopIfTrue="1" operator="equal">
      <formula>0</formula>
    </cfRule>
  </conditionalFormatting>
  <conditionalFormatting sqref="E2703:E2707">
    <cfRule type="cellIs" dxfId="776" priority="792" stopIfTrue="1" operator="equal">
      <formula>0</formula>
    </cfRule>
  </conditionalFormatting>
  <conditionalFormatting sqref="D2701">
    <cfRule type="cellIs" dxfId="775" priority="791" stopIfTrue="1" operator="equal">
      <formula>0</formula>
    </cfRule>
  </conditionalFormatting>
  <conditionalFormatting sqref="E2701">
    <cfRule type="cellIs" dxfId="774" priority="790" stopIfTrue="1" operator="equal">
      <formula>0</formula>
    </cfRule>
  </conditionalFormatting>
  <conditionalFormatting sqref="E2718">
    <cfRule type="cellIs" dxfId="773" priority="789" stopIfTrue="1" operator="equal">
      <formula>0</formula>
    </cfRule>
  </conditionalFormatting>
  <conditionalFormatting sqref="D2720">
    <cfRule type="cellIs" dxfId="772" priority="788" stopIfTrue="1" operator="equal">
      <formula>0</formula>
    </cfRule>
  </conditionalFormatting>
  <conditionalFormatting sqref="E2723">
    <cfRule type="cellIs" dxfId="771" priority="787" stopIfTrue="1" operator="equal">
      <formula>0</formula>
    </cfRule>
  </conditionalFormatting>
  <conditionalFormatting sqref="E2710:E2711">
    <cfRule type="cellIs" dxfId="770" priority="786" stopIfTrue="1" operator="equal">
      <formula>0</formula>
    </cfRule>
  </conditionalFormatting>
  <conditionalFormatting sqref="E2710:E2711">
    <cfRule type="cellIs" dxfId="769" priority="785" stopIfTrue="1" operator="equal">
      <formula>0</formula>
    </cfRule>
  </conditionalFormatting>
  <conditionalFormatting sqref="E2717">
    <cfRule type="cellIs" dxfId="768" priority="784" stopIfTrue="1" operator="equal">
      <formula>0</formula>
    </cfRule>
  </conditionalFormatting>
  <conditionalFormatting sqref="E2718">
    <cfRule type="cellIs" dxfId="767" priority="783" stopIfTrue="1" operator="equal">
      <formula>0</formula>
    </cfRule>
  </conditionalFormatting>
  <conditionalFormatting sqref="D2719">
    <cfRule type="cellIs" dxfId="766" priority="782" stopIfTrue="1" operator="equal">
      <formula>0</formula>
    </cfRule>
  </conditionalFormatting>
  <conditionalFormatting sqref="E2718">
    <cfRule type="cellIs" dxfId="765" priority="781" stopIfTrue="1" operator="equal">
      <formula>0</formula>
    </cfRule>
  </conditionalFormatting>
  <conditionalFormatting sqref="E2708:E2709">
    <cfRule type="cellIs" dxfId="764" priority="780" stopIfTrue="1" operator="equal">
      <formula>0</formula>
    </cfRule>
  </conditionalFormatting>
  <conditionalFormatting sqref="E2716">
    <cfRule type="cellIs" dxfId="763" priority="779" stopIfTrue="1" operator="equal">
      <formula>0</formula>
    </cfRule>
  </conditionalFormatting>
  <conditionalFormatting sqref="E2717">
    <cfRule type="cellIs" dxfId="762" priority="778" stopIfTrue="1" operator="equal">
      <formula>0</formula>
    </cfRule>
  </conditionalFormatting>
  <conditionalFormatting sqref="E2717">
    <cfRule type="cellIs" dxfId="761" priority="777" stopIfTrue="1" operator="equal">
      <formula>0</formula>
    </cfRule>
  </conditionalFormatting>
  <conditionalFormatting sqref="E2721">
    <cfRule type="cellIs" dxfId="760" priority="776" stopIfTrue="1" operator="equal">
      <formula>0</formula>
    </cfRule>
  </conditionalFormatting>
  <conditionalFormatting sqref="D2734:D2737 D2730:E2733 D2753:D2761 E2753:E2760">
    <cfRule type="cellIs" dxfId="759" priority="775" stopIfTrue="1" operator="equal">
      <formula>0</formula>
    </cfRule>
  </conditionalFormatting>
  <conditionalFormatting sqref="D2729">
    <cfRule type="cellIs" dxfId="758" priority="773" stopIfTrue="1" operator="equal">
      <formula>0</formula>
    </cfRule>
  </conditionalFormatting>
  <conditionalFormatting sqref="D2741 D2747:D2750">
    <cfRule type="cellIs" dxfId="757" priority="772" stopIfTrue="1" operator="equal">
      <formula>0</formula>
    </cfRule>
  </conditionalFormatting>
  <conditionalFormatting sqref="D2762">
    <cfRule type="cellIs" dxfId="756" priority="774" stopIfTrue="1" operator="equal">
      <formula>0</formula>
    </cfRule>
  </conditionalFormatting>
  <conditionalFormatting sqref="D2739:D2740">
    <cfRule type="cellIs" dxfId="755" priority="771" stopIfTrue="1" operator="equal">
      <formula>0</formula>
    </cfRule>
  </conditionalFormatting>
  <conditionalFormatting sqref="E2734:E2737 E2739:E2740">
    <cfRule type="cellIs" dxfId="754" priority="770" stopIfTrue="1" operator="equal">
      <formula>0</formula>
    </cfRule>
  </conditionalFormatting>
  <conditionalFormatting sqref="E2741">
    <cfRule type="cellIs" dxfId="753" priority="769" stopIfTrue="1" operator="equal">
      <formula>0</formula>
    </cfRule>
  </conditionalFormatting>
  <conditionalFormatting sqref="E2749:E2750">
    <cfRule type="cellIs" dxfId="752" priority="768" stopIfTrue="1" operator="equal">
      <formula>0</formula>
    </cfRule>
  </conditionalFormatting>
  <conditionalFormatting sqref="E2749:E2750">
    <cfRule type="cellIs" dxfId="751" priority="767" stopIfTrue="1" operator="equal">
      <formula>0</formula>
    </cfRule>
  </conditionalFormatting>
  <conditionalFormatting sqref="E2756">
    <cfRule type="cellIs" dxfId="750" priority="766" stopIfTrue="1" operator="equal">
      <formula>0</formula>
    </cfRule>
  </conditionalFormatting>
  <conditionalFormatting sqref="D2758">
    <cfRule type="cellIs" dxfId="749" priority="765" stopIfTrue="1" operator="equal">
      <formula>0</formula>
    </cfRule>
  </conditionalFormatting>
  <conditionalFormatting sqref="E2756">
    <cfRule type="cellIs" dxfId="748" priority="764" stopIfTrue="1" operator="equal">
      <formula>0</formula>
    </cfRule>
  </conditionalFormatting>
  <conditionalFormatting sqref="E2761">
    <cfRule type="cellIs" dxfId="747" priority="763" stopIfTrue="1" operator="equal">
      <formula>0</formula>
    </cfRule>
  </conditionalFormatting>
  <conditionalFormatting sqref="D2747:D2755">
    <cfRule type="cellIs" dxfId="746" priority="762" stopIfTrue="1" operator="equal">
      <formula>0</formula>
    </cfRule>
  </conditionalFormatting>
  <conditionalFormatting sqref="E2747:E2755">
    <cfRule type="cellIs" dxfId="745" priority="761" stopIfTrue="1" operator="equal">
      <formula>0</formula>
    </cfRule>
  </conditionalFormatting>
  <conditionalFormatting sqref="E2748:E2752">
    <cfRule type="cellIs" dxfId="744" priority="760" stopIfTrue="1" operator="equal">
      <formula>0</formula>
    </cfRule>
  </conditionalFormatting>
  <conditionalFormatting sqref="E2751:E2755">
    <cfRule type="cellIs" dxfId="743" priority="759" stopIfTrue="1" operator="equal">
      <formula>0</formula>
    </cfRule>
  </conditionalFormatting>
  <conditionalFormatting sqref="D2741:D2748">
    <cfRule type="cellIs" dxfId="742" priority="758" stopIfTrue="1" operator="equal">
      <formula>0</formula>
    </cfRule>
  </conditionalFormatting>
  <conditionalFormatting sqref="E2741:E2748">
    <cfRule type="cellIs" dxfId="741" priority="757" stopIfTrue="1" operator="equal">
      <formula>0</formula>
    </cfRule>
  </conditionalFormatting>
  <conditionalFormatting sqref="E2747:E2748">
    <cfRule type="cellIs" dxfId="740" priority="756" stopIfTrue="1" operator="equal">
      <formula>0</formula>
    </cfRule>
  </conditionalFormatting>
  <conditionalFormatting sqref="D2740:D2744">
    <cfRule type="cellIs" dxfId="739" priority="755" stopIfTrue="1" operator="equal">
      <formula>0</formula>
    </cfRule>
  </conditionalFormatting>
  <conditionalFormatting sqref="E2740:E2744">
    <cfRule type="cellIs" dxfId="738" priority="754" stopIfTrue="1" operator="equal">
      <formula>0</formula>
    </cfRule>
  </conditionalFormatting>
  <conditionalFormatting sqref="D2738">
    <cfRule type="cellIs" dxfId="737" priority="753" stopIfTrue="1" operator="equal">
      <formula>0</formula>
    </cfRule>
  </conditionalFormatting>
  <conditionalFormatting sqref="E2738">
    <cfRule type="cellIs" dxfId="736" priority="752" stopIfTrue="1" operator="equal">
      <formula>0</formula>
    </cfRule>
  </conditionalFormatting>
  <conditionalFormatting sqref="E2755">
    <cfRule type="cellIs" dxfId="735" priority="751" stopIfTrue="1" operator="equal">
      <formula>0</formula>
    </cfRule>
  </conditionalFormatting>
  <conditionalFormatting sqref="D2757">
    <cfRule type="cellIs" dxfId="734" priority="750" stopIfTrue="1" operator="equal">
      <formula>0</formula>
    </cfRule>
  </conditionalFormatting>
  <conditionalFormatting sqref="E2760">
    <cfRule type="cellIs" dxfId="733" priority="749" stopIfTrue="1" operator="equal">
      <formula>0</formula>
    </cfRule>
  </conditionalFormatting>
  <conditionalFormatting sqref="E2747:E2748">
    <cfRule type="cellIs" dxfId="732" priority="748" stopIfTrue="1" operator="equal">
      <formula>0</formula>
    </cfRule>
  </conditionalFormatting>
  <conditionalFormatting sqref="E2747:E2748">
    <cfRule type="cellIs" dxfId="731" priority="747" stopIfTrue="1" operator="equal">
      <formula>0</formula>
    </cfRule>
  </conditionalFormatting>
  <conditionalFormatting sqref="E2754">
    <cfRule type="cellIs" dxfId="730" priority="746" stopIfTrue="1" operator="equal">
      <formula>0</formula>
    </cfRule>
  </conditionalFormatting>
  <conditionalFormatting sqref="E2755">
    <cfRule type="cellIs" dxfId="729" priority="745" stopIfTrue="1" operator="equal">
      <formula>0</formula>
    </cfRule>
  </conditionalFormatting>
  <conditionalFormatting sqref="D2756">
    <cfRule type="cellIs" dxfId="728" priority="744" stopIfTrue="1" operator="equal">
      <formula>0</formula>
    </cfRule>
  </conditionalFormatting>
  <conditionalFormatting sqref="E2755">
    <cfRule type="cellIs" dxfId="727" priority="743" stopIfTrue="1" operator="equal">
      <formula>0</formula>
    </cfRule>
  </conditionalFormatting>
  <conditionalFormatting sqref="E2745:E2746">
    <cfRule type="cellIs" dxfId="726" priority="742" stopIfTrue="1" operator="equal">
      <formula>0</formula>
    </cfRule>
  </conditionalFormatting>
  <conditionalFormatting sqref="E2753">
    <cfRule type="cellIs" dxfId="725" priority="741" stopIfTrue="1" operator="equal">
      <formula>0</formula>
    </cfRule>
  </conditionalFormatting>
  <conditionalFormatting sqref="E2754">
    <cfRule type="cellIs" dxfId="724" priority="740" stopIfTrue="1" operator="equal">
      <formula>0</formula>
    </cfRule>
  </conditionalFormatting>
  <conditionalFormatting sqref="E2754">
    <cfRule type="cellIs" dxfId="723" priority="739" stopIfTrue="1" operator="equal">
      <formula>0</formula>
    </cfRule>
  </conditionalFormatting>
  <conditionalFormatting sqref="E2758">
    <cfRule type="cellIs" dxfId="722" priority="738" stopIfTrue="1" operator="equal">
      <formula>0</formula>
    </cfRule>
  </conditionalFormatting>
  <conditionalFormatting sqref="D2771:D2774 D2767:E2770 D2790:D2798 E2790:E2797">
    <cfRule type="cellIs" dxfId="721" priority="737" stopIfTrue="1" operator="equal">
      <formula>0</formula>
    </cfRule>
  </conditionalFormatting>
  <conditionalFormatting sqref="D2766">
    <cfRule type="cellIs" dxfId="720" priority="735" stopIfTrue="1" operator="equal">
      <formula>0</formula>
    </cfRule>
  </conditionalFormatting>
  <conditionalFormatting sqref="D2778 D2784:D2787">
    <cfRule type="cellIs" dxfId="719" priority="734" stopIfTrue="1" operator="equal">
      <formula>0</formula>
    </cfRule>
  </conditionalFormatting>
  <conditionalFormatting sqref="D2799">
    <cfRule type="cellIs" dxfId="718" priority="736" stopIfTrue="1" operator="equal">
      <formula>0</formula>
    </cfRule>
  </conditionalFormatting>
  <conditionalFormatting sqref="D2776:D2777">
    <cfRule type="cellIs" dxfId="717" priority="733" stopIfTrue="1" operator="equal">
      <formula>0</formula>
    </cfRule>
  </conditionalFormatting>
  <conditionalFormatting sqref="E2771:E2774 E2776:E2777">
    <cfRule type="cellIs" dxfId="716" priority="732" stopIfTrue="1" operator="equal">
      <formula>0</formula>
    </cfRule>
  </conditionalFormatting>
  <conditionalFormatting sqref="E2778">
    <cfRule type="cellIs" dxfId="715" priority="731" stopIfTrue="1" operator="equal">
      <formula>0</formula>
    </cfRule>
  </conditionalFormatting>
  <conditionalFormatting sqref="E2786:E2787">
    <cfRule type="cellIs" dxfId="714" priority="730" stopIfTrue="1" operator="equal">
      <formula>0</formula>
    </cfRule>
  </conditionalFormatting>
  <conditionalFormatting sqref="E2786:E2787">
    <cfRule type="cellIs" dxfId="713" priority="729" stopIfTrue="1" operator="equal">
      <formula>0</formula>
    </cfRule>
  </conditionalFormatting>
  <conditionalFormatting sqref="E2793">
    <cfRule type="cellIs" dxfId="712" priority="728" stopIfTrue="1" operator="equal">
      <formula>0</formula>
    </cfRule>
  </conditionalFormatting>
  <conditionalFormatting sqref="D2795">
    <cfRule type="cellIs" dxfId="711" priority="727" stopIfTrue="1" operator="equal">
      <formula>0</formula>
    </cfRule>
  </conditionalFormatting>
  <conditionalFormatting sqref="E2793">
    <cfRule type="cellIs" dxfId="710" priority="726" stopIfTrue="1" operator="equal">
      <formula>0</formula>
    </cfRule>
  </conditionalFormatting>
  <conditionalFormatting sqref="E2798">
    <cfRule type="cellIs" dxfId="709" priority="725" stopIfTrue="1" operator="equal">
      <formula>0</formula>
    </cfRule>
  </conditionalFormatting>
  <conditionalFormatting sqref="D2784:D2792">
    <cfRule type="cellIs" dxfId="708" priority="724" stopIfTrue="1" operator="equal">
      <formula>0</formula>
    </cfRule>
  </conditionalFormatting>
  <conditionalFormatting sqref="E2784:E2792">
    <cfRule type="cellIs" dxfId="707" priority="723" stopIfTrue="1" operator="equal">
      <formula>0</formula>
    </cfRule>
  </conditionalFormatting>
  <conditionalFormatting sqref="E2785:E2789">
    <cfRule type="cellIs" dxfId="706" priority="722" stopIfTrue="1" operator="equal">
      <formula>0</formula>
    </cfRule>
  </conditionalFormatting>
  <conditionalFormatting sqref="E2788:E2792">
    <cfRule type="cellIs" dxfId="705" priority="721" stopIfTrue="1" operator="equal">
      <formula>0</formula>
    </cfRule>
  </conditionalFormatting>
  <conditionalFormatting sqref="D2778:D2785">
    <cfRule type="cellIs" dxfId="704" priority="720" stopIfTrue="1" operator="equal">
      <formula>0</formula>
    </cfRule>
  </conditionalFormatting>
  <conditionalFormatting sqref="E2778:E2785">
    <cfRule type="cellIs" dxfId="703" priority="719" stopIfTrue="1" operator="equal">
      <formula>0</formula>
    </cfRule>
  </conditionalFormatting>
  <conditionalFormatting sqref="E2784:E2785">
    <cfRule type="cellIs" dxfId="702" priority="718" stopIfTrue="1" operator="equal">
      <formula>0</formula>
    </cfRule>
  </conditionalFormatting>
  <conditionalFormatting sqref="D2777:D2781">
    <cfRule type="cellIs" dxfId="701" priority="717" stopIfTrue="1" operator="equal">
      <formula>0</formula>
    </cfRule>
  </conditionalFormatting>
  <conditionalFormatting sqref="E2777:E2781">
    <cfRule type="cellIs" dxfId="700" priority="716" stopIfTrue="1" operator="equal">
      <formula>0</formula>
    </cfRule>
  </conditionalFormatting>
  <conditionalFormatting sqref="D2775">
    <cfRule type="cellIs" dxfId="699" priority="715" stopIfTrue="1" operator="equal">
      <formula>0</formula>
    </cfRule>
  </conditionalFormatting>
  <conditionalFormatting sqref="E2775">
    <cfRule type="cellIs" dxfId="698" priority="714" stopIfTrue="1" operator="equal">
      <formula>0</formula>
    </cfRule>
  </conditionalFormatting>
  <conditionalFormatting sqref="E2792">
    <cfRule type="cellIs" dxfId="697" priority="713" stopIfTrue="1" operator="equal">
      <formula>0</formula>
    </cfRule>
  </conditionalFormatting>
  <conditionalFormatting sqref="D2794">
    <cfRule type="cellIs" dxfId="696" priority="712" stopIfTrue="1" operator="equal">
      <formula>0</formula>
    </cfRule>
  </conditionalFormatting>
  <conditionalFormatting sqref="E2797">
    <cfRule type="cellIs" dxfId="695" priority="711" stopIfTrue="1" operator="equal">
      <formula>0</formula>
    </cfRule>
  </conditionalFormatting>
  <conditionalFormatting sqref="E2784:E2785">
    <cfRule type="cellIs" dxfId="694" priority="710" stopIfTrue="1" operator="equal">
      <formula>0</formula>
    </cfRule>
  </conditionalFormatting>
  <conditionalFormatting sqref="E2784:E2785">
    <cfRule type="cellIs" dxfId="693" priority="709" stopIfTrue="1" operator="equal">
      <formula>0</formula>
    </cfRule>
  </conditionalFormatting>
  <conditionalFormatting sqref="E2791">
    <cfRule type="cellIs" dxfId="692" priority="708" stopIfTrue="1" operator="equal">
      <formula>0</formula>
    </cfRule>
  </conditionalFormatting>
  <conditionalFormatting sqref="E2792">
    <cfRule type="cellIs" dxfId="691" priority="707" stopIfTrue="1" operator="equal">
      <formula>0</formula>
    </cfRule>
  </conditionalFormatting>
  <conditionalFormatting sqref="D2793">
    <cfRule type="cellIs" dxfId="690" priority="706" stopIfTrue="1" operator="equal">
      <formula>0</formula>
    </cfRule>
  </conditionalFormatting>
  <conditionalFormatting sqref="E2792">
    <cfRule type="cellIs" dxfId="689" priority="705" stopIfTrue="1" operator="equal">
      <formula>0</formula>
    </cfRule>
  </conditionalFormatting>
  <conditionalFormatting sqref="E2782:E2783">
    <cfRule type="cellIs" dxfId="688" priority="704" stopIfTrue="1" operator="equal">
      <formula>0</formula>
    </cfRule>
  </conditionalFormatting>
  <conditionalFormatting sqref="E2790">
    <cfRule type="cellIs" dxfId="687" priority="703" stopIfTrue="1" operator="equal">
      <formula>0</formula>
    </cfRule>
  </conditionalFormatting>
  <conditionalFormatting sqref="E2791">
    <cfRule type="cellIs" dxfId="686" priority="702" stopIfTrue="1" operator="equal">
      <formula>0</formula>
    </cfRule>
  </conditionalFormatting>
  <conditionalFormatting sqref="E2791">
    <cfRule type="cellIs" dxfId="685" priority="701" stopIfTrue="1" operator="equal">
      <formula>0</formula>
    </cfRule>
  </conditionalFormatting>
  <conditionalFormatting sqref="E2795">
    <cfRule type="cellIs" dxfId="684" priority="700" stopIfTrue="1" operator="equal">
      <formula>0</formula>
    </cfRule>
  </conditionalFormatting>
  <conditionalFormatting sqref="D2808:D2811 D2804:E2807 D2827:D2835 E2827:E2834">
    <cfRule type="cellIs" dxfId="683" priority="699" stopIfTrue="1" operator="equal">
      <formula>0</formula>
    </cfRule>
  </conditionalFormatting>
  <conditionalFormatting sqref="D2803">
    <cfRule type="cellIs" dxfId="682" priority="697" stopIfTrue="1" operator="equal">
      <formula>0</formula>
    </cfRule>
  </conditionalFormatting>
  <conditionalFormatting sqref="D2815 D2821:D2824">
    <cfRule type="cellIs" dxfId="681" priority="696" stopIfTrue="1" operator="equal">
      <formula>0</formula>
    </cfRule>
  </conditionalFormatting>
  <conditionalFormatting sqref="D2836">
    <cfRule type="cellIs" dxfId="680" priority="698" stopIfTrue="1" operator="equal">
      <formula>0</formula>
    </cfRule>
  </conditionalFormatting>
  <conditionalFormatting sqref="D2813:D2814">
    <cfRule type="cellIs" dxfId="679" priority="695" stopIfTrue="1" operator="equal">
      <formula>0</formula>
    </cfRule>
  </conditionalFormatting>
  <conditionalFormatting sqref="E2808:E2811 E2813:E2814">
    <cfRule type="cellIs" dxfId="678" priority="694" stopIfTrue="1" operator="equal">
      <formula>0</formula>
    </cfRule>
  </conditionalFormatting>
  <conditionalFormatting sqref="E2815">
    <cfRule type="cellIs" dxfId="677" priority="693" stopIfTrue="1" operator="equal">
      <formula>0</formula>
    </cfRule>
  </conditionalFormatting>
  <conditionalFormatting sqref="E2823:E2824">
    <cfRule type="cellIs" dxfId="676" priority="692" stopIfTrue="1" operator="equal">
      <formula>0</formula>
    </cfRule>
  </conditionalFormatting>
  <conditionalFormatting sqref="E2823:E2824">
    <cfRule type="cellIs" dxfId="675" priority="691" stopIfTrue="1" operator="equal">
      <formula>0</formula>
    </cfRule>
  </conditionalFormatting>
  <conditionalFormatting sqref="E2830">
    <cfRule type="cellIs" dxfId="674" priority="690" stopIfTrue="1" operator="equal">
      <formula>0</formula>
    </cfRule>
  </conditionalFormatting>
  <conditionalFormatting sqref="D2832">
    <cfRule type="cellIs" dxfId="673" priority="689" stopIfTrue="1" operator="equal">
      <formula>0</formula>
    </cfRule>
  </conditionalFormatting>
  <conditionalFormatting sqref="E2830">
    <cfRule type="cellIs" dxfId="672" priority="688" stopIfTrue="1" operator="equal">
      <formula>0</formula>
    </cfRule>
  </conditionalFormatting>
  <conditionalFormatting sqref="E2835">
    <cfRule type="cellIs" dxfId="671" priority="687" stopIfTrue="1" operator="equal">
      <formula>0</formula>
    </cfRule>
  </conditionalFormatting>
  <conditionalFormatting sqref="D2821:D2829">
    <cfRule type="cellIs" dxfId="670" priority="686" stopIfTrue="1" operator="equal">
      <formula>0</formula>
    </cfRule>
  </conditionalFormatting>
  <conditionalFormatting sqref="E2821:E2829">
    <cfRule type="cellIs" dxfId="669" priority="685" stopIfTrue="1" operator="equal">
      <formula>0</formula>
    </cfRule>
  </conditionalFormatting>
  <conditionalFormatting sqref="E2822:E2826">
    <cfRule type="cellIs" dxfId="668" priority="684" stopIfTrue="1" operator="equal">
      <formula>0</formula>
    </cfRule>
  </conditionalFormatting>
  <conditionalFormatting sqref="E2825:E2829">
    <cfRule type="cellIs" dxfId="667" priority="683" stopIfTrue="1" operator="equal">
      <formula>0</formula>
    </cfRule>
  </conditionalFormatting>
  <conditionalFormatting sqref="D2815:D2822">
    <cfRule type="cellIs" dxfId="666" priority="682" stopIfTrue="1" operator="equal">
      <formula>0</formula>
    </cfRule>
  </conditionalFormatting>
  <conditionalFormatting sqref="E2815:E2822">
    <cfRule type="cellIs" dxfId="665" priority="681" stopIfTrue="1" operator="equal">
      <formula>0</formula>
    </cfRule>
  </conditionalFormatting>
  <conditionalFormatting sqref="E2821:E2822">
    <cfRule type="cellIs" dxfId="664" priority="680" stopIfTrue="1" operator="equal">
      <formula>0</formula>
    </cfRule>
  </conditionalFormatting>
  <conditionalFormatting sqref="D2814:D2818">
    <cfRule type="cellIs" dxfId="663" priority="679" stopIfTrue="1" operator="equal">
      <formula>0</formula>
    </cfRule>
  </conditionalFormatting>
  <conditionalFormatting sqref="E2814:E2818">
    <cfRule type="cellIs" dxfId="662" priority="678" stopIfTrue="1" operator="equal">
      <formula>0</formula>
    </cfRule>
  </conditionalFormatting>
  <conditionalFormatting sqref="D2812">
    <cfRule type="cellIs" dxfId="661" priority="677" stopIfTrue="1" operator="equal">
      <formula>0</formula>
    </cfRule>
  </conditionalFormatting>
  <conditionalFormatting sqref="E2812">
    <cfRule type="cellIs" dxfId="660" priority="676" stopIfTrue="1" operator="equal">
      <formula>0</formula>
    </cfRule>
  </conditionalFormatting>
  <conditionalFormatting sqref="E2829">
    <cfRule type="cellIs" dxfId="659" priority="675" stopIfTrue="1" operator="equal">
      <formula>0</formula>
    </cfRule>
  </conditionalFormatting>
  <conditionalFormatting sqref="D2831">
    <cfRule type="cellIs" dxfId="658" priority="674" stopIfTrue="1" operator="equal">
      <formula>0</formula>
    </cfRule>
  </conditionalFormatting>
  <conditionalFormatting sqref="E2834">
    <cfRule type="cellIs" dxfId="657" priority="673" stopIfTrue="1" operator="equal">
      <formula>0</formula>
    </cfRule>
  </conditionalFormatting>
  <conditionalFormatting sqref="E2821:E2822">
    <cfRule type="cellIs" dxfId="656" priority="672" stopIfTrue="1" operator="equal">
      <formula>0</formula>
    </cfRule>
  </conditionalFormatting>
  <conditionalFormatting sqref="E2821:E2822">
    <cfRule type="cellIs" dxfId="655" priority="671" stopIfTrue="1" operator="equal">
      <formula>0</formula>
    </cfRule>
  </conditionalFormatting>
  <conditionalFormatting sqref="E2828">
    <cfRule type="cellIs" dxfId="654" priority="670" stopIfTrue="1" operator="equal">
      <formula>0</formula>
    </cfRule>
  </conditionalFormatting>
  <conditionalFormatting sqref="E2829">
    <cfRule type="cellIs" dxfId="653" priority="669" stopIfTrue="1" operator="equal">
      <formula>0</formula>
    </cfRule>
  </conditionalFormatting>
  <conditionalFormatting sqref="D2830">
    <cfRule type="cellIs" dxfId="652" priority="668" stopIfTrue="1" operator="equal">
      <formula>0</formula>
    </cfRule>
  </conditionalFormatting>
  <conditionalFormatting sqref="E2829">
    <cfRule type="cellIs" dxfId="651" priority="667" stopIfTrue="1" operator="equal">
      <formula>0</formula>
    </cfRule>
  </conditionalFormatting>
  <conditionalFormatting sqref="E2819:E2820">
    <cfRule type="cellIs" dxfId="650" priority="666" stopIfTrue="1" operator="equal">
      <formula>0</formula>
    </cfRule>
  </conditionalFormatting>
  <conditionalFormatting sqref="E2827">
    <cfRule type="cellIs" dxfId="649" priority="665" stopIfTrue="1" operator="equal">
      <formula>0</formula>
    </cfRule>
  </conditionalFormatting>
  <conditionalFormatting sqref="E2828">
    <cfRule type="cellIs" dxfId="648" priority="664" stopIfTrue="1" operator="equal">
      <formula>0</formula>
    </cfRule>
  </conditionalFormatting>
  <conditionalFormatting sqref="E2828">
    <cfRule type="cellIs" dxfId="647" priority="663" stopIfTrue="1" operator="equal">
      <formula>0</formula>
    </cfRule>
  </conditionalFormatting>
  <conditionalFormatting sqref="E2832">
    <cfRule type="cellIs" dxfId="646" priority="662" stopIfTrue="1" operator="equal">
      <formula>0</formula>
    </cfRule>
  </conditionalFormatting>
  <conditionalFormatting sqref="D2845:D2848 D2841:E2844 D2864:D2872 E2864:E2871">
    <cfRule type="cellIs" dxfId="645" priority="661" stopIfTrue="1" operator="equal">
      <formula>0</formula>
    </cfRule>
  </conditionalFormatting>
  <conditionalFormatting sqref="D2840">
    <cfRule type="cellIs" dxfId="644" priority="659" stopIfTrue="1" operator="equal">
      <formula>0</formula>
    </cfRule>
  </conditionalFormatting>
  <conditionalFormatting sqref="D2852 D2858:D2861">
    <cfRule type="cellIs" dxfId="643" priority="658" stopIfTrue="1" operator="equal">
      <formula>0</formula>
    </cfRule>
  </conditionalFormatting>
  <conditionalFormatting sqref="D2873">
    <cfRule type="cellIs" dxfId="642" priority="660" stopIfTrue="1" operator="equal">
      <formula>0</formula>
    </cfRule>
  </conditionalFormatting>
  <conditionalFormatting sqref="D2850:D2851">
    <cfRule type="cellIs" dxfId="641" priority="657" stopIfTrue="1" operator="equal">
      <formula>0</formula>
    </cfRule>
  </conditionalFormatting>
  <conditionalFormatting sqref="E2845:E2848 E2850:E2851">
    <cfRule type="cellIs" dxfId="640" priority="656" stopIfTrue="1" operator="equal">
      <formula>0</formula>
    </cfRule>
  </conditionalFormatting>
  <conditionalFormatting sqref="E2852">
    <cfRule type="cellIs" dxfId="639" priority="655" stopIfTrue="1" operator="equal">
      <formula>0</formula>
    </cfRule>
  </conditionalFormatting>
  <conditionalFormatting sqref="E2860:E2861">
    <cfRule type="cellIs" dxfId="638" priority="654" stopIfTrue="1" operator="equal">
      <formula>0</formula>
    </cfRule>
  </conditionalFormatting>
  <conditionalFormatting sqref="E2860:E2861">
    <cfRule type="cellIs" dxfId="637" priority="653" stopIfTrue="1" operator="equal">
      <formula>0</formula>
    </cfRule>
  </conditionalFormatting>
  <conditionalFormatting sqref="E2867">
    <cfRule type="cellIs" dxfId="636" priority="652" stopIfTrue="1" operator="equal">
      <formula>0</formula>
    </cfRule>
  </conditionalFormatting>
  <conditionalFormatting sqref="D2869">
    <cfRule type="cellIs" dxfId="635" priority="651" stopIfTrue="1" operator="equal">
      <formula>0</formula>
    </cfRule>
  </conditionalFormatting>
  <conditionalFormatting sqref="E2867">
    <cfRule type="cellIs" dxfId="634" priority="650" stopIfTrue="1" operator="equal">
      <formula>0</formula>
    </cfRule>
  </conditionalFormatting>
  <conditionalFormatting sqref="E2872">
    <cfRule type="cellIs" dxfId="633" priority="649" stopIfTrue="1" operator="equal">
      <formula>0</formula>
    </cfRule>
  </conditionalFormatting>
  <conditionalFormatting sqref="D2858:D2866">
    <cfRule type="cellIs" dxfId="632" priority="648" stopIfTrue="1" operator="equal">
      <formula>0</formula>
    </cfRule>
  </conditionalFormatting>
  <conditionalFormatting sqref="E2858:E2866">
    <cfRule type="cellIs" dxfId="631" priority="647" stopIfTrue="1" operator="equal">
      <formula>0</formula>
    </cfRule>
  </conditionalFormatting>
  <conditionalFormatting sqref="E2859:E2863">
    <cfRule type="cellIs" dxfId="630" priority="646" stopIfTrue="1" operator="equal">
      <formula>0</formula>
    </cfRule>
  </conditionalFormatting>
  <conditionalFormatting sqref="E2862:E2866">
    <cfRule type="cellIs" dxfId="629" priority="645" stopIfTrue="1" operator="equal">
      <formula>0</formula>
    </cfRule>
  </conditionalFormatting>
  <conditionalFormatting sqref="D2852:D2859">
    <cfRule type="cellIs" dxfId="628" priority="644" stopIfTrue="1" operator="equal">
      <formula>0</formula>
    </cfRule>
  </conditionalFormatting>
  <conditionalFormatting sqref="E2852:E2859">
    <cfRule type="cellIs" dxfId="627" priority="643" stopIfTrue="1" operator="equal">
      <formula>0</formula>
    </cfRule>
  </conditionalFormatting>
  <conditionalFormatting sqref="E2858:E2859">
    <cfRule type="cellIs" dxfId="626" priority="642" stopIfTrue="1" operator="equal">
      <formula>0</formula>
    </cfRule>
  </conditionalFormatting>
  <conditionalFormatting sqref="D2851:D2855">
    <cfRule type="cellIs" dxfId="625" priority="641" stopIfTrue="1" operator="equal">
      <formula>0</formula>
    </cfRule>
  </conditionalFormatting>
  <conditionalFormatting sqref="E2851:E2855">
    <cfRule type="cellIs" dxfId="624" priority="640" stopIfTrue="1" operator="equal">
      <formula>0</formula>
    </cfRule>
  </conditionalFormatting>
  <conditionalFormatting sqref="D2849">
    <cfRule type="cellIs" dxfId="623" priority="639" stopIfTrue="1" operator="equal">
      <formula>0</formula>
    </cfRule>
  </conditionalFormatting>
  <conditionalFormatting sqref="E2849">
    <cfRule type="cellIs" dxfId="622" priority="638" stopIfTrue="1" operator="equal">
      <formula>0</formula>
    </cfRule>
  </conditionalFormatting>
  <conditionalFormatting sqref="E2866">
    <cfRule type="cellIs" dxfId="621" priority="637" stopIfTrue="1" operator="equal">
      <formula>0</formula>
    </cfRule>
  </conditionalFormatting>
  <conditionalFormatting sqref="D2868">
    <cfRule type="cellIs" dxfId="620" priority="636" stopIfTrue="1" operator="equal">
      <formula>0</formula>
    </cfRule>
  </conditionalFormatting>
  <conditionalFormatting sqref="E2871">
    <cfRule type="cellIs" dxfId="619" priority="635" stopIfTrue="1" operator="equal">
      <formula>0</formula>
    </cfRule>
  </conditionalFormatting>
  <conditionalFormatting sqref="E2858:E2859">
    <cfRule type="cellIs" dxfId="618" priority="634" stopIfTrue="1" operator="equal">
      <formula>0</formula>
    </cfRule>
  </conditionalFormatting>
  <conditionalFormatting sqref="E2858:E2859">
    <cfRule type="cellIs" dxfId="617" priority="633" stopIfTrue="1" operator="equal">
      <formula>0</formula>
    </cfRule>
  </conditionalFormatting>
  <conditionalFormatting sqref="E2865">
    <cfRule type="cellIs" dxfId="616" priority="632" stopIfTrue="1" operator="equal">
      <formula>0</formula>
    </cfRule>
  </conditionalFormatting>
  <conditionalFormatting sqref="E2866">
    <cfRule type="cellIs" dxfId="615" priority="631" stopIfTrue="1" operator="equal">
      <formula>0</formula>
    </cfRule>
  </conditionalFormatting>
  <conditionalFormatting sqref="D2867">
    <cfRule type="cellIs" dxfId="614" priority="630" stopIfTrue="1" operator="equal">
      <formula>0</formula>
    </cfRule>
  </conditionalFormatting>
  <conditionalFormatting sqref="E2866">
    <cfRule type="cellIs" dxfId="613" priority="629" stopIfTrue="1" operator="equal">
      <formula>0</formula>
    </cfRule>
  </conditionalFormatting>
  <conditionalFormatting sqref="E2856:E2857">
    <cfRule type="cellIs" dxfId="612" priority="628" stopIfTrue="1" operator="equal">
      <formula>0</formula>
    </cfRule>
  </conditionalFormatting>
  <conditionalFormatting sqref="E2864">
    <cfRule type="cellIs" dxfId="611" priority="627" stopIfTrue="1" operator="equal">
      <formula>0</formula>
    </cfRule>
  </conditionalFormatting>
  <conditionalFormatting sqref="E2865">
    <cfRule type="cellIs" dxfId="610" priority="626" stopIfTrue="1" operator="equal">
      <formula>0</formula>
    </cfRule>
  </conditionalFormatting>
  <conditionalFormatting sqref="E2865">
    <cfRule type="cellIs" dxfId="609" priority="625" stopIfTrue="1" operator="equal">
      <formula>0</formula>
    </cfRule>
  </conditionalFormatting>
  <conditionalFormatting sqref="E2869">
    <cfRule type="cellIs" dxfId="608" priority="624" stopIfTrue="1" operator="equal">
      <formula>0</formula>
    </cfRule>
  </conditionalFormatting>
  <conditionalFormatting sqref="D2882:D2885 D2878:E2881 D2901:D2909 E2901:E2908">
    <cfRule type="cellIs" dxfId="607" priority="623" stopIfTrue="1" operator="equal">
      <formula>0</formula>
    </cfRule>
  </conditionalFormatting>
  <conditionalFormatting sqref="D2877">
    <cfRule type="cellIs" dxfId="606" priority="621" stopIfTrue="1" operator="equal">
      <formula>0</formula>
    </cfRule>
  </conditionalFormatting>
  <conditionalFormatting sqref="D2889 D2895:D2898">
    <cfRule type="cellIs" dxfId="605" priority="620" stopIfTrue="1" operator="equal">
      <formula>0</formula>
    </cfRule>
  </conditionalFormatting>
  <conditionalFormatting sqref="D2910">
    <cfRule type="cellIs" dxfId="604" priority="622" stopIfTrue="1" operator="equal">
      <formula>0</formula>
    </cfRule>
  </conditionalFormatting>
  <conditionalFormatting sqref="D2887:D2888">
    <cfRule type="cellIs" dxfId="603" priority="619" stopIfTrue="1" operator="equal">
      <formula>0</formula>
    </cfRule>
  </conditionalFormatting>
  <conditionalFormatting sqref="E2882:E2885 E2887:E2888">
    <cfRule type="cellIs" dxfId="602" priority="618" stopIfTrue="1" operator="equal">
      <formula>0</formula>
    </cfRule>
  </conditionalFormatting>
  <conditionalFormatting sqref="E2889">
    <cfRule type="cellIs" dxfId="601" priority="617" stopIfTrue="1" operator="equal">
      <formula>0</formula>
    </cfRule>
  </conditionalFormatting>
  <conditionalFormatting sqref="E2897:E2898">
    <cfRule type="cellIs" dxfId="600" priority="616" stopIfTrue="1" operator="equal">
      <formula>0</formula>
    </cfRule>
  </conditionalFormatting>
  <conditionalFormatting sqref="E2897:E2898">
    <cfRule type="cellIs" dxfId="599" priority="615" stopIfTrue="1" operator="equal">
      <formula>0</formula>
    </cfRule>
  </conditionalFormatting>
  <conditionalFormatting sqref="E2904">
    <cfRule type="cellIs" dxfId="598" priority="614" stopIfTrue="1" operator="equal">
      <formula>0</formula>
    </cfRule>
  </conditionalFormatting>
  <conditionalFormatting sqref="D2906">
    <cfRule type="cellIs" dxfId="597" priority="613" stopIfTrue="1" operator="equal">
      <formula>0</formula>
    </cfRule>
  </conditionalFormatting>
  <conditionalFormatting sqref="E2904">
    <cfRule type="cellIs" dxfId="596" priority="612" stopIfTrue="1" operator="equal">
      <formula>0</formula>
    </cfRule>
  </conditionalFormatting>
  <conditionalFormatting sqref="E2909">
    <cfRule type="cellIs" dxfId="595" priority="611" stopIfTrue="1" operator="equal">
      <formula>0</formula>
    </cfRule>
  </conditionalFormatting>
  <conditionalFormatting sqref="D2895:D2903">
    <cfRule type="cellIs" dxfId="594" priority="610" stopIfTrue="1" operator="equal">
      <formula>0</formula>
    </cfRule>
  </conditionalFormatting>
  <conditionalFormatting sqref="E2895:E2903">
    <cfRule type="cellIs" dxfId="593" priority="609" stopIfTrue="1" operator="equal">
      <formula>0</formula>
    </cfRule>
  </conditionalFormatting>
  <conditionalFormatting sqref="E2896:E2900">
    <cfRule type="cellIs" dxfId="592" priority="608" stopIfTrue="1" operator="equal">
      <formula>0</formula>
    </cfRule>
  </conditionalFormatting>
  <conditionalFormatting sqref="E2899:E2903">
    <cfRule type="cellIs" dxfId="591" priority="607" stopIfTrue="1" operator="equal">
      <formula>0</formula>
    </cfRule>
  </conditionalFormatting>
  <conditionalFormatting sqref="D2889:D2896">
    <cfRule type="cellIs" dxfId="590" priority="606" stopIfTrue="1" operator="equal">
      <formula>0</formula>
    </cfRule>
  </conditionalFormatting>
  <conditionalFormatting sqref="E2889:E2896">
    <cfRule type="cellIs" dxfId="589" priority="605" stopIfTrue="1" operator="equal">
      <formula>0</formula>
    </cfRule>
  </conditionalFormatting>
  <conditionalFormatting sqref="E2895:E2896">
    <cfRule type="cellIs" dxfId="588" priority="604" stopIfTrue="1" operator="equal">
      <formula>0</formula>
    </cfRule>
  </conditionalFormatting>
  <conditionalFormatting sqref="D2888:D2892">
    <cfRule type="cellIs" dxfId="587" priority="603" stopIfTrue="1" operator="equal">
      <formula>0</formula>
    </cfRule>
  </conditionalFormatting>
  <conditionalFormatting sqref="E2888:E2892">
    <cfRule type="cellIs" dxfId="586" priority="602" stopIfTrue="1" operator="equal">
      <formula>0</formula>
    </cfRule>
  </conditionalFormatting>
  <conditionalFormatting sqref="D2886">
    <cfRule type="cellIs" dxfId="585" priority="601" stopIfTrue="1" operator="equal">
      <formula>0</formula>
    </cfRule>
  </conditionalFormatting>
  <conditionalFormatting sqref="E2886">
    <cfRule type="cellIs" dxfId="584" priority="600" stopIfTrue="1" operator="equal">
      <formula>0</formula>
    </cfRule>
  </conditionalFormatting>
  <conditionalFormatting sqref="E2903">
    <cfRule type="cellIs" dxfId="583" priority="599" stopIfTrue="1" operator="equal">
      <formula>0</formula>
    </cfRule>
  </conditionalFormatting>
  <conditionalFormatting sqref="D2905">
    <cfRule type="cellIs" dxfId="582" priority="598" stopIfTrue="1" operator="equal">
      <formula>0</formula>
    </cfRule>
  </conditionalFormatting>
  <conditionalFormatting sqref="E2908">
    <cfRule type="cellIs" dxfId="581" priority="597" stopIfTrue="1" operator="equal">
      <formula>0</formula>
    </cfRule>
  </conditionalFormatting>
  <conditionalFormatting sqref="E2895:E2896">
    <cfRule type="cellIs" dxfId="580" priority="596" stopIfTrue="1" operator="equal">
      <formula>0</formula>
    </cfRule>
  </conditionalFormatting>
  <conditionalFormatting sqref="E2895:E2896">
    <cfRule type="cellIs" dxfId="579" priority="595" stopIfTrue="1" operator="equal">
      <formula>0</formula>
    </cfRule>
  </conditionalFormatting>
  <conditionalFormatting sqref="E2902">
    <cfRule type="cellIs" dxfId="578" priority="594" stopIfTrue="1" operator="equal">
      <formula>0</formula>
    </cfRule>
  </conditionalFormatting>
  <conditionalFormatting sqref="E2903">
    <cfRule type="cellIs" dxfId="577" priority="593" stopIfTrue="1" operator="equal">
      <formula>0</formula>
    </cfRule>
  </conditionalFormatting>
  <conditionalFormatting sqref="D2904">
    <cfRule type="cellIs" dxfId="576" priority="592" stopIfTrue="1" operator="equal">
      <formula>0</formula>
    </cfRule>
  </conditionalFormatting>
  <conditionalFormatting sqref="E2903">
    <cfRule type="cellIs" dxfId="575" priority="591" stopIfTrue="1" operator="equal">
      <formula>0</formula>
    </cfRule>
  </conditionalFormatting>
  <conditionalFormatting sqref="E2893:E2894">
    <cfRule type="cellIs" dxfId="574" priority="590" stopIfTrue="1" operator="equal">
      <formula>0</formula>
    </cfRule>
  </conditionalFormatting>
  <conditionalFormatting sqref="E2901">
    <cfRule type="cellIs" dxfId="573" priority="589" stopIfTrue="1" operator="equal">
      <formula>0</formula>
    </cfRule>
  </conditionalFormatting>
  <conditionalFormatting sqref="E2902">
    <cfRule type="cellIs" dxfId="572" priority="588" stopIfTrue="1" operator="equal">
      <formula>0</formula>
    </cfRule>
  </conditionalFormatting>
  <conditionalFormatting sqref="E2902">
    <cfRule type="cellIs" dxfId="571" priority="587" stopIfTrue="1" operator="equal">
      <formula>0</formula>
    </cfRule>
  </conditionalFormatting>
  <conditionalFormatting sqref="E2906">
    <cfRule type="cellIs" dxfId="570" priority="586" stopIfTrue="1" operator="equal">
      <formula>0</formula>
    </cfRule>
  </conditionalFormatting>
  <conditionalFormatting sqref="D2919:D2922 D2915:E2918 D2938:D2946 E2938:E2945">
    <cfRule type="cellIs" dxfId="569" priority="585" stopIfTrue="1" operator="equal">
      <formula>0</formula>
    </cfRule>
  </conditionalFormatting>
  <conditionalFormatting sqref="D2914">
    <cfRule type="cellIs" dxfId="568" priority="583" stopIfTrue="1" operator="equal">
      <formula>0</formula>
    </cfRule>
  </conditionalFormatting>
  <conditionalFormatting sqref="D2926 D2932:D2935">
    <cfRule type="cellIs" dxfId="567" priority="582" stopIfTrue="1" operator="equal">
      <formula>0</formula>
    </cfRule>
  </conditionalFormatting>
  <conditionalFormatting sqref="D2947">
    <cfRule type="cellIs" dxfId="566" priority="584" stopIfTrue="1" operator="equal">
      <formula>0</formula>
    </cfRule>
  </conditionalFormatting>
  <conditionalFormatting sqref="D2924:D2925">
    <cfRule type="cellIs" dxfId="565" priority="581" stopIfTrue="1" operator="equal">
      <formula>0</formula>
    </cfRule>
  </conditionalFormatting>
  <conditionalFormatting sqref="E2919:E2922 E2924:E2925">
    <cfRule type="cellIs" dxfId="564" priority="580" stopIfTrue="1" operator="equal">
      <formula>0</formula>
    </cfRule>
  </conditionalFormatting>
  <conditionalFormatting sqref="E2926">
    <cfRule type="cellIs" dxfId="563" priority="579" stopIfTrue="1" operator="equal">
      <formula>0</formula>
    </cfRule>
  </conditionalFormatting>
  <conditionalFormatting sqref="E2934:E2935">
    <cfRule type="cellIs" dxfId="562" priority="578" stopIfTrue="1" operator="equal">
      <formula>0</formula>
    </cfRule>
  </conditionalFormatting>
  <conditionalFormatting sqref="E2934:E2935">
    <cfRule type="cellIs" dxfId="561" priority="577" stopIfTrue="1" operator="equal">
      <formula>0</formula>
    </cfRule>
  </conditionalFormatting>
  <conditionalFormatting sqref="E2941">
    <cfRule type="cellIs" dxfId="560" priority="576" stopIfTrue="1" operator="equal">
      <formula>0</formula>
    </cfRule>
  </conditionalFormatting>
  <conditionalFormatting sqref="D2943">
    <cfRule type="cellIs" dxfId="559" priority="575" stopIfTrue="1" operator="equal">
      <formula>0</formula>
    </cfRule>
  </conditionalFormatting>
  <conditionalFormatting sqref="E2941">
    <cfRule type="cellIs" dxfId="558" priority="574" stopIfTrue="1" operator="equal">
      <formula>0</formula>
    </cfRule>
  </conditionalFormatting>
  <conditionalFormatting sqref="E2946">
    <cfRule type="cellIs" dxfId="557" priority="573" stopIfTrue="1" operator="equal">
      <formula>0</formula>
    </cfRule>
  </conditionalFormatting>
  <conditionalFormatting sqref="D2932:D2940">
    <cfRule type="cellIs" dxfId="556" priority="572" stopIfTrue="1" operator="equal">
      <formula>0</formula>
    </cfRule>
  </conditionalFormatting>
  <conditionalFormatting sqref="E2932:E2940">
    <cfRule type="cellIs" dxfId="555" priority="571" stopIfTrue="1" operator="equal">
      <formula>0</formula>
    </cfRule>
  </conditionalFormatting>
  <conditionalFormatting sqref="E2933:E2937">
    <cfRule type="cellIs" dxfId="554" priority="570" stopIfTrue="1" operator="equal">
      <formula>0</formula>
    </cfRule>
  </conditionalFormatting>
  <conditionalFormatting sqref="E2936:E2940">
    <cfRule type="cellIs" dxfId="553" priority="569" stopIfTrue="1" operator="equal">
      <formula>0</formula>
    </cfRule>
  </conditionalFormatting>
  <conditionalFormatting sqref="D2926:D2933">
    <cfRule type="cellIs" dxfId="552" priority="568" stopIfTrue="1" operator="equal">
      <formula>0</formula>
    </cfRule>
  </conditionalFormatting>
  <conditionalFormatting sqref="E2926:E2933">
    <cfRule type="cellIs" dxfId="551" priority="567" stopIfTrue="1" operator="equal">
      <formula>0</formula>
    </cfRule>
  </conditionalFormatting>
  <conditionalFormatting sqref="E2932:E2933">
    <cfRule type="cellIs" dxfId="550" priority="566" stopIfTrue="1" operator="equal">
      <formula>0</formula>
    </cfRule>
  </conditionalFormatting>
  <conditionalFormatting sqref="D2925:D2929">
    <cfRule type="cellIs" dxfId="549" priority="565" stopIfTrue="1" operator="equal">
      <formula>0</formula>
    </cfRule>
  </conditionalFormatting>
  <conditionalFormatting sqref="E2925:E2929">
    <cfRule type="cellIs" dxfId="548" priority="564" stopIfTrue="1" operator="equal">
      <formula>0</formula>
    </cfRule>
  </conditionalFormatting>
  <conditionalFormatting sqref="D2923">
    <cfRule type="cellIs" dxfId="547" priority="563" stopIfTrue="1" operator="equal">
      <formula>0</formula>
    </cfRule>
  </conditionalFormatting>
  <conditionalFormatting sqref="E2923">
    <cfRule type="cellIs" dxfId="546" priority="562" stopIfTrue="1" operator="equal">
      <formula>0</formula>
    </cfRule>
  </conditionalFormatting>
  <conditionalFormatting sqref="E2940">
    <cfRule type="cellIs" dxfId="545" priority="561" stopIfTrue="1" operator="equal">
      <formula>0</formula>
    </cfRule>
  </conditionalFormatting>
  <conditionalFormatting sqref="D2942">
    <cfRule type="cellIs" dxfId="544" priority="560" stopIfTrue="1" operator="equal">
      <formula>0</formula>
    </cfRule>
  </conditionalFormatting>
  <conditionalFormatting sqref="E2945">
    <cfRule type="cellIs" dxfId="543" priority="559" stopIfTrue="1" operator="equal">
      <formula>0</formula>
    </cfRule>
  </conditionalFormatting>
  <conditionalFormatting sqref="E2932:E2933">
    <cfRule type="cellIs" dxfId="542" priority="558" stopIfTrue="1" operator="equal">
      <formula>0</formula>
    </cfRule>
  </conditionalFormatting>
  <conditionalFormatting sqref="E2932:E2933">
    <cfRule type="cellIs" dxfId="541" priority="557" stopIfTrue="1" operator="equal">
      <formula>0</formula>
    </cfRule>
  </conditionalFormatting>
  <conditionalFormatting sqref="E2939">
    <cfRule type="cellIs" dxfId="540" priority="556" stopIfTrue="1" operator="equal">
      <formula>0</formula>
    </cfRule>
  </conditionalFormatting>
  <conditionalFormatting sqref="E2940">
    <cfRule type="cellIs" dxfId="539" priority="555" stopIfTrue="1" operator="equal">
      <formula>0</formula>
    </cfRule>
  </conditionalFormatting>
  <conditionalFormatting sqref="D2941">
    <cfRule type="cellIs" dxfId="538" priority="554" stopIfTrue="1" operator="equal">
      <formula>0</formula>
    </cfRule>
  </conditionalFormatting>
  <conditionalFormatting sqref="E2940">
    <cfRule type="cellIs" dxfId="537" priority="553" stopIfTrue="1" operator="equal">
      <formula>0</formula>
    </cfRule>
  </conditionalFormatting>
  <conditionalFormatting sqref="E2930:E2931">
    <cfRule type="cellIs" dxfId="536" priority="552" stopIfTrue="1" operator="equal">
      <formula>0</formula>
    </cfRule>
  </conditionalFormatting>
  <conditionalFormatting sqref="E2938">
    <cfRule type="cellIs" dxfId="535" priority="551" stopIfTrue="1" operator="equal">
      <formula>0</formula>
    </cfRule>
  </conditionalFormatting>
  <conditionalFormatting sqref="E2939">
    <cfRule type="cellIs" dxfId="534" priority="550" stopIfTrue="1" operator="equal">
      <formula>0</formula>
    </cfRule>
  </conditionalFormatting>
  <conditionalFormatting sqref="E2939">
    <cfRule type="cellIs" dxfId="533" priority="549" stopIfTrue="1" operator="equal">
      <formula>0</formula>
    </cfRule>
  </conditionalFormatting>
  <conditionalFormatting sqref="E2943">
    <cfRule type="cellIs" dxfId="532" priority="548" stopIfTrue="1" operator="equal">
      <formula>0</formula>
    </cfRule>
  </conditionalFormatting>
  <conditionalFormatting sqref="D2956:D2959 D2952:E2955 E2975:E2982">
    <cfRule type="cellIs" dxfId="531" priority="547" stopIfTrue="1" operator="equal">
      <formula>0</formula>
    </cfRule>
  </conditionalFormatting>
  <conditionalFormatting sqref="D2951">
    <cfRule type="cellIs" dxfId="530" priority="545" stopIfTrue="1" operator="equal">
      <formula>0</formula>
    </cfRule>
  </conditionalFormatting>
  <conditionalFormatting sqref="D2963">
    <cfRule type="cellIs" dxfId="529" priority="544" stopIfTrue="1" operator="equal">
      <formula>0</formula>
    </cfRule>
  </conditionalFormatting>
  <conditionalFormatting sqref="D2984">
    <cfRule type="cellIs" dxfId="528" priority="546" stopIfTrue="1" operator="equal">
      <formula>0</formula>
    </cfRule>
  </conditionalFormatting>
  <conditionalFormatting sqref="D2961:D2962">
    <cfRule type="cellIs" dxfId="527" priority="543" stopIfTrue="1" operator="equal">
      <formula>0</formula>
    </cfRule>
  </conditionalFormatting>
  <conditionalFormatting sqref="E2956:E2959 E2961:E2962">
    <cfRule type="cellIs" dxfId="526" priority="542" stopIfTrue="1" operator="equal">
      <formula>0</formula>
    </cfRule>
  </conditionalFormatting>
  <conditionalFormatting sqref="E2963">
    <cfRule type="cellIs" dxfId="525" priority="541" stopIfTrue="1" operator="equal">
      <formula>0</formula>
    </cfRule>
  </conditionalFormatting>
  <conditionalFormatting sqref="E2971:E2972">
    <cfRule type="cellIs" dxfId="524" priority="540" stopIfTrue="1" operator="equal">
      <formula>0</formula>
    </cfRule>
  </conditionalFormatting>
  <conditionalFormatting sqref="E2971:E2972">
    <cfRule type="cellIs" dxfId="523" priority="539" stopIfTrue="1" operator="equal">
      <formula>0</formula>
    </cfRule>
  </conditionalFormatting>
  <conditionalFormatting sqref="E2978">
    <cfRule type="cellIs" dxfId="522" priority="538" stopIfTrue="1" operator="equal">
      <formula>0</formula>
    </cfRule>
  </conditionalFormatting>
  <conditionalFormatting sqref="E2978">
    <cfRule type="cellIs" dxfId="521" priority="537" stopIfTrue="1" operator="equal">
      <formula>0</formula>
    </cfRule>
  </conditionalFormatting>
  <conditionalFormatting sqref="E2983">
    <cfRule type="cellIs" dxfId="520" priority="536" stopIfTrue="1" operator="equal">
      <formula>0</formula>
    </cfRule>
  </conditionalFormatting>
  <conditionalFormatting sqref="E2969:E2977">
    <cfRule type="cellIs" dxfId="519" priority="535" stopIfTrue="1" operator="equal">
      <formula>0</formula>
    </cfRule>
  </conditionalFormatting>
  <conditionalFormatting sqref="E2970:E2974">
    <cfRule type="cellIs" dxfId="518" priority="534" stopIfTrue="1" operator="equal">
      <formula>0</formula>
    </cfRule>
  </conditionalFormatting>
  <conditionalFormatting sqref="E2973:E2977">
    <cfRule type="cellIs" dxfId="517" priority="533" stopIfTrue="1" operator="equal">
      <formula>0</formula>
    </cfRule>
  </conditionalFormatting>
  <conditionalFormatting sqref="D2963:D2983">
    <cfRule type="cellIs" dxfId="516" priority="532" stopIfTrue="1" operator="equal">
      <formula>0</formula>
    </cfRule>
  </conditionalFormatting>
  <conditionalFormatting sqref="E2963:E2970">
    <cfRule type="cellIs" dxfId="515" priority="531" stopIfTrue="1" operator="equal">
      <formula>0</formula>
    </cfRule>
  </conditionalFormatting>
  <conditionalFormatting sqref="E2969:E2970">
    <cfRule type="cellIs" dxfId="514" priority="530" stopIfTrue="1" operator="equal">
      <formula>0</formula>
    </cfRule>
  </conditionalFormatting>
  <conditionalFormatting sqref="D2962:D2966">
    <cfRule type="cellIs" dxfId="513" priority="529" stopIfTrue="1" operator="equal">
      <formula>0</formula>
    </cfRule>
  </conditionalFormatting>
  <conditionalFormatting sqref="E2962:E2966">
    <cfRule type="cellIs" dxfId="512" priority="528" stopIfTrue="1" operator="equal">
      <formula>0</formula>
    </cfRule>
  </conditionalFormatting>
  <conditionalFormatting sqref="D2960">
    <cfRule type="cellIs" dxfId="511" priority="527" stopIfTrue="1" operator="equal">
      <formula>0</formula>
    </cfRule>
  </conditionalFormatting>
  <conditionalFormatting sqref="E2960">
    <cfRule type="cellIs" dxfId="510" priority="526" stopIfTrue="1" operator="equal">
      <formula>0</formula>
    </cfRule>
  </conditionalFormatting>
  <conditionalFormatting sqref="E2977">
    <cfRule type="cellIs" dxfId="509" priority="525" stopIfTrue="1" operator="equal">
      <formula>0</formula>
    </cfRule>
  </conditionalFormatting>
  <conditionalFormatting sqref="E2982">
    <cfRule type="cellIs" dxfId="508" priority="524" stopIfTrue="1" operator="equal">
      <formula>0</formula>
    </cfRule>
  </conditionalFormatting>
  <conditionalFormatting sqref="E2969:E2970">
    <cfRule type="cellIs" dxfId="507" priority="523" stopIfTrue="1" operator="equal">
      <formula>0</formula>
    </cfRule>
  </conditionalFormatting>
  <conditionalFormatting sqref="E2969:E2970">
    <cfRule type="cellIs" dxfId="506" priority="522" stopIfTrue="1" operator="equal">
      <formula>0</formula>
    </cfRule>
  </conditionalFormatting>
  <conditionalFormatting sqref="E2976">
    <cfRule type="cellIs" dxfId="505" priority="521" stopIfTrue="1" operator="equal">
      <formula>0</formula>
    </cfRule>
  </conditionalFormatting>
  <conditionalFormatting sqref="E2977">
    <cfRule type="cellIs" dxfId="504" priority="520" stopIfTrue="1" operator="equal">
      <formula>0</formula>
    </cfRule>
  </conditionalFormatting>
  <conditionalFormatting sqref="E2977">
    <cfRule type="cellIs" dxfId="503" priority="519" stopIfTrue="1" operator="equal">
      <formula>0</formula>
    </cfRule>
  </conditionalFormatting>
  <conditionalFormatting sqref="E2967:E2968">
    <cfRule type="cellIs" dxfId="502" priority="518" stopIfTrue="1" operator="equal">
      <formula>0</formula>
    </cfRule>
  </conditionalFormatting>
  <conditionalFormatting sqref="E2975">
    <cfRule type="cellIs" dxfId="501" priority="517" stopIfTrue="1" operator="equal">
      <formula>0</formula>
    </cfRule>
  </conditionalFormatting>
  <conditionalFormatting sqref="E2976">
    <cfRule type="cellIs" dxfId="500" priority="516" stopIfTrue="1" operator="equal">
      <formula>0</formula>
    </cfRule>
  </conditionalFormatting>
  <conditionalFormatting sqref="E2976">
    <cfRule type="cellIs" dxfId="499" priority="515" stopIfTrue="1" operator="equal">
      <formula>0</formula>
    </cfRule>
  </conditionalFormatting>
  <conditionalFormatting sqref="E2980">
    <cfRule type="cellIs" dxfId="498" priority="514" stopIfTrue="1" operator="equal">
      <formula>0</formula>
    </cfRule>
  </conditionalFormatting>
  <conditionalFormatting sqref="D2989:E2992 E3012:E3019 D2993:D3020">
    <cfRule type="cellIs" dxfId="497" priority="513" stopIfTrue="1" operator="equal">
      <formula>0</formula>
    </cfRule>
  </conditionalFormatting>
  <conditionalFormatting sqref="D2988">
    <cfRule type="cellIs" dxfId="496" priority="511" stopIfTrue="1" operator="equal">
      <formula>0</formula>
    </cfRule>
  </conditionalFormatting>
  <conditionalFormatting sqref="D3021">
    <cfRule type="cellIs" dxfId="495" priority="512" stopIfTrue="1" operator="equal">
      <formula>0</formula>
    </cfRule>
  </conditionalFormatting>
  <conditionalFormatting sqref="E2993:E2996 E2998:E2999">
    <cfRule type="cellIs" dxfId="494" priority="510" stopIfTrue="1" operator="equal">
      <formula>0</formula>
    </cfRule>
  </conditionalFormatting>
  <conditionalFormatting sqref="E3000">
    <cfRule type="cellIs" dxfId="493" priority="509" stopIfTrue="1" operator="equal">
      <formula>0</formula>
    </cfRule>
  </conditionalFormatting>
  <conditionalFormatting sqref="E3008:E3009">
    <cfRule type="cellIs" dxfId="492" priority="508" stopIfTrue="1" operator="equal">
      <formula>0</formula>
    </cfRule>
  </conditionalFormatting>
  <conditionalFormatting sqref="E3008:E3009">
    <cfRule type="cellIs" dxfId="491" priority="507" stopIfTrue="1" operator="equal">
      <formula>0</formula>
    </cfRule>
  </conditionalFormatting>
  <conditionalFormatting sqref="E3015">
    <cfRule type="cellIs" dxfId="490" priority="506" stopIfTrue="1" operator="equal">
      <formula>0</formula>
    </cfRule>
  </conditionalFormatting>
  <conditionalFormatting sqref="E3015">
    <cfRule type="cellIs" dxfId="489" priority="505" stopIfTrue="1" operator="equal">
      <formula>0</formula>
    </cfRule>
  </conditionalFormatting>
  <conditionalFormatting sqref="E3020">
    <cfRule type="cellIs" dxfId="488" priority="504" stopIfTrue="1" operator="equal">
      <formula>0</formula>
    </cfRule>
  </conditionalFormatting>
  <conditionalFormatting sqref="E3006:E3014">
    <cfRule type="cellIs" dxfId="487" priority="503" stopIfTrue="1" operator="equal">
      <formula>0</formula>
    </cfRule>
  </conditionalFormatting>
  <conditionalFormatting sqref="E3007:E3011">
    <cfRule type="cellIs" dxfId="486" priority="502" stopIfTrue="1" operator="equal">
      <formula>0</formula>
    </cfRule>
  </conditionalFormatting>
  <conditionalFormatting sqref="E3010:E3014">
    <cfRule type="cellIs" dxfId="485" priority="501" stopIfTrue="1" operator="equal">
      <formula>0</formula>
    </cfRule>
  </conditionalFormatting>
  <conditionalFormatting sqref="E3000:E3007">
    <cfRule type="cellIs" dxfId="484" priority="500" stopIfTrue="1" operator="equal">
      <formula>0</formula>
    </cfRule>
  </conditionalFormatting>
  <conditionalFormatting sqref="E3006:E3007">
    <cfRule type="cellIs" dxfId="483" priority="499" stopIfTrue="1" operator="equal">
      <formula>0</formula>
    </cfRule>
  </conditionalFormatting>
  <conditionalFormatting sqref="E2999:E3003">
    <cfRule type="cellIs" dxfId="482" priority="498" stopIfTrue="1" operator="equal">
      <formula>0</formula>
    </cfRule>
  </conditionalFormatting>
  <conditionalFormatting sqref="E2997">
    <cfRule type="cellIs" dxfId="481" priority="497" stopIfTrue="1" operator="equal">
      <formula>0</formula>
    </cfRule>
  </conditionalFormatting>
  <conditionalFormatting sqref="E3014">
    <cfRule type="cellIs" dxfId="480" priority="496" stopIfTrue="1" operator="equal">
      <formula>0</formula>
    </cfRule>
  </conditionalFormatting>
  <conditionalFormatting sqref="E3019">
    <cfRule type="cellIs" dxfId="479" priority="495" stopIfTrue="1" operator="equal">
      <formula>0</formula>
    </cfRule>
  </conditionalFormatting>
  <conditionalFormatting sqref="E3006:E3007">
    <cfRule type="cellIs" dxfId="478" priority="494" stopIfTrue="1" operator="equal">
      <formula>0</formula>
    </cfRule>
  </conditionalFormatting>
  <conditionalFormatting sqref="E3006:E3007">
    <cfRule type="cellIs" dxfId="477" priority="493" stopIfTrue="1" operator="equal">
      <formula>0</formula>
    </cfRule>
  </conditionalFormatting>
  <conditionalFormatting sqref="E3013">
    <cfRule type="cellIs" dxfId="476" priority="492" stopIfTrue="1" operator="equal">
      <formula>0</formula>
    </cfRule>
  </conditionalFormatting>
  <conditionalFormatting sqref="E3014">
    <cfRule type="cellIs" dxfId="475" priority="491" stopIfTrue="1" operator="equal">
      <formula>0</formula>
    </cfRule>
  </conditionalFormatting>
  <conditionalFormatting sqref="E3014">
    <cfRule type="cellIs" dxfId="474" priority="490" stopIfTrue="1" operator="equal">
      <formula>0</formula>
    </cfRule>
  </conditionalFormatting>
  <conditionalFormatting sqref="E3004:E3005">
    <cfRule type="cellIs" dxfId="473" priority="489" stopIfTrue="1" operator="equal">
      <formula>0</formula>
    </cfRule>
  </conditionalFormatting>
  <conditionalFormatting sqref="E3012">
    <cfRule type="cellIs" dxfId="472" priority="488" stopIfTrue="1" operator="equal">
      <formula>0</formula>
    </cfRule>
  </conditionalFormatting>
  <conditionalFormatting sqref="E3013">
    <cfRule type="cellIs" dxfId="471" priority="487" stopIfTrue="1" operator="equal">
      <formula>0</formula>
    </cfRule>
  </conditionalFormatting>
  <conditionalFormatting sqref="E3013">
    <cfRule type="cellIs" dxfId="470" priority="486" stopIfTrue="1" operator="equal">
      <formula>0</formula>
    </cfRule>
  </conditionalFormatting>
  <conditionalFormatting sqref="E3017">
    <cfRule type="cellIs" dxfId="469" priority="485" stopIfTrue="1" operator="equal">
      <formula>0</formula>
    </cfRule>
  </conditionalFormatting>
  <conditionalFormatting sqref="D3030:D3033 D3026:E3029 E3049:E3056">
    <cfRule type="cellIs" dxfId="468" priority="484" stopIfTrue="1" operator="equal">
      <formula>0</formula>
    </cfRule>
  </conditionalFormatting>
  <conditionalFormatting sqref="D3025">
    <cfRule type="cellIs" dxfId="467" priority="483" stopIfTrue="1" operator="equal">
      <formula>0</formula>
    </cfRule>
  </conditionalFormatting>
  <conditionalFormatting sqref="D3037">
    <cfRule type="cellIs" dxfId="466" priority="482" stopIfTrue="1" operator="equal">
      <formula>0</formula>
    </cfRule>
  </conditionalFormatting>
  <conditionalFormatting sqref="D3035:D3036">
    <cfRule type="cellIs" dxfId="465" priority="481" stopIfTrue="1" operator="equal">
      <formula>0</formula>
    </cfRule>
  </conditionalFormatting>
  <conditionalFormatting sqref="E3030:E3033 E3035:E3036">
    <cfRule type="cellIs" dxfId="464" priority="480" stopIfTrue="1" operator="equal">
      <formula>0</formula>
    </cfRule>
  </conditionalFormatting>
  <conditionalFormatting sqref="E3037">
    <cfRule type="cellIs" dxfId="463" priority="479" stopIfTrue="1" operator="equal">
      <formula>0</formula>
    </cfRule>
  </conditionalFormatting>
  <conditionalFormatting sqref="E3045:E3046">
    <cfRule type="cellIs" dxfId="462" priority="478" stopIfTrue="1" operator="equal">
      <formula>0</formula>
    </cfRule>
  </conditionalFormatting>
  <conditionalFormatting sqref="E3045:E3046">
    <cfRule type="cellIs" dxfId="461" priority="477" stopIfTrue="1" operator="equal">
      <formula>0</formula>
    </cfRule>
  </conditionalFormatting>
  <conditionalFormatting sqref="E3052">
    <cfRule type="cellIs" dxfId="460" priority="476" stopIfTrue="1" operator="equal">
      <formula>0</formula>
    </cfRule>
  </conditionalFormatting>
  <conditionalFormatting sqref="E3052">
    <cfRule type="cellIs" dxfId="459" priority="475" stopIfTrue="1" operator="equal">
      <formula>0</formula>
    </cfRule>
  </conditionalFormatting>
  <conditionalFormatting sqref="E3057">
    <cfRule type="cellIs" dxfId="458" priority="474" stopIfTrue="1" operator="equal">
      <formula>0</formula>
    </cfRule>
  </conditionalFormatting>
  <conditionalFormatting sqref="E3043:E3051">
    <cfRule type="cellIs" dxfId="457" priority="473" stopIfTrue="1" operator="equal">
      <formula>0</formula>
    </cfRule>
  </conditionalFormatting>
  <conditionalFormatting sqref="E3044:E3048">
    <cfRule type="cellIs" dxfId="456" priority="472" stopIfTrue="1" operator="equal">
      <formula>0</formula>
    </cfRule>
  </conditionalFormatting>
  <conditionalFormatting sqref="E3047:E3051">
    <cfRule type="cellIs" dxfId="455" priority="471" stopIfTrue="1" operator="equal">
      <formula>0</formula>
    </cfRule>
  </conditionalFormatting>
  <conditionalFormatting sqref="D3037:D3058">
    <cfRule type="cellIs" dxfId="454" priority="470" stopIfTrue="1" operator="equal">
      <formula>0</formula>
    </cfRule>
  </conditionalFormatting>
  <conditionalFormatting sqref="E3037:E3044">
    <cfRule type="cellIs" dxfId="453" priority="469" stopIfTrue="1" operator="equal">
      <formula>0</formula>
    </cfRule>
  </conditionalFormatting>
  <conditionalFormatting sqref="E3043:E3044">
    <cfRule type="cellIs" dxfId="452" priority="468" stopIfTrue="1" operator="equal">
      <formula>0</formula>
    </cfRule>
  </conditionalFormatting>
  <conditionalFormatting sqref="D3036:D3058">
    <cfRule type="cellIs" dxfId="451" priority="467" stopIfTrue="1" operator="equal">
      <formula>0</formula>
    </cfRule>
  </conditionalFormatting>
  <conditionalFormatting sqref="E3036:E3040">
    <cfRule type="cellIs" dxfId="450" priority="466" stopIfTrue="1" operator="equal">
      <formula>0</formula>
    </cfRule>
  </conditionalFormatting>
  <conditionalFormatting sqref="D3034">
    <cfRule type="cellIs" dxfId="449" priority="465" stopIfTrue="1" operator="equal">
      <formula>0</formula>
    </cfRule>
  </conditionalFormatting>
  <conditionalFormatting sqref="E3034">
    <cfRule type="cellIs" dxfId="448" priority="464" stopIfTrue="1" operator="equal">
      <formula>0</formula>
    </cfRule>
  </conditionalFormatting>
  <conditionalFormatting sqref="E3051">
    <cfRule type="cellIs" dxfId="447" priority="463" stopIfTrue="1" operator="equal">
      <formula>0</formula>
    </cfRule>
  </conditionalFormatting>
  <conditionalFormatting sqref="E3056">
    <cfRule type="cellIs" dxfId="446" priority="462" stopIfTrue="1" operator="equal">
      <formula>0</formula>
    </cfRule>
  </conditionalFormatting>
  <conditionalFormatting sqref="E3043:E3044">
    <cfRule type="cellIs" dxfId="445" priority="461" stopIfTrue="1" operator="equal">
      <formula>0</formula>
    </cfRule>
  </conditionalFormatting>
  <conditionalFormatting sqref="E3043:E3044">
    <cfRule type="cellIs" dxfId="444" priority="460" stopIfTrue="1" operator="equal">
      <formula>0</formula>
    </cfRule>
  </conditionalFormatting>
  <conditionalFormatting sqref="E3050">
    <cfRule type="cellIs" dxfId="443" priority="459" stopIfTrue="1" operator="equal">
      <formula>0</formula>
    </cfRule>
  </conditionalFormatting>
  <conditionalFormatting sqref="E3051">
    <cfRule type="cellIs" dxfId="442" priority="458" stopIfTrue="1" operator="equal">
      <formula>0</formula>
    </cfRule>
  </conditionalFormatting>
  <conditionalFormatting sqref="E3051">
    <cfRule type="cellIs" dxfId="441" priority="457" stopIfTrue="1" operator="equal">
      <formula>0</formula>
    </cfRule>
  </conditionalFormatting>
  <conditionalFormatting sqref="E3041:E3042">
    <cfRule type="cellIs" dxfId="440" priority="456" stopIfTrue="1" operator="equal">
      <formula>0</formula>
    </cfRule>
  </conditionalFormatting>
  <conditionalFormatting sqref="E3049">
    <cfRule type="cellIs" dxfId="439" priority="455" stopIfTrue="1" operator="equal">
      <formula>0</formula>
    </cfRule>
  </conditionalFormatting>
  <conditionalFormatting sqref="E3050">
    <cfRule type="cellIs" dxfId="438" priority="454" stopIfTrue="1" operator="equal">
      <formula>0</formula>
    </cfRule>
  </conditionalFormatting>
  <conditionalFormatting sqref="E3050">
    <cfRule type="cellIs" dxfId="437" priority="453" stopIfTrue="1" operator="equal">
      <formula>0</formula>
    </cfRule>
  </conditionalFormatting>
  <conditionalFormatting sqref="E3054">
    <cfRule type="cellIs" dxfId="436" priority="452" stopIfTrue="1" operator="equal">
      <formula>0</formula>
    </cfRule>
  </conditionalFormatting>
  <conditionalFormatting sqref="D3067:D3070 D3063:E3066 D3086:D3094 E3086:E3093">
    <cfRule type="cellIs" dxfId="435" priority="451" stopIfTrue="1" operator="equal">
      <formula>0</formula>
    </cfRule>
  </conditionalFormatting>
  <conditionalFormatting sqref="D3062">
    <cfRule type="cellIs" dxfId="434" priority="449" stopIfTrue="1" operator="equal">
      <formula>0</formula>
    </cfRule>
  </conditionalFormatting>
  <conditionalFormatting sqref="D3074 D3080:D3083">
    <cfRule type="cellIs" dxfId="433" priority="448" stopIfTrue="1" operator="equal">
      <formula>0</formula>
    </cfRule>
  </conditionalFormatting>
  <conditionalFormatting sqref="D3095">
    <cfRule type="cellIs" dxfId="432" priority="450" stopIfTrue="1" operator="equal">
      <formula>0</formula>
    </cfRule>
  </conditionalFormatting>
  <conditionalFormatting sqref="D3072:D3073">
    <cfRule type="cellIs" dxfId="431" priority="447" stopIfTrue="1" operator="equal">
      <formula>0</formula>
    </cfRule>
  </conditionalFormatting>
  <conditionalFormatting sqref="E3067:E3070 E3072:E3073">
    <cfRule type="cellIs" dxfId="430" priority="446" stopIfTrue="1" operator="equal">
      <formula>0</formula>
    </cfRule>
  </conditionalFormatting>
  <conditionalFormatting sqref="E3074">
    <cfRule type="cellIs" dxfId="429" priority="445" stopIfTrue="1" operator="equal">
      <formula>0</formula>
    </cfRule>
  </conditionalFormatting>
  <conditionalFormatting sqref="E3082:E3083">
    <cfRule type="cellIs" dxfId="428" priority="444" stopIfTrue="1" operator="equal">
      <formula>0</formula>
    </cfRule>
  </conditionalFormatting>
  <conditionalFormatting sqref="E3082:E3083">
    <cfRule type="cellIs" dxfId="427" priority="443" stopIfTrue="1" operator="equal">
      <formula>0</formula>
    </cfRule>
  </conditionalFormatting>
  <conditionalFormatting sqref="E3089">
    <cfRule type="cellIs" dxfId="426" priority="442" stopIfTrue="1" operator="equal">
      <formula>0</formula>
    </cfRule>
  </conditionalFormatting>
  <conditionalFormatting sqref="D3091">
    <cfRule type="cellIs" dxfId="425" priority="441" stopIfTrue="1" operator="equal">
      <formula>0</formula>
    </cfRule>
  </conditionalFormatting>
  <conditionalFormatting sqref="E3089">
    <cfRule type="cellIs" dxfId="424" priority="440" stopIfTrue="1" operator="equal">
      <formula>0</formula>
    </cfRule>
  </conditionalFormatting>
  <conditionalFormatting sqref="E3094">
    <cfRule type="cellIs" dxfId="423" priority="439" stopIfTrue="1" operator="equal">
      <formula>0</formula>
    </cfRule>
  </conditionalFormatting>
  <conditionalFormatting sqref="D3080:D3088">
    <cfRule type="cellIs" dxfId="422" priority="438" stopIfTrue="1" operator="equal">
      <formula>0</formula>
    </cfRule>
  </conditionalFormatting>
  <conditionalFormatting sqref="E3080:E3088">
    <cfRule type="cellIs" dxfId="421" priority="437" stopIfTrue="1" operator="equal">
      <formula>0</formula>
    </cfRule>
  </conditionalFormatting>
  <conditionalFormatting sqref="E3081:E3085">
    <cfRule type="cellIs" dxfId="420" priority="436" stopIfTrue="1" operator="equal">
      <formula>0</formula>
    </cfRule>
  </conditionalFormatting>
  <conditionalFormatting sqref="E3084:E3088">
    <cfRule type="cellIs" dxfId="419" priority="435" stopIfTrue="1" operator="equal">
      <formula>0</formula>
    </cfRule>
  </conditionalFormatting>
  <conditionalFormatting sqref="D3074:D3081">
    <cfRule type="cellIs" dxfId="418" priority="434" stopIfTrue="1" operator="equal">
      <formula>0</formula>
    </cfRule>
  </conditionalFormatting>
  <conditionalFormatting sqref="E3074:E3081">
    <cfRule type="cellIs" dxfId="417" priority="433" stopIfTrue="1" operator="equal">
      <formula>0</formula>
    </cfRule>
  </conditionalFormatting>
  <conditionalFormatting sqref="E3080:E3081">
    <cfRule type="cellIs" dxfId="416" priority="432" stopIfTrue="1" operator="equal">
      <formula>0</formula>
    </cfRule>
  </conditionalFormatting>
  <conditionalFormatting sqref="D3073:D3077">
    <cfRule type="cellIs" dxfId="415" priority="431" stopIfTrue="1" operator="equal">
      <formula>0</formula>
    </cfRule>
  </conditionalFormatting>
  <conditionalFormatting sqref="E3073:E3077">
    <cfRule type="cellIs" dxfId="414" priority="430" stopIfTrue="1" operator="equal">
      <formula>0</formula>
    </cfRule>
  </conditionalFormatting>
  <conditionalFormatting sqref="D3071">
    <cfRule type="cellIs" dxfId="413" priority="429" stopIfTrue="1" operator="equal">
      <formula>0</formula>
    </cfRule>
  </conditionalFormatting>
  <conditionalFormatting sqref="E3071">
    <cfRule type="cellIs" dxfId="412" priority="428" stopIfTrue="1" operator="equal">
      <formula>0</formula>
    </cfRule>
  </conditionalFormatting>
  <conditionalFormatting sqref="E3088">
    <cfRule type="cellIs" dxfId="411" priority="427" stopIfTrue="1" operator="equal">
      <formula>0</formula>
    </cfRule>
  </conditionalFormatting>
  <conditionalFormatting sqref="D3090">
    <cfRule type="cellIs" dxfId="410" priority="426" stopIfTrue="1" operator="equal">
      <formula>0</formula>
    </cfRule>
  </conditionalFormatting>
  <conditionalFormatting sqref="E3093">
    <cfRule type="cellIs" dxfId="409" priority="425" stopIfTrue="1" operator="equal">
      <formula>0</formula>
    </cfRule>
  </conditionalFormatting>
  <conditionalFormatting sqref="E3080:E3081">
    <cfRule type="cellIs" dxfId="408" priority="424" stopIfTrue="1" operator="equal">
      <formula>0</formula>
    </cfRule>
  </conditionalFormatting>
  <conditionalFormatting sqref="E3080:E3081">
    <cfRule type="cellIs" dxfId="407" priority="423" stopIfTrue="1" operator="equal">
      <formula>0</formula>
    </cfRule>
  </conditionalFormatting>
  <conditionalFormatting sqref="E3087">
    <cfRule type="cellIs" dxfId="406" priority="422" stopIfTrue="1" operator="equal">
      <formula>0</formula>
    </cfRule>
  </conditionalFormatting>
  <conditionalFormatting sqref="E3088">
    <cfRule type="cellIs" dxfId="405" priority="421" stopIfTrue="1" operator="equal">
      <formula>0</formula>
    </cfRule>
  </conditionalFormatting>
  <conditionalFormatting sqref="D3089">
    <cfRule type="cellIs" dxfId="404" priority="420" stopIfTrue="1" operator="equal">
      <formula>0</formula>
    </cfRule>
  </conditionalFormatting>
  <conditionalFormatting sqref="E3088">
    <cfRule type="cellIs" dxfId="403" priority="419" stopIfTrue="1" operator="equal">
      <formula>0</formula>
    </cfRule>
  </conditionalFormatting>
  <conditionalFormatting sqref="E3078:E3079">
    <cfRule type="cellIs" dxfId="402" priority="418" stopIfTrue="1" operator="equal">
      <formula>0</formula>
    </cfRule>
  </conditionalFormatting>
  <conditionalFormatting sqref="E3086">
    <cfRule type="cellIs" dxfId="401" priority="417" stopIfTrue="1" operator="equal">
      <formula>0</formula>
    </cfRule>
  </conditionalFormatting>
  <conditionalFormatting sqref="E3087">
    <cfRule type="cellIs" dxfId="400" priority="416" stopIfTrue="1" operator="equal">
      <formula>0</formula>
    </cfRule>
  </conditionalFormatting>
  <conditionalFormatting sqref="E3087">
    <cfRule type="cellIs" dxfId="399" priority="415" stopIfTrue="1" operator="equal">
      <formula>0</formula>
    </cfRule>
  </conditionalFormatting>
  <conditionalFormatting sqref="E3091">
    <cfRule type="cellIs" dxfId="398" priority="414" stopIfTrue="1" operator="equal">
      <formula>0</formula>
    </cfRule>
  </conditionalFormatting>
  <conditionalFormatting sqref="D3104:D3107 D3100:E3103 D3123:D3131 E3123:E3130">
    <cfRule type="cellIs" dxfId="397" priority="413" stopIfTrue="1" operator="equal">
      <formula>0</formula>
    </cfRule>
  </conditionalFormatting>
  <conditionalFormatting sqref="D3099">
    <cfRule type="cellIs" dxfId="396" priority="411" stopIfTrue="1" operator="equal">
      <formula>0</formula>
    </cfRule>
  </conditionalFormatting>
  <conditionalFormatting sqref="D3111 D3117:D3120">
    <cfRule type="cellIs" dxfId="395" priority="410" stopIfTrue="1" operator="equal">
      <formula>0</formula>
    </cfRule>
  </conditionalFormatting>
  <conditionalFormatting sqref="D3132">
    <cfRule type="cellIs" dxfId="394" priority="412" stopIfTrue="1" operator="equal">
      <formula>0</formula>
    </cfRule>
  </conditionalFormatting>
  <conditionalFormatting sqref="D3109:D3110">
    <cfRule type="cellIs" dxfId="393" priority="409" stopIfTrue="1" operator="equal">
      <formula>0</formula>
    </cfRule>
  </conditionalFormatting>
  <conditionalFormatting sqref="E3104:E3107 E3109:E3110">
    <cfRule type="cellIs" dxfId="392" priority="408" stopIfTrue="1" operator="equal">
      <formula>0</formula>
    </cfRule>
  </conditionalFormatting>
  <conditionalFormatting sqref="E3111">
    <cfRule type="cellIs" dxfId="391" priority="407" stopIfTrue="1" operator="equal">
      <formula>0</formula>
    </cfRule>
  </conditionalFormatting>
  <conditionalFormatting sqref="E3119:E3120">
    <cfRule type="cellIs" dxfId="390" priority="406" stopIfTrue="1" operator="equal">
      <formula>0</formula>
    </cfRule>
  </conditionalFormatting>
  <conditionalFormatting sqref="E3119:E3120">
    <cfRule type="cellIs" dxfId="389" priority="405" stopIfTrue="1" operator="equal">
      <formula>0</formula>
    </cfRule>
  </conditionalFormatting>
  <conditionalFormatting sqref="E3126">
    <cfRule type="cellIs" dxfId="388" priority="404" stopIfTrue="1" operator="equal">
      <formula>0</formula>
    </cfRule>
  </conditionalFormatting>
  <conditionalFormatting sqref="D3128">
    <cfRule type="cellIs" dxfId="387" priority="403" stopIfTrue="1" operator="equal">
      <formula>0</formula>
    </cfRule>
  </conditionalFormatting>
  <conditionalFormatting sqref="E3126">
    <cfRule type="cellIs" dxfId="386" priority="402" stopIfTrue="1" operator="equal">
      <formula>0</formula>
    </cfRule>
  </conditionalFormatting>
  <conditionalFormatting sqref="E3131">
    <cfRule type="cellIs" dxfId="385" priority="401" stopIfTrue="1" operator="equal">
      <formula>0</formula>
    </cfRule>
  </conditionalFormatting>
  <conditionalFormatting sqref="D3117:D3125">
    <cfRule type="cellIs" dxfId="384" priority="400" stopIfTrue="1" operator="equal">
      <formula>0</formula>
    </cfRule>
  </conditionalFormatting>
  <conditionalFormatting sqref="E3117:E3125">
    <cfRule type="cellIs" dxfId="383" priority="399" stopIfTrue="1" operator="equal">
      <formula>0</formula>
    </cfRule>
  </conditionalFormatting>
  <conditionalFormatting sqref="E3118:E3122">
    <cfRule type="cellIs" dxfId="382" priority="398" stopIfTrue="1" operator="equal">
      <formula>0</formula>
    </cfRule>
  </conditionalFormatting>
  <conditionalFormatting sqref="E3121:E3125">
    <cfRule type="cellIs" dxfId="381" priority="397" stopIfTrue="1" operator="equal">
      <formula>0</formula>
    </cfRule>
  </conditionalFormatting>
  <conditionalFormatting sqref="D3111:D3118">
    <cfRule type="cellIs" dxfId="380" priority="396" stopIfTrue="1" operator="equal">
      <formula>0</formula>
    </cfRule>
  </conditionalFormatting>
  <conditionalFormatting sqref="E3111:E3118">
    <cfRule type="cellIs" dxfId="379" priority="395" stopIfTrue="1" operator="equal">
      <formula>0</formula>
    </cfRule>
  </conditionalFormatting>
  <conditionalFormatting sqref="E3117:E3118">
    <cfRule type="cellIs" dxfId="378" priority="394" stopIfTrue="1" operator="equal">
      <formula>0</formula>
    </cfRule>
  </conditionalFormatting>
  <conditionalFormatting sqref="D3110:D3114">
    <cfRule type="cellIs" dxfId="377" priority="393" stopIfTrue="1" operator="equal">
      <formula>0</formula>
    </cfRule>
  </conditionalFormatting>
  <conditionalFormatting sqref="E3110:E3114">
    <cfRule type="cellIs" dxfId="376" priority="392" stopIfTrue="1" operator="equal">
      <formula>0</formula>
    </cfRule>
  </conditionalFormatting>
  <conditionalFormatting sqref="D3108">
    <cfRule type="cellIs" dxfId="375" priority="391" stopIfTrue="1" operator="equal">
      <formula>0</formula>
    </cfRule>
  </conditionalFormatting>
  <conditionalFormatting sqref="E3108">
    <cfRule type="cellIs" dxfId="374" priority="390" stopIfTrue="1" operator="equal">
      <formula>0</formula>
    </cfRule>
  </conditionalFormatting>
  <conditionalFormatting sqref="E3125">
    <cfRule type="cellIs" dxfId="373" priority="389" stopIfTrue="1" operator="equal">
      <formula>0</formula>
    </cfRule>
  </conditionalFormatting>
  <conditionalFormatting sqref="D3127">
    <cfRule type="cellIs" dxfId="372" priority="388" stopIfTrue="1" operator="equal">
      <formula>0</formula>
    </cfRule>
  </conditionalFormatting>
  <conditionalFormatting sqref="E3130">
    <cfRule type="cellIs" dxfId="371" priority="387" stopIfTrue="1" operator="equal">
      <formula>0</formula>
    </cfRule>
  </conditionalFormatting>
  <conditionalFormatting sqref="E3117:E3118">
    <cfRule type="cellIs" dxfId="370" priority="386" stopIfTrue="1" operator="equal">
      <formula>0</formula>
    </cfRule>
  </conditionalFormatting>
  <conditionalFormatting sqref="E3117:E3118">
    <cfRule type="cellIs" dxfId="369" priority="385" stopIfTrue="1" operator="equal">
      <formula>0</formula>
    </cfRule>
  </conditionalFormatting>
  <conditionalFormatting sqref="E3124">
    <cfRule type="cellIs" dxfId="368" priority="384" stopIfTrue="1" operator="equal">
      <formula>0</formula>
    </cfRule>
  </conditionalFormatting>
  <conditionalFormatting sqref="E3125">
    <cfRule type="cellIs" dxfId="367" priority="383" stopIfTrue="1" operator="equal">
      <formula>0</formula>
    </cfRule>
  </conditionalFormatting>
  <conditionalFormatting sqref="D3126">
    <cfRule type="cellIs" dxfId="366" priority="382" stopIfTrue="1" operator="equal">
      <formula>0</formula>
    </cfRule>
  </conditionalFormatting>
  <conditionalFormatting sqref="E3125">
    <cfRule type="cellIs" dxfId="365" priority="381" stopIfTrue="1" operator="equal">
      <formula>0</formula>
    </cfRule>
  </conditionalFormatting>
  <conditionalFormatting sqref="E3115:E3116">
    <cfRule type="cellIs" dxfId="364" priority="380" stopIfTrue="1" operator="equal">
      <formula>0</formula>
    </cfRule>
  </conditionalFormatting>
  <conditionalFormatting sqref="E3123">
    <cfRule type="cellIs" dxfId="363" priority="379" stopIfTrue="1" operator="equal">
      <formula>0</formula>
    </cfRule>
  </conditionalFormatting>
  <conditionalFormatting sqref="E3124">
    <cfRule type="cellIs" dxfId="362" priority="378" stopIfTrue="1" operator="equal">
      <formula>0</formula>
    </cfRule>
  </conditionalFormatting>
  <conditionalFormatting sqref="E3124">
    <cfRule type="cellIs" dxfId="361" priority="377" stopIfTrue="1" operator="equal">
      <formula>0</formula>
    </cfRule>
  </conditionalFormatting>
  <conditionalFormatting sqref="E3128">
    <cfRule type="cellIs" dxfId="360" priority="376" stopIfTrue="1" operator="equal">
      <formula>0</formula>
    </cfRule>
  </conditionalFormatting>
  <conditionalFormatting sqref="D3141:D3144 D3137:E3140 D3160:D3168 E3160:E3167">
    <cfRule type="cellIs" dxfId="359" priority="375" stopIfTrue="1" operator="equal">
      <formula>0</formula>
    </cfRule>
  </conditionalFormatting>
  <conditionalFormatting sqref="D3136">
    <cfRule type="cellIs" dxfId="358" priority="373" stopIfTrue="1" operator="equal">
      <formula>0</formula>
    </cfRule>
  </conditionalFormatting>
  <conditionalFormatting sqref="D3148 D3154:D3157">
    <cfRule type="cellIs" dxfId="357" priority="372" stopIfTrue="1" operator="equal">
      <formula>0</formula>
    </cfRule>
  </conditionalFormatting>
  <conditionalFormatting sqref="D3169">
    <cfRule type="cellIs" dxfId="356" priority="374" stopIfTrue="1" operator="equal">
      <formula>0</formula>
    </cfRule>
  </conditionalFormatting>
  <conditionalFormatting sqref="D3146:D3147">
    <cfRule type="cellIs" dxfId="355" priority="371" stopIfTrue="1" operator="equal">
      <formula>0</formula>
    </cfRule>
  </conditionalFormatting>
  <conditionalFormatting sqref="E3141:E3144 E3146:E3147">
    <cfRule type="cellIs" dxfId="354" priority="370" stopIfTrue="1" operator="equal">
      <formula>0</formula>
    </cfRule>
  </conditionalFormatting>
  <conditionalFormatting sqref="E3148">
    <cfRule type="cellIs" dxfId="353" priority="369" stopIfTrue="1" operator="equal">
      <formula>0</formula>
    </cfRule>
  </conditionalFormatting>
  <conditionalFormatting sqref="E3156:E3157">
    <cfRule type="cellIs" dxfId="352" priority="368" stopIfTrue="1" operator="equal">
      <formula>0</formula>
    </cfRule>
  </conditionalFormatting>
  <conditionalFormatting sqref="E3156:E3157">
    <cfRule type="cellIs" dxfId="351" priority="367" stopIfTrue="1" operator="equal">
      <formula>0</formula>
    </cfRule>
  </conditionalFormatting>
  <conditionalFormatting sqref="E3163">
    <cfRule type="cellIs" dxfId="350" priority="366" stopIfTrue="1" operator="equal">
      <formula>0</formula>
    </cfRule>
  </conditionalFormatting>
  <conditionalFormatting sqref="D3165">
    <cfRule type="cellIs" dxfId="349" priority="365" stopIfTrue="1" operator="equal">
      <formula>0</formula>
    </cfRule>
  </conditionalFormatting>
  <conditionalFormatting sqref="E3163">
    <cfRule type="cellIs" dxfId="348" priority="364" stopIfTrue="1" operator="equal">
      <formula>0</formula>
    </cfRule>
  </conditionalFormatting>
  <conditionalFormatting sqref="E3168">
    <cfRule type="cellIs" dxfId="347" priority="363" stopIfTrue="1" operator="equal">
      <formula>0</formula>
    </cfRule>
  </conditionalFormatting>
  <conditionalFormatting sqref="D3154:D3162">
    <cfRule type="cellIs" dxfId="346" priority="362" stopIfTrue="1" operator="equal">
      <formula>0</formula>
    </cfRule>
  </conditionalFormatting>
  <conditionalFormatting sqref="E3154:E3162">
    <cfRule type="cellIs" dxfId="345" priority="361" stopIfTrue="1" operator="equal">
      <formula>0</formula>
    </cfRule>
  </conditionalFormatting>
  <conditionalFormatting sqref="E3155:E3159">
    <cfRule type="cellIs" dxfId="344" priority="360" stopIfTrue="1" operator="equal">
      <formula>0</formula>
    </cfRule>
  </conditionalFormatting>
  <conditionalFormatting sqref="E3158:E3162">
    <cfRule type="cellIs" dxfId="343" priority="359" stopIfTrue="1" operator="equal">
      <formula>0</formula>
    </cfRule>
  </conditionalFormatting>
  <conditionalFormatting sqref="D3148:D3155">
    <cfRule type="cellIs" dxfId="342" priority="358" stopIfTrue="1" operator="equal">
      <formula>0</formula>
    </cfRule>
  </conditionalFormatting>
  <conditionalFormatting sqref="E3148:E3155">
    <cfRule type="cellIs" dxfId="341" priority="357" stopIfTrue="1" operator="equal">
      <formula>0</formula>
    </cfRule>
  </conditionalFormatting>
  <conditionalFormatting sqref="E3154:E3155">
    <cfRule type="cellIs" dxfId="340" priority="356" stopIfTrue="1" operator="equal">
      <formula>0</formula>
    </cfRule>
  </conditionalFormatting>
  <conditionalFormatting sqref="D3147:D3151">
    <cfRule type="cellIs" dxfId="339" priority="355" stopIfTrue="1" operator="equal">
      <formula>0</formula>
    </cfRule>
  </conditionalFormatting>
  <conditionalFormatting sqref="E3147:E3151">
    <cfRule type="cellIs" dxfId="338" priority="354" stopIfTrue="1" operator="equal">
      <formula>0</formula>
    </cfRule>
  </conditionalFormatting>
  <conditionalFormatting sqref="D3145">
    <cfRule type="cellIs" dxfId="337" priority="353" stopIfTrue="1" operator="equal">
      <formula>0</formula>
    </cfRule>
  </conditionalFormatting>
  <conditionalFormatting sqref="E3145">
    <cfRule type="cellIs" dxfId="336" priority="352" stopIfTrue="1" operator="equal">
      <formula>0</formula>
    </cfRule>
  </conditionalFormatting>
  <conditionalFormatting sqref="E3162">
    <cfRule type="cellIs" dxfId="335" priority="351" stopIfTrue="1" operator="equal">
      <formula>0</formula>
    </cfRule>
  </conditionalFormatting>
  <conditionalFormatting sqref="D3164">
    <cfRule type="cellIs" dxfId="334" priority="350" stopIfTrue="1" operator="equal">
      <formula>0</formula>
    </cfRule>
  </conditionalFormatting>
  <conditionalFormatting sqref="E3167">
    <cfRule type="cellIs" dxfId="333" priority="349" stopIfTrue="1" operator="equal">
      <formula>0</formula>
    </cfRule>
  </conditionalFormatting>
  <conditionalFormatting sqref="E3154:E3155">
    <cfRule type="cellIs" dxfId="332" priority="348" stopIfTrue="1" operator="equal">
      <formula>0</formula>
    </cfRule>
  </conditionalFormatting>
  <conditionalFormatting sqref="E3154:E3155">
    <cfRule type="cellIs" dxfId="331" priority="347" stopIfTrue="1" operator="equal">
      <formula>0</formula>
    </cfRule>
  </conditionalFormatting>
  <conditionalFormatting sqref="E3161">
    <cfRule type="cellIs" dxfId="330" priority="346" stopIfTrue="1" operator="equal">
      <formula>0</formula>
    </cfRule>
  </conditionalFormatting>
  <conditionalFormatting sqref="E3162">
    <cfRule type="cellIs" dxfId="329" priority="345" stopIfTrue="1" operator="equal">
      <formula>0</formula>
    </cfRule>
  </conditionalFormatting>
  <conditionalFormatting sqref="D3163">
    <cfRule type="cellIs" dxfId="328" priority="344" stopIfTrue="1" operator="equal">
      <formula>0</formula>
    </cfRule>
  </conditionalFormatting>
  <conditionalFormatting sqref="E3162">
    <cfRule type="cellIs" dxfId="327" priority="343" stopIfTrue="1" operator="equal">
      <formula>0</formula>
    </cfRule>
  </conditionalFormatting>
  <conditionalFormatting sqref="E3152:E3153">
    <cfRule type="cellIs" dxfId="326" priority="342" stopIfTrue="1" operator="equal">
      <formula>0</formula>
    </cfRule>
  </conditionalFormatting>
  <conditionalFormatting sqref="E3160">
    <cfRule type="cellIs" dxfId="325" priority="341" stopIfTrue="1" operator="equal">
      <formula>0</formula>
    </cfRule>
  </conditionalFormatting>
  <conditionalFormatting sqref="E3161">
    <cfRule type="cellIs" dxfId="324" priority="340" stopIfTrue="1" operator="equal">
      <formula>0</formula>
    </cfRule>
  </conditionalFormatting>
  <conditionalFormatting sqref="E3161">
    <cfRule type="cellIs" dxfId="323" priority="339" stopIfTrue="1" operator="equal">
      <formula>0</formula>
    </cfRule>
  </conditionalFormatting>
  <conditionalFormatting sqref="E3165">
    <cfRule type="cellIs" dxfId="322" priority="338" stopIfTrue="1" operator="equal">
      <formula>0</formula>
    </cfRule>
  </conditionalFormatting>
  <conditionalFormatting sqref="D3178:D3181 D3174:E3177 D3197:D3205 E3197:E3204">
    <cfRule type="cellIs" dxfId="321" priority="337" stopIfTrue="1" operator="equal">
      <formula>0</formula>
    </cfRule>
  </conditionalFormatting>
  <conditionalFormatting sqref="D3173">
    <cfRule type="cellIs" dxfId="320" priority="335" stopIfTrue="1" operator="equal">
      <formula>0</formula>
    </cfRule>
  </conditionalFormatting>
  <conditionalFormatting sqref="D3185 D3191:D3194">
    <cfRule type="cellIs" dxfId="319" priority="334" stopIfTrue="1" operator="equal">
      <formula>0</formula>
    </cfRule>
  </conditionalFormatting>
  <conditionalFormatting sqref="D3206">
    <cfRule type="cellIs" dxfId="318" priority="336" stopIfTrue="1" operator="equal">
      <formula>0</formula>
    </cfRule>
  </conditionalFormatting>
  <conditionalFormatting sqref="D3183:D3184">
    <cfRule type="cellIs" dxfId="317" priority="333" stopIfTrue="1" operator="equal">
      <formula>0</formula>
    </cfRule>
  </conditionalFormatting>
  <conditionalFormatting sqref="E3178:E3181 E3183:E3184">
    <cfRule type="cellIs" dxfId="316" priority="332" stopIfTrue="1" operator="equal">
      <formula>0</formula>
    </cfRule>
  </conditionalFormatting>
  <conditionalFormatting sqref="E3185">
    <cfRule type="cellIs" dxfId="315" priority="331" stopIfTrue="1" operator="equal">
      <formula>0</formula>
    </cfRule>
  </conditionalFormatting>
  <conditionalFormatting sqref="E3193:E3194">
    <cfRule type="cellIs" dxfId="314" priority="330" stopIfTrue="1" operator="equal">
      <formula>0</formula>
    </cfRule>
  </conditionalFormatting>
  <conditionalFormatting sqref="E3193:E3194">
    <cfRule type="cellIs" dxfId="313" priority="329" stopIfTrue="1" operator="equal">
      <formula>0</formula>
    </cfRule>
  </conditionalFormatting>
  <conditionalFormatting sqref="E3200">
    <cfRule type="cellIs" dxfId="312" priority="328" stopIfTrue="1" operator="equal">
      <formula>0</formula>
    </cfRule>
  </conditionalFormatting>
  <conditionalFormatting sqref="D3202">
    <cfRule type="cellIs" dxfId="311" priority="327" stopIfTrue="1" operator="equal">
      <formula>0</formula>
    </cfRule>
  </conditionalFormatting>
  <conditionalFormatting sqref="E3200">
    <cfRule type="cellIs" dxfId="310" priority="326" stopIfTrue="1" operator="equal">
      <formula>0</formula>
    </cfRule>
  </conditionalFormatting>
  <conditionalFormatting sqref="E3205">
    <cfRule type="cellIs" dxfId="309" priority="325" stopIfTrue="1" operator="equal">
      <formula>0</formula>
    </cfRule>
  </conditionalFormatting>
  <conditionalFormatting sqref="D3191:D3199">
    <cfRule type="cellIs" dxfId="308" priority="324" stopIfTrue="1" operator="equal">
      <formula>0</formula>
    </cfRule>
  </conditionalFormatting>
  <conditionalFormatting sqref="E3191:E3199">
    <cfRule type="cellIs" dxfId="307" priority="323" stopIfTrue="1" operator="equal">
      <formula>0</formula>
    </cfRule>
  </conditionalFormatting>
  <conditionalFormatting sqref="E3192:E3196">
    <cfRule type="cellIs" dxfId="306" priority="322" stopIfTrue="1" operator="equal">
      <formula>0</formula>
    </cfRule>
  </conditionalFormatting>
  <conditionalFormatting sqref="E3195:E3199">
    <cfRule type="cellIs" dxfId="305" priority="321" stopIfTrue="1" operator="equal">
      <formula>0</formula>
    </cfRule>
  </conditionalFormatting>
  <conditionalFormatting sqref="D3185:D3192">
    <cfRule type="cellIs" dxfId="304" priority="320" stopIfTrue="1" operator="equal">
      <formula>0</formula>
    </cfRule>
  </conditionalFormatting>
  <conditionalFormatting sqref="E3185:E3192">
    <cfRule type="cellIs" dxfId="303" priority="319" stopIfTrue="1" operator="equal">
      <formula>0</formula>
    </cfRule>
  </conditionalFormatting>
  <conditionalFormatting sqref="E3191:E3192">
    <cfRule type="cellIs" dxfId="302" priority="318" stopIfTrue="1" operator="equal">
      <formula>0</formula>
    </cfRule>
  </conditionalFormatting>
  <conditionalFormatting sqref="D3184:D3188">
    <cfRule type="cellIs" dxfId="301" priority="317" stopIfTrue="1" operator="equal">
      <formula>0</formula>
    </cfRule>
  </conditionalFormatting>
  <conditionalFormatting sqref="E3184:E3188">
    <cfRule type="cellIs" dxfId="300" priority="316" stopIfTrue="1" operator="equal">
      <formula>0</formula>
    </cfRule>
  </conditionalFormatting>
  <conditionalFormatting sqref="D3182">
    <cfRule type="cellIs" dxfId="299" priority="315" stopIfTrue="1" operator="equal">
      <formula>0</formula>
    </cfRule>
  </conditionalFormatting>
  <conditionalFormatting sqref="E3182">
    <cfRule type="cellIs" dxfId="298" priority="314" stopIfTrue="1" operator="equal">
      <formula>0</formula>
    </cfRule>
  </conditionalFormatting>
  <conditionalFormatting sqref="E3199">
    <cfRule type="cellIs" dxfId="297" priority="313" stopIfTrue="1" operator="equal">
      <formula>0</formula>
    </cfRule>
  </conditionalFormatting>
  <conditionalFormatting sqref="D3201">
    <cfRule type="cellIs" dxfId="296" priority="312" stopIfTrue="1" operator="equal">
      <formula>0</formula>
    </cfRule>
  </conditionalFormatting>
  <conditionalFormatting sqref="E3204">
    <cfRule type="cellIs" dxfId="295" priority="311" stopIfTrue="1" operator="equal">
      <formula>0</formula>
    </cfRule>
  </conditionalFormatting>
  <conditionalFormatting sqref="E3191:E3192">
    <cfRule type="cellIs" dxfId="294" priority="310" stopIfTrue="1" operator="equal">
      <formula>0</formula>
    </cfRule>
  </conditionalFormatting>
  <conditionalFormatting sqref="E3191:E3192">
    <cfRule type="cellIs" dxfId="293" priority="309" stopIfTrue="1" operator="equal">
      <formula>0</formula>
    </cfRule>
  </conditionalFormatting>
  <conditionalFormatting sqref="E3198">
    <cfRule type="cellIs" dxfId="292" priority="308" stopIfTrue="1" operator="equal">
      <formula>0</formula>
    </cfRule>
  </conditionalFormatting>
  <conditionalFormatting sqref="E3199">
    <cfRule type="cellIs" dxfId="291" priority="307" stopIfTrue="1" operator="equal">
      <formula>0</formula>
    </cfRule>
  </conditionalFormatting>
  <conditionalFormatting sqref="D3200">
    <cfRule type="cellIs" dxfId="290" priority="306" stopIfTrue="1" operator="equal">
      <formula>0</formula>
    </cfRule>
  </conditionalFormatting>
  <conditionalFormatting sqref="E3199">
    <cfRule type="cellIs" dxfId="289" priority="305" stopIfTrue="1" operator="equal">
      <formula>0</formula>
    </cfRule>
  </conditionalFormatting>
  <conditionalFormatting sqref="E3189:E3190">
    <cfRule type="cellIs" dxfId="288" priority="304" stopIfTrue="1" operator="equal">
      <formula>0</formula>
    </cfRule>
  </conditionalFormatting>
  <conditionalFormatting sqref="E3197">
    <cfRule type="cellIs" dxfId="287" priority="303" stopIfTrue="1" operator="equal">
      <formula>0</formula>
    </cfRule>
  </conditionalFormatting>
  <conditionalFormatting sqref="E3198">
    <cfRule type="cellIs" dxfId="286" priority="302" stopIfTrue="1" operator="equal">
      <formula>0</formula>
    </cfRule>
  </conditionalFormatting>
  <conditionalFormatting sqref="E3198">
    <cfRule type="cellIs" dxfId="285" priority="301" stopIfTrue="1" operator="equal">
      <formula>0</formula>
    </cfRule>
  </conditionalFormatting>
  <conditionalFormatting sqref="E3202">
    <cfRule type="cellIs" dxfId="284" priority="300" stopIfTrue="1" operator="equal">
      <formula>0</formula>
    </cfRule>
  </conditionalFormatting>
  <conditionalFormatting sqref="D3215:D3218 D3211:E3214 D3234:D3242 E3234:E3241">
    <cfRule type="cellIs" dxfId="283" priority="299" stopIfTrue="1" operator="equal">
      <formula>0</formula>
    </cfRule>
  </conditionalFormatting>
  <conditionalFormatting sqref="D3210">
    <cfRule type="cellIs" dxfId="282" priority="297" stopIfTrue="1" operator="equal">
      <formula>0</formula>
    </cfRule>
  </conditionalFormatting>
  <conditionalFormatting sqref="D3222 D3228:D3231">
    <cfRule type="cellIs" dxfId="281" priority="296" stopIfTrue="1" operator="equal">
      <formula>0</formula>
    </cfRule>
  </conditionalFormatting>
  <conditionalFormatting sqref="D3243">
    <cfRule type="cellIs" dxfId="280" priority="298" stopIfTrue="1" operator="equal">
      <formula>0</formula>
    </cfRule>
  </conditionalFormatting>
  <conditionalFormatting sqref="D3220:D3221">
    <cfRule type="cellIs" dxfId="279" priority="295" stopIfTrue="1" operator="equal">
      <formula>0</formula>
    </cfRule>
  </conditionalFormatting>
  <conditionalFormatting sqref="E3215:E3218 E3220:E3221">
    <cfRule type="cellIs" dxfId="278" priority="294" stopIfTrue="1" operator="equal">
      <formula>0</formula>
    </cfRule>
  </conditionalFormatting>
  <conditionalFormatting sqref="E3222">
    <cfRule type="cellIs" dxfId="277" priority="293" stopIfTrue="1" operator="equal">
      <formula>0</formula>
    </cfRule>
  </conditionalFormatting>
  <conditionalFormatting sqref="E3230:E3231">
    <cfRule type="cellIs" dxfId="276" priority="292" stopIfTrue="1" operator="equal">
      <formula>0</formula>
    </cfRule>
  </conditionalFormatting>
  <conditionalFormatting sqref="E3230:E3231">
    <cfRule type="cellIs" dxfId="275" priority="291" stopIfTrue="1" operator="equal">
      <formula>0</formula>
    </cfRule>
  </conditionalFormatting>
  <conditionalFormatting sqref="E3237">
    <cfRule type="cellIs" dxfId="274" priority="290" stopIfTrue="1" operator="equal">
      <formula>0</formula>
    </cfRule>
  </conditionalFormatting>
  <conditionalFormatting sqref="D3239">
    <cfRule type="cellIs" dxfId="273" priority="289" stopIfTrue="1" operator="equal">
      <formula>0</formula>
    </cfRule>
  </conditionalFormatting>
  <conditionalFormatting sqref="E3237">
    <cfRule type="cellIs" dxfId="272" priority="288" stopIfTrue="1" operator="equal">
      <formula>0</formula>
    </cfRule>
  </conditionalFormatting>
  <conditionalFormatting sqref="E3242">
    <cfRule type="cellIs" dxfId="271" priority="287" stopIfTrue="1" operator="equal">
      <formula>0</formula>
    </cfRule>
  </conditionalFormatting>
  <conditionalFormatting sqref="D3228:D3236">
    <cfRule type="cellIs" dxfId="270" priority="286" stopIfTrue="1" operator="equal">
      <formula>0</formula>
    </cfRule>
  </conditionalFormatting>
  <conditionalFormatting sqref="E3228:E3236">
    <cfRule type="cellIs" dxfId="269" priority="285" stopIfTrue="1" operator="equal">
      <formula>0</formula>
    </cfRule>
  </conditionalFormatting>
  <conditionalFormatting sqref="E3229:E3233">
    <cfRule type="cellIs" dxfId="268" priority="284" stopIfTrue="1" operator="equal">
      <formula>0</formula>
    </cfRule>
  </conditionalFormatting>
  <conditionalFormatting sqref="E3232:E3236">
    <cfRule type="cellIs" dxfId="267" priority="283" stopIfTrue="1" operator="equal">
      <formula>0</formula>
    </cfRule>
  </conditionalFormatting>
  <conditionalFormatting sqref="D3222:D3229">
    <cfRule type="cellIs" dxfId="266" priority="282" stopIfTrue="1" operator="equal">
      <formula>0</formula>
    </cfRule>
  </conditionalFormatting>
  <conditionalFormatting sqref="E3222:E3229">
    <cfRule type="cellIs" dxfId="265" priority="281" stopIfTrue="1" operator="equal">
      <formula>0</formula>
    </cfRule>
  </conditionalFormatting>
  <conditionalFormatting sqref="E3228:E3229">
    <cfRule type="cellIs" dxfId="264" priority="280" stopIfTrue="1" operator="equal">
      <formula>0</formula>
    </cfRule>
  </conditionalFormatting>
  <conditionalFormatting sqref="D3221:D3225">
    <cfRule type="cellIs" dxfId="263" priority="279" stopIfTrue="1" operator="equal">
      <formula>0</formula>
    </cfRule>
  </conditionalFormatting>
  <conditionalFormatting sqref="E3221:E3225">
    <cfRule type="cellIs" dxfId="262" priority="278" stopIfTrue="1" operator="equal">
      <formula>0</formula>
    </cfRule>
  </conditionalFormatting>
  <conditionalFormatting sqref="D3219">
    <cfRule type="cellIs" dxfId="261" priority="277" stopIfTrue="1" operator="equal">
      <formula>0</formula>
    </cfRule>
  </conditionalFormatting>
  <conditionalFormatting sqref="E3219">
    <cfRule type="cellIs" dxfId="260" priority="276" stopIfTrue="1" operator="equal">
      <formula>0</formula>
    </cfRule>
  </conditionalFormatting>
  <conditionalFormatting sqref="E3236">
    <cfRule type="cellIs" dxfId="259" priority="275" stopIfTrue="1" operator="equal">
      <formula>0</formula>
    </cfRule>
  </conditionalFormatting>
  <conditionalFormatting sqref="D3238">
    <cfRule type="cellIs" dxfId="258" priority="274" stopIfTrue="1" operator="equal">
      <formula>0</formula>
    </cfRule>
  </conditionalFormatting>
  <conditionalFormatting sqref="E3241">
    <cfRule type="cellIs" dxfId="257" priority="273" stopIfTrue="1" operator="equal">
      <formula>0</formula>
    </cfRule>
  </conditionalFormatting>
  <conditionalFormatting sqref="E3228:E3229">
    <cfRule type="cellIs" dxfId="256" priority="272" stopIfTrue="1" operator="equal">
      <formula>0</formula>
    </cfRule>
  </conditionalFormatting>
  <conditionalFormatting sqref="E3228:E3229">
    <cfRule type="cellIs" dxfId="255" priority="271" stopIfTrue="1" operator="equal">
      <formula>0</formula>
    </cfRule>
  </conditionalFormatting>
  <conditionalFormatting sqref="E3235">
    <cfRule type="cellIs" dxfId="254" priority="270" stopIfTrue="1" operator="equal">
      <formula>0</formula>
    </cfRule>
  </conditionalFormatting>
  <conditionalFormatting sqref="E3236">
    <cfRule type="cellIs" dxfId="253" priority="269" stopIfTrue="1" operator="equal">
      <formula>0</formula>
    </cfRule>
  </conditionalFormatting>
  <conditionalFormatting sqref="D3237">
    <cfRule type="cellIs" dxfId="252" priority="268" stopIfTrue="1" operator="equal">
      <formula>0</formula>
    </cfRule>
  </conditionalFormatting>
  <conditionalFormatting sqref="E3236">
    <cfRule type="cellIs" dxfId="251" priority="267" stopIfTrue="1" operator="equal">
      <formula>0</formula>
    </cfRule>
  </conditionalFormatting>
  <conditionalFormatting sqref="E3226:E3227">
    <cfRule type="cellIs" dxfId="250" priority="266" stopIfTrue="1" operator="equal">
      <formula>0</formula>
    </cfRule>
  </conditionalFormatting>
  <conditionalFormatting sqref="E3234">
    <cfRule type="cellIs" dxfId="249" priority="265" stopIfTrue="1" operator="equal">
      <formula>0</formula>
    </cfRule>
  </conditionalFormatting>
  <conditionalFormatting sqref="E3235">
    <cfRule type="cellIs" dxfId="248" priority="264" stopIfTrue="1" operator="equal">
      <formula>0</formula>
    </cfRule>
  </conditionalFormatting>
  <conditionalFormatting sqref="E3235">
    <cfRule type="cellIs" dxfId="247" priority="263" stopIfTrue="1" operator="equal">
      <formula>0</formula>
    </cfRule>
  </conditionalFormatting>
  <conditionalFormatting sqref="E3239">
    <cfRule type="cellIs" dxfId="246" priority="262" stopIfTrue="1" operator="equal">
      <formula>0</formula>
    </cfRule>
  </conditionalFormatting>
  <conditionalFormatting sqref="D3252:D3255 D3248:E3251 D3271:D3279 E3271:E3278">
    <cfRule type="cellIs" dxfId="245" priority="261" stopIfTrue="1" operator="equal">
      <formula>0</formula>
    </cfRule>
  </conditionalFormatting>
  <conditionalFormatting sqref="D3247">
    <cfRule type="cellIs" dxfId="244" priority="259" stopIfTrue="1" operator="equal">
      <formula>0</formula>
    </cfRule>
  </conditionalFormatting>
  <conditionalFormatting sqref="D3259 D3265:D3268">
    <cfRule type="cellIs" dxfId="243" priority="258" stopIfTrue="1" operator="equal">
      <formula>0</formula>
    </cfRule>
  </conditionalFormatting>
  <conditionalFormatting sqref="D3280">
    <cfRule type="cellIs" dxfId="242" priority="260" stopIfTrue="1" operator="equal">
      <formula>0</formula>
    </cfRule>
  </conditionalFormatting>
  <conditionalFormatting sqref="D3257:D3258">
    <cfRule type="cellIs" dxfId="241" priority="257" stopIfTrue="1" operator="equal">
      <formula>0</formula>
    </cfRule>
  </conditionalFormatting>
  <conditionalFormatting sqref="E3252:E3255 E3257:E3258">
    <cfRule type="cellIs" dxfId="240" priority="256" stopIfTrue="1" operator="equal">
      <formula>0</formula>
    </cfRule>
  </conditionalFormatting>
  <conditionalFormatting sqref="E3259">
    <cfRule type="cellIs" dxfId="239" priority="255" stopIfTrue="1" operator="equal">
      <formula>0</formula>
    </cfRule>
  </conditionalFormatting>
  <conditionalFormatting sqref="E3267:E3268">
    <cfRule type="cellIs" dxfId="238" priority="254" stopIfTrue="1" operator="equal">
      <formula>0</formula>
    </cfRule>
  </conditionalFormatting>
  <conditionalFormatting sqref="E3267:E3268">
    <cfRule type="cellIs" dxfId="237" priority="253" stopIfTrue="1" operator="equal">
      <formula>0</formula>
    </cfRule>
  </conditionalFormatting>
  <conditionalFormatting sqref="E3274">
    <cfRule type="cellIs" dxfId="236" priority="252" stopIfTrue="1" operator="equal">
      <formula>0</formula>
    </cfRule>
  </conditionalFormatting>
  <conditionalFormatting sqref="D3276">
    <cfRule type="cellIs" dxfId="235" priority="251" stopIfTrue="1" operator="equal">
      <formula>0</formula>
    </cfRule>
  </conditionalFormatting>
  <conditionalFormatting sqref="E3274">
    <cfRule type="cellIs" dxfId="234" priority="250" stopIfTrue="1" operator="equal">
      <formula>0</formula>
    </cfRule>
  </conditionalFormatting>
  <conditionalFormatting sqref="E3279">
    <cfRule type="cellIs" dxfId="233" priority="249" stopIfTrue="1" operator="equal">
      <formula>0</formula>
    </cfRule>
  </conditionalFormatting>
  <conditionalFormatting sqref="D3265:D3273">
    <cfRule type="cellIs" dxfId="232" priority="248" stopIfTrue="1" operator="equal">
      <formula>0</formula>
    </cfRule>
  </conditionalFormatting>
  <conditionalFormatting sqref="E3265:E3273">
    <cfRule type="cellIs" dxfId="231" priority="247" stopIfTrue="1" operator="equal">
      <formula>0</formula>
    </cfRule>
  </conditionalFormatting>
  <conditionalFormatting sqref="E3266:E3270">
    <cfRule type="cellIs" dxfId="230" priority="246" stopIfTrue="1" operator="equal">
      <formula>0</formula>
    </cfRule>
  </conditionalFormatting>
  <conditionalFormatting sqref="E3269:E3273">
    <cfRule type="cellIs" dxfId="229" priority="245" stopIfTrue="1" operator="equal">
      <formula>0</formula>
    </cfRule>
  </conditionalFormatting>
  <conditionalFormatting sqref="D3259:D3266">
    <cfRule type="cellIs" dxfId="228" priority="244" stopIfTrue="1" operator="equal">
      <formula>0</formula>
    </cfRule>
  </conditionalFormatting>
  <conditionalFormatting sqref="E3259:E3266">
    <cfRule type="cellIs" dxfId="227" priority="243" stopIfTrue="1" operator="equal">
      <formula>0</formula>
    </cfRule>
  </conditionalFormatting>
  <conditionalFormatting sqref="E3265:E3266">
    <cfRule type="cellIs" dxfId="226" priority="242" stopIfTrue="1" operator="equal">
      <formula>0</formula>
    </cfRule>
  </conditionalFormatting>
  <conditionalFormatting sqref="D3258:D3262">
    <cfRule type="cellIs" dxfId="225" priority="241" stopIfTrue="1" operator="equal">
      <formula>0</formula>
    </cfRule>
  </conditionalFormatting>
  <conditionalFormatting sqref="E3258:E3262">
    <cfRule type="cellIs" dxfId="224" priority="240" stopIfTrue="1" operator="equal">
      <formula>0</formula>
    </cfRule>
  </conditionalFormatting>
  <conditionalFormatting sqref="D3256">
    <cfRule type="cellIs" dxfId="223" priority="239" stopIfTrue="1" operator="equal">
      <formula>0</formula>
    </cfRule>
  </conditionalFormatting>
  <conditionalFormatting sqref="E3256">
    <cfRule type="cellIs" dxfId="222" priority="238" stopIfTrue="1" operator="equal">
      <formula>0</formula>
    </cfRule>
  </conditionalFormatting>
  <conditionalFormatting sqref="E3273">
    <cfRule type="cellIs" dxfId="221" priority="237" stopIfTrue="1" operator="equal">
      <formula>0</formula>
    </cfRule>
  </conditionalFormatting>
  <conditionalFormatting sqref="D3275">
    <cfRule type="cellIs" dxfId="220" priority="236" stopIfTrue="1" operator="equal">
      <formula>0</formula>
    </cfRule>
  </conditionalFormatting>
  <conditionalFormatting sqref="E3278">
    <cfRule type="cellIs" dxfId="219" priority="235" stopIfTrue="1" operator="equal">
      <formula>0</formula>
    </cfRule>
  </conditionalFormatting>
  <conditionalFormatting sqref="E3265:E3266">
    <cfRule type="cellIs" dxfId="218" priority="234" stopIfTrue="1" operator="equal">
      <formula>0</formula>
    </cfRule>
  </conditionalFormatting>
  <conditionalFormatting sqref="E3265:E3266">
    <cfRule type="cellIs" dxfId="217" priority="233" stopIfTrue="1" operator="equal">
      <formula>0</formula>
    </cfRule>
  </conditionalFormatting>
  <conditionalFormatting sqref="E3272">
    <cfRule type="cellIs" dxfId="216" priority="232" stopIfTrue="1" operator="equal">
      <formula>0</formula>
    </cfRule>
  </conditionalFormatting>
  <conditionalFormatting sqref="E3273">
    <cfRule type="cellIs" dxfId="215" priority="231" stopIfTrue="1" operator="equal">
      <formula>0</formula>
    </cfRule>
  </conditionalFormatting>
  <conditionalFormatting sqref="D3274">
    <cfRule type="cellIs" dxfId="214" priority="230" stopIfTrue="1" operator="equal">
      <formula>0</formula>
    </cfRule>
  </conditionalFormatting>
  <conditionalFormatting sqref="E3273">
    <cfRule type="cellIs" dxfId="213" priority="229" stopIfTrue="1" operator="equal">
      <formula>0</formula>
    </cfRule>
  </conditionalFormatting>
  <conditionalFormatting sqref="E3263:E3264">
    <cfRule type="cellIs" dxfId="212" priority="228" stopIfTrue="1" operator="equal">
      <formula>0</formula>
    </cfRule>
  </conditionalFormatting>
  <conditionalFormatting sqref="E3271">
    <cfRule type="cellIs" dxfId="211" priority="227" stopIfTrue="1" operator="equal">
      <formula>0</formula>
    </cfRule>
  </conditionalFormatting>
  <conditionalFormatting sqref="E3272">
    <cfRule type="cellIs" dxfId="210" priority="226" stopIfTrue="1" operator="equal">
      <formula>0</formula>
    </cfRule>
  </conditionalFormatting>
  <conditionalFormatting sqref="E3272">
    <cfRule type="cellIs" dxfId="209" priority="225" stopIfTrue="1" operator="equal">
      <formula>0</formula>
    </cfRule>
  </conditionalFormatting>
  <conditionalFormatting sqref="E3276">
    <cfRule type="cellIs" dxfId="208" priority="224" stopIfTrue="1" operator="equal">
      <formula>0</formula>
    </cfRule>
  </conditionalFormatting>
  <conditionalFormatting sqref="D3289:D3292 D3285:E3288 D3308:D3316 E3308:E3315">
    <cfRule type="cellIs" dxfId="207" priority="223" stopIfTrue="1" operator="equal">
      <formula>0</formula>
    </cfRule>
  </conditionalFormatting>
  <conditionalFormatting sqref="D3284">
    <cfRule type="cellIs" dxfId="206" priority="221" stopIfTrue="1" operator="equal">
      <formula>0</formula>
    </cfRule>
  </conditionalFormatting>
  <conditionalFormatting sqref="D3296 D3302:D3305">
    <cfRule type="cellIs" dxfId="205" priority="220" stopIfTrue="1" operator="equal">
      <formula>0</formula>
    </cfRule>
  </conditionalFormatting>
  <conditionalFormatting sqref="D3317">
    <cfRule type="cellIs" dxfId="204" priority="222" stopIfTrue="1" operator="equal">
      <formula>0</formula>
    </cfRule>
  </conditionalFormatting>
  <conditionalFormatting sqref="D3294:D3295">
    <cfRule type="cellIs" dxfId="203" priority="219" stopIfTrue="1" operator="equal">
      <formula>0</formula>
    </cfRule>
  </conditionalFormatting>
  <conditionalFormatting sqref="E3289:E3292 E3294:E3295">
    <cfRule type="cellIs" dxfId="202" priority="218" stopIfTrue="1" operator="equal">
      <formula>0</formula>
    </cfRule>
  </conditionalFormatting>
  <conditionalFormatting sqref="E3296">
    <cfRule type="cellIs" dxfId="201" priority="217" stopIfTrue="1" operator="equal">
      <formula>0</formula>
    </cfRule>
  </conditionalFormatting>
  <conditionalFormatting sqref="E3304:E3305">
    <cfRule type="cellIs" dxfId="200" priority="216" stopIfTrue="1" operator="equal">
      <formula>0</formula>
    </cfRule>
  </conditionalFormatting>
  <conditionalFormatting sqref="E3304:E3305">
    <cfRule type="cellIs" dxfId="199" priority="215" stopIfTrue="1" operator="equal">
      <formula>0</formula>
    </cfRule>
  </conditionalFormatting>
  <conditionalFormatting sqref="E3311">
    <cfRule type="cellIs" dxfId="198" priority="214" stopIfTrue="1" operator="equal">
      <formula>0</formula>
    </cfRule>
  </conditionalFormatting>
  <conditionalFormatting sqref="D3313">
    <cfRule type="cellIs" dxfId="197" priority="213" stopIfTrue="1" operator="equal">
      <formula>0</formula>
    </cfRule>
  </conditionalFormatting>
  <conditionalFormatting sqref="E3311">
    <cfRule type="cellIs" dxfId="196" priority="212" stopIfTrue="1" operator="equal">
      <formula>0</formula>
    </cfRule>
  </conditionalFormatting>
  <conditionalFormatting sqref="E3316">
    <cfRule type="cellIs" dxfId="195" priority="211" stopIfTrue="1" operator="equal">
      <formula>0</formula>
    </cfRule>
  </conditionalFormatting>
  <conditionalFormatting sqref="D3302:D3310">
    <cfRule type="cellIs" dxfId="194" priority="210" stopIfTrue="1" operator="equal">
      <formula>0</formula>
    </cfRule>
  </conditionalFormatting>
  <conditionalFormatting sqref="E3302:E3310">
    <cfRule type="cellIs" dxfId="193" priority="209" stopIfTrue="1" operator="equal">
      <formula>0</formula>
    </cfRule>
  </conditionalFormatting>
  <conditionalFormatting sqref="E3303:E3307">
    <cfRule type="cellIs" dxfId="192" priority="208" stopIfTrue="1" operator="equal">
      <formula>0</formula>
    </cfRule>
  </conditionalFormatting>
  <conditionalFormatting sqref="E3306:E3310">
    <cfRule type="cellIs" dxfId="191" priority="207" stopIfTrue="1" operator="equal">
      <formula>0</formula>
    </cfRule>
  </conditionalFormatting>
  <conditionalFormatting sqref="D3296:D3303">
    <cfRule type="cellIs" dxfId="190" priority="206" stopIfTrue="1" operator="equal">
      <formula>0</formula>
    </cfRule>
  </conditionalFormatting>
  <conditionalFormatting sqref="E3296:E3303">
    <cfRule type="cellIs" dxfId="189" priority="205" stopIfTrue="1" operator="equal">
      <formula>0</formula>
    </cfRule>
  </conditionalFormatting>
  <conditionalFormatting sqref="E3302:E3303">
    <cfRule type="cellIs" dxfId="188" priority="204" stopIfTrue="1" operator="equal">
      <formula>0</formula>
    </cfRule>
  </conditionalFormatting>
  <conditionalFormatting sqref="D3295:D3299">
    <cfRule type="cellIs" dxfId="187" priority="203" stopIfTrue="1" operator="equal">
      <formula>0</formula>
    </cfRule>
  </conditionalFormatting>
  <conditionalFormatting sqref="E3295:E3299">
    <cfRule type="cellIs" dxfId="186" priority="202" stopIfTrue="1" operator="equal">
      <formula>0</formula>
    </cfRule>
  </conditionalFormatting>
  <conditionalFormatting sqref="D3293">
    <cfRule type="cellIs" dxfId="185" priority="201" stopIfTrue="1" operator="equal">
      <formula>0</formula>
    </cfRule>
  </conditionalFormatting>
  <conditionalFormatting sqref="E3293">
    <cfRule type="cellIs" dxfId="184" priority="200" stopIfTrue="1" operator="equal">
      <formula>0</formula>
    </cfRule>
  </conditionalFormatting>
  <conditionalFormatting sqref="E3310">
    <cfRule type="cellIs" dxfId="183" priority="199" stopIfTrue="1" operator="equal">
      <formula>0</formula>
    </cfRule>
  </conditionalFormatting>
  <conditionalFormatting sqref="D3312">
    <cfRule type="cellIs" dxfId="182" priority="198" stopIfTrue="1" operator="equal">
      <formula>0</formula>
    </cfRule>
  </conditionalFormatting>
  <conditionalFormatting sqref="E3315">
    <cfRule type="cellIs" dxfId="181" priority="197" stopIfTrue="1" operator="equal">
      <formula>0</formula>
    </cfRule>
  </conditionalFormatting>
  <conditionalFormatting sqref="E3302:E3303">
    <cfRule type="cellIs" dxfId="180" priority="196" stopIfTrue="1" operator="equal">
      <formula>0</formula>
    </cfRule>
  </conditionalFormatting>
  <conditionalFormatting sqref="E3302:E3303">
    <cfRule type="cellIs" dxfId="179" priority="195" stopIfTrue="1" operator="equal">
      <formula>0</formula>
    </cfRule>
  </conditionalFormatting>
  <conditionalFormatting sqref="E3309">
    <cfRule type="cellIs" dxfId="178" priority="194" stopIfTrue="1" operator="equal">
      <formula>0</formula>
    </cfRule>
  </conditionalFormatting>
  <conditionalFormatting sqref="E3310">
    <cfRule type="cellIs" dxfId="177" priority="193" stopIfTrue="1" operator="equal">
      <formula>0</formula>
    </cfRule>
  </conditionalFormatting>
  <conditionalFormatting sqref="D3311">
    <cfRule type="cellIs" dxfId="176" priority="192" stopIfTrue="1" operator="equal">
      <formula>0</formula>
    </cfRule>
  </conditionalFormatting>
  <conditionalFormatting sqref="E3310">
    <cfRule type="cellIs" dxfId="175" priority="191" stopIfTrue="1" operator="equal">
      <formula>0</formula>
    </cfRule>
  </conditionalFormatting>
  <conditionalFormatting sqref="E3300:E3301">
    <cfRule type="cellIs" dxfId="174" priority="190" stopIfTrue="1" operator="equal">
      <formula>0</formula>
    </cfRule>
  </conditionalFormatting>
  <conditionalFormatting sqref="E3308">
    <cfRule type="cellIs" dxfId="173" priority="189" stopIfTrue="1" operator="equal">
      <formula>0</formula>
    </cfRule>
  </conditionalFormatting>
  <conditionalFormatting sqref="E3309">
    <cfRule type="cellIs" dxfId="172" priority="188" stopIfTrue="1" operator="equal">
      <formula>0</formula>
    </cfRule>
  </conditionalFormatting>
  <conditionalFormatting sqref="E3309">
    <cfRule type="cellIs" dxfId="171" priority="187" stopIfTrue="1" operator="equal">
      <formula>0</formula>
    </cfRule>
  </conditionalFormatting>
  <conditionalFormatting sqref="E3313">
    <cfRule type="cellIs" dxfId="170" priority="186" stopIfTrue="1" operator="equal">
      <formula>0</formula>
    </cfRule>
  </conditionalFormatting>
  <conditionalFormatting sqref="D3326:D3329 D3322:E3325 D3345:D3353 E3345:E3352">
    <cfRule type="cellIs" dxfId="169" priority="185" stopIfTrue="1" operator="equal">
      <formula>0</formula>
    </cfRule>
  </conditionalFormatting>
  <conditionalFormatting sqref="D3321">
    <cfRule type="cellIs" dxfId="168" priority="183" stopIfTrue="1" operator="equal">
      <formula>0</formula>
    </cfRule>
  </conditionalFormatting>
  <conditionalFormatting sqref="D3333 D3339:D3342">
    <cfRule type="cellIs" dxfId="167" priority="182" stopIfTrue="1" operator="equal">
      <formula>0</formula>
    </cfRule>
  </conditionalFormatting>
  <conditionalFormatting sqref="D3354">
    <cfRule type="cellIs" dxfId="166" priority="184" stopIfTrue="1" operator="equal">
      <formula>0</formula>
    </cfRule>
  </conditionalFormatting>
  <conditionalFormatting sqref="D3331:D3332">
    <cfRule type="cellIs" dxfId="165" priority="181" stopIfTrue="1" operator="equal">
      <formula>0</formula>
    </cfRule>
  </conditionalFormatting>
  <conditionalFormatting sqref="E3326:E3329 E3331:E3332">
    <cfRule type="cellIs" dxfId="164" priority="180" stopIfTrue="1" operator="equal">
      <formula>0</formula>
    </cfRule>
  </conditionalFormatting>
  <conditionalFormatting sqref="E3333">
    <cfRule type="cellIs" dxfId="163" priority="179" stopIfTrue="1" operator="equal">
      <formula>0</formula>
    </cfRule>
  </conditionalFormatting>
  <conditionalFormatting sqref="E3341:E3342">
    <cfRule type="cellIs" dxfId="162" priority="178" stopIfTrue="1" operator="equal">
      <formula>0</formula>
    </cfRule>
  </conditionalFormatting>
  <conditionalFormatting sqref="E3341:E3342">
    <cfRule type="cellIs" dxfId="161" priority="177" stopIfTrue="1" operator="equal">
      <formula>0</formula>
    </cfRule>
  </conditionalFormatting>
  <conditionalFormatting sqref="E3348">
    <cfRule type="cellIs" dxfId="160" priority="176" stopIfTrue="1" operator="equal">
      <formula>0</formula>
    </cfRule>
  </conditionalFormatting>
  <conditionalFormatting sqref="D3350">
    <cfRule type="cellIs" dxfId="159" priority="175" stopIfTrue="1" operator="equal">
      <formula>0</formula>
    </cfRule>
  </conditionalFormatting>
  <conditionalFormatting sqref="E3348">
    <cfRule type="cellIs" dxfId="158" priority="174" stopIfTrue="1" operator="equal">
      <formula>0</formula>
    </cfRule>
  </conditionalFormatting>
  <conditionalFormatting sqref="E3353">
    <cfRule type="cellIs" dxfId="157" priority="173" stopIfTrue="1" operator="equal">
      <formula>0</formula>
    </cfRule>
  </conditionalFormatting>
  <conditionalFormatting sqref="D3339:D3347">
    <cfRule type="cellIs" dxfId="156" priority="172" stopIfTrue="1" operator="equal">
      <formula>0</formula>
    </cfRule>
  </conditionalFormatting>
  <conditionalFormatting sqref="E3339:E3347">
    <cfRule type="cellIs" dxfId="155" priority="171" stopIfTrue="1" operator="equal">
      <formula>0</formula>
    </cfRule>
  </conditionalFormatting>
  <conditionalFormatting sqref="E3340:E3344">
    <cfRule type="cellIs" dxfId="154" priority="170" stopIfTrue="1" operator="equal">
      <formula>0</formula>
    </cfRule>
  </conditionalFormatting>
  <conditionalFormatting sqref="E3343:E3347">
    <cfRule type="cellIs" dxfId="153" priority="169" stopIfTrue="1" operator="equal">
      <formula>0</formula>
    </cfRule>
  </conditionalFormatting>
  <conditionalFormatting sqref="D3333:D3340">
    <cfRule type="cellIs" dxfId="152" priority="168" stopIfTrue="1" operator="equal">
      <formula>0</formula>
    </cfRule>
  </conditionalFormatting>
  <conditionalFormatting sqref="E3333:E3340">
    <cfRule type="cellIs" dxfId="151" priority="167" stopIfTrue="1" operator="equal">
      <formula>0</formula>
    </cfRule>
  </conditionalFormatting>
  <conditionalFormatting sqref="E3339:E3340">
    <cfRule type="cellIs" dxfId="150" priority="166" stopIfTrue="1" operator="equal">
      <formula>0</formula>
    </cfRule>
  </conditionalFormatting>
  <conditionalFormatting sqref="D3332:D3336">
    <cfRule type="cellIs" dxfId="149" priority="165" stopIfTrue="1" operator="equal">
      <formula>0</formula>
    </cfRule>
  </conditionalFormatting>
  <conditionalFormatting sqref="E3332:E3336">
    <cfRule type="cellIs" dxfId="148" priority="164" stopIfTrue="1" operator="equal">
      <formula>0</formula>
    </cfRule>
  </conditionalFormatting>
  <conditionalFormatting sqref="D3330">
    <cfRule type="cellIs" dxfId="147" priority="163" stopIfTrue="1" operator="equal">
      <formula>0</formula>
    </cfRule>
  </conditionalFormatting>
  <conditionalFormatting sqref="E3330">
    <cfRule type="cellIs" dxfId="146" priority="162" stopIfTrue="1" operator="equal">
      <formula>0</formula>
    </cfRule>
  </conditionalFormatting>
  <conditionalFormatting sqref="E3347">
    <cfRule type="cellIs" dxfId="145" priority="161" stopIfTrue="1" operator="equal">
      <formula>0</formula>
    </cfRule>
  </conditionalFormatting>
  <conditionalFormatting sqref="D3349">
    <cfRule type="cellIs" dxfId="144" priority="160" stopIfTrue="1" operator="equal">
      <formula>0</formula>
    </cfRule>
  </conditionalFormatting>
  <conditionalFormatting sqref="E3352">
    <cfRule type="cellIs" dxfId="143" priority="159" stopIfTrue="1" operator="equal">
      <formula>0</formula>
    </cfRule>
  </conditionalFormatting>
  <conditionalFormatting sqref="E3339:E3340">
    <cfRule type="cellIs" dxfId="142" priority="158" stopIfTrue="1" operator="equal">
      <formula>0</formula>
    </cfRule>
  </conditionalFormatting>
  <conditionalFormatting sqref="E3339:E3340">
    <cfRule type="cellIs" dxfId="141" priority="157" stopIfTrue="1" operator="equal">
      <formula>0</formula>
    </cfRule>
  </conditionalFormatting>
  <conditionalFormatting sqref="E3346">
    <cfRule type="cellIs" dxfId="140" priority="156" stopIfTrue="1" operator="equal">
      <formula>0</formula>
    </cfRule>
  </conditionalFormatting>
  <conditionalFormatting sqref="E3347">
    <cfRule type="cellIs" dxfId="139" priority="155" stopIfTrue="1" operator="equal">
      <formula>0</formula>
    </cfRule>
  </conditionalFormatting>
  <conditionalFormatting sqref="D3348">
    <cfRule type="cellIs" dxfId="138" priority="154" stopIfTrue="1" operator="equal">
      <formula>0</formula>
    </cfRule>
  </conditionalFormatting>
  <conditionalFormatting sqref="E3347">
    <cfRule type="cellIs" dxfId="137" priority="153" stopIfTrue="1" operator="equal">
      <formula>0</formula>
    </cfRule>
  </conditionalFormatting>
  <conditionalFormatting sqref="E3337:E3338">
    <cfRule type="cellIs" dxfId="136" priority="152" stopIfTrue="1" operator="equal">
      <formula>0</formula>
    </cfRule>
  </conditionalFormatting>
  <conditionalFormatting sqref="E3345">
    <cfRule type="cellIs" dxfId="135" priority="151" stopIfTrue="1" operator="equal">
      <formula>0</formula>
    </cfRule>
  </conditionalFormatting>
  <conditionalFormatting sqref="E3346">
    <cfRule type="cellIs" dxfId="134" priority="150" stopIfTrue="1" operator="equal">
      <formula>0</formula>
    </cfRule>
  </conditionalFormatting>
  <conditionalFormatting sqref="E3346">
    <cfRule type="cellIs" dxfId="133" priority="149" stopIfTrue="1" operator="equal">
      <formula>0</formula>
    </cfRule>
  </conditionalFormatting>
  <conditionalFormatting sqref="E3350">
    <cfRule type="cellIs" dxfId="132" priority="148" stopIfTrue="1" operator="equal">
      <formula>0</formula>
    </cfRule>
  </conditionalFormatting>
  <conditionalFormatting sqref="D3363:D3366 D3359:E3362 D3382:D3390 E3382:E3389">
    <cfRule type="cellIs" dxfId="131" priority="147" stopIfTrue="1" operator="equal">
      <formula>0</formula>
    </cfRule>
  </conditionalFormatting>
  <conditionalFormatting sqref="D3358">
    <cfRule type="cellIs" dxfId="130" priority="145" stopIfTrue="1" operator="equal">
      <formula>0</formula>
    </cfRule>
  </conditionalFormatting>
  <conditionalFormatting sqref="D3370 D3376:D3379">
    <cfRule type="cellIs" dxfId="129" priority="144" stopIfTrue="1" operator="equal">
      <formula>0</formula>
    </cfRule>
  </conditionalFormatting>
  <conditionalFormatting sqref="D3391">
    <cfRule type="cellIs" dxfId="128" priority="146" stopIfTrue="1" operator="equal">
      <formula>0</formula>
    </cfRule>
  </conditionalFormatting>
  <conditionalFormatting sqref="D3368:D3369">
    <cfRule type="cellIs" dxfId="127" priority="143" stopIfTrue="1" operator="equal">
      <formula>0</formula>
    </cfRule>
  </conditionalFormatting>
  <conditionalFormatting sqref="E3363:E3366 E3368:E3369">
    <cfRule type="cellIs" dxfId="126" priority="142" stopIfTrue="1" operator="equal">
      <formula>0</formula>
    </cfRule>
  </conditionalFormatting>
  <conditionalFormatting sqref="E3370">
    <cfRule type="cellIs" dxfId="125" priority="141" stopIfTrue="1" operator="equal">
      <formula>0</formula>
    </cfRule>
  </conditionalFormatting>
  <conditionalFormatting sqref="E3378:E3379">
    <cfRule type="cellIs" dxfId="124" priority="140" stopIfTrue="1" operator="equal">
      <formula>0</formula>
    </cfRule>
  </conditionalFormatting>
  <conditionalFormatting sqref="E3378:E3379">
    <cfRule type="cellIs" dxfId="123" priority="139" stopIfTrue="1" operator="equal">
      <formula>0</formula>
    </cfRule>
  </conditionalFormatting>
  <conditionalFormatting sqref="E3385">
    <cfRule type="cellIs" dxfId="122" priority="138" stopIfTrue="1" operator="equal">
      <formula>0</formula>
    </cfRule>
  </conditionalFormatting>
  <conditionalFormatting sqref="D3387">
    <cfRule type="cellIs" dxfId="121" priority="137" stopIfTrue="1" operator="equal">
      <formula>0</formula>
    </cfRule>
  </conditionalFormatting>
  <conditionalFormatting sqref="E3385">
    <cfRule type="cellIs" dxfId="120" priority="136" stopIfTrue="1" operator="equal">
      <formula>0</formula>
    </cfRule>
  </conditionalFormatting>
  <conditionalFormatting sqref="E3390">
    <cfRule type="cellIs" dxfId="119" priority="135" stopIfTrue="1" operator="equal">
      <formula>0</formula>
    </cfRule>
  </conditionalFormatting>
  <conditionalFormatting sqref="D3376:D3384">
    <cfRule type="cellIs" dxfId="118" priority="134" stopIfTrue="1" operator="equal">
      <formula>0</formula>
    </cfRule>
  </conditionalFormatting>
  <conditionalFormatting sqref="E3376:E3384">
    <cfRule type="cellIs" dxfId="117" priority="133" stopIfTrue="1" operator="equal">
      <formula>0</formula>
    </cfRule>
  </conditionalFormatting>
  <conditionalFormatting sqref="E3377:E3381">
    <cfRule type="cellIs" dxfId="116" priority="132" stopIfTrue="1" operator="equal">
      <formula>0</formula>
    </cfRule>
  </conditionalFormatting>
  <conditionalFormatting sqref="E3380:E3384">
    <cfRule type="cellIs" dxfId="115" priority="131" stopIfTrue="1" operator="equal">
      <formula>0</formula>
    </cfRule>
  </conditionalFormatting>
  <conditionalFormatting sqref="D3370:D3377">
    <cfRule type="cellIs" dxfId="114" priority="130" stopIfTrue="1" operator="equal">
      <formula>0</formula>
    </cfRule>
  </conditionalFormatting>
  <conditionalFormatting sqref="E3370:E3377">
    <cfRule type="cellIs" dxfId="113" priority="129" stopIfTrue="1" operator="equal">
      <formula>0</formula>
    </cfRule>
  </conditionalFormatting>
  <conditionalFormatting sqref="E3376:E3377">
    <cfRule type="cellIs" dxfId="112" priority="128" stopIfTrue="1" operator="equal">
      <formula>0</formula>
    </cfRule>
  </conditionalFormatting>
  <conditionalFormatting sqref="D3369:D3373">
    <cfRule type="cellIs" dxfId="111" priority="127" stopIfTrue="1" operator="equal">
      <formula>0</formula>
    </cfRule>
  </conditionalFormatting>
  <conditionalFormatting sqref="E3369:E3373">
    <cfRule type="cellIs" dxfId="110" priority="126" stopIfTrue="1" operator="equal">
      <formula>0</formula>
    </cfRule>
  </conditionalFormatting>
  <conditionalFormatting sqref="D3367">
    <cfRule type="cellIs" dxfId="109" priority="125" stopIfTrue="1" operator="equal">
      <formula>0</formula>
    </cfRule>
  </conditionalFormatting>
  <conditionalFormatting sqref="E3367">
    <cfRule type="cellIs" dxfId="108" priority="124" stopIfTrue="1" operator="equal">
      <formula>0</formula>
    </cfRule>
  </conditionalFormatting>
  <conditionalFormatting sqref="E3384">
    <cfRule type="cellIs" dxfId="107" priority="123" stopIfTrue="1" operator="equal">
      <formula>0</formula>
    </cfRule>
  </conditionalFormatting>
  <conditionalFormatting sqref="D3386">
    <cfRule type="cellIs" dxfId="106" priority="122" stopIfTrue="1" operator="equal">
      <formula>0</formula>
    </cfRule>
  </conditionalFormatting>
  <conditionalFormatting sqref="E3389">
    <cfRule type="cellIs" dxfId="105" priority="121" stopIfTrue="1" operator="equal">
      <formula>0</formula>
    </cfRule>
  </conditionalFormatting>
  <conditionalFormatting sqref="E3376:E3377">
    <cfRule type="cellIs" dxfId="104" priority="120" stopIfTrue="1" operator="equal">
      <formula>0</formula>
    </cfRule>
  </conditionalFormatting>
  <conditionalFormatting sqref="E3376:E3377">
    <cfRule type="cellIs" dxfId="103" priority="119" stopIfTrue="1" operator="equal">
      <formula>0</formula>
    </cfRule>
  </conditionalFormatting>
  <conditionalFormatting sqref="E3383">
    <cfRule type="cellIs" dxfId="102" priority="118" stopIfTrue="1" operator="equal">
      <formula>0</formula>
    </cfRule>
  </conditionalFormatting>
  <conditionalFormatting sqref="E3384">
    <cfRule type="cellIs" dxfId="101" priority="117" stopIfTrue="1" operator="equal">
      <formula>0</formula>
    </cfRule>
  </conditionalFormatting>
  <conditionalFormatting sqref="D3385">
    <cfRule type="cellIs" dxfId="100" priority="116" stopIfTrue="1" operator="equal">
      <formula>0</formula>
    </cfRule>
  </conditionalFormatting>
  <conditionalFormatting sqref="E3384">
    <cfRule type="cellIs" dxfId="99" priority="115" stopIfTrue="1" operator="equal">
      <formula>0</formula>
    </cfRule>
  </conditionalFormatting>
  <conditionalFormatting sqref="E3374:E3375">
    <cfRule type="cellIs" dxfId="98" priority="114" stopIfTrue="1" operator="equal">
      <formula>0</formula>
    </cfRule>
  </conditionalFormatting>
  <conditionalFormatting sqref="E3382">
    <cfRule type="cellIs" dxfId="97" priority="113" stopIfTrue="1" operator="equal">
      <formula>0</formula>
    </cfRule>
  </conditionalFormatting>
  <conditionalFormatting sqref="E3383">
    <cfRule type="cellIs" dxfId="96" priority="112" stopIfTrue="1" operator="equal">
      <formula>0</formula>
    </cfRule>
  </conditionalFormatting>
  <conditionalFormatting sqref="E3383">
    <cfRule type="cellIs" dxfId="95" priority="111" stopIfTrue="1" operator="equal">
      <formula>0</formula>
    </cfRule>
  </conditionalFormatting>
  <conditionalFormatting sqref="E3387">
    <cfRule type="cellIs" dxfId="94" priority="110" stopIfTrue="1" operator="equal">
      <formula>0</formula>
    </cfRule>
  </conditionalFormatting>
  <conditionalFormatting sqref="D3400:D3403 D3396:E3399 D3419:D3427 E3419:E3426">
    <cfRule type="cellIs" dxfId="93" priority="109" stopIfTrue="1" operator="equal">
      <formula>0</formula>
    </cfRule>
  </conditionalFormatting>
  <conditionalFormatting sqref="D3395">
    <cfRule type="cellIs" dxfId="92" priority="107" stopIfTrue="1" operator="equal">
      <formula>0</formula>
    </cfRule>
  </conditionalFormatting>
  <conditionalFormatting sqref="D3407 D3413:D3416">
    <cfRule type="cellIs" dxfId="91" priority="106" stopIfTrue="1" operator="equal">
      <formula>0</formula>
    </cfRule>
  </conditionalFormatting>
  <conditionalFormatting sqref="D3428">
    <cfRule type="cellIs" dxfId="90" priority="108" stopIfTrue="1" operator="equal">
      <formula>0</formula>
    </cfRule>
  </conditionalFormatting>
  <conditionalFormatting sqref="D3405:D3406">
    <cfRule type="cellIs" dxfId="89" priority="105" stopIfTrue="1" operator="equal">
      <formula>0</formula>
    </cfRule>
  </conditionalFormatting>
  <conditionalFormatting sqref="E3400:E3403 E3405:E3406">
    <cfRule type="cellIs" dxfId="88" priority="104" stopIfTrue="1" operator="equal">
      <formula>0</formula>
    </cfRule>
  </conditionalFormatting>
  <conditionalFormatting sqref="E3407">
    <cfRule type="cellIs" dxfId="87" priority="103" stopIfTrue="1" operator="equal">
      <formula>0</formula>
    </cfRule>
  </conditionalFormatting>
  <conditionalFormatting sqref="E3415:E3416">
    <cfRule type="cellIs" dxfId="86" priority="102" stopIfTrue="1" operator="equal">
      <formula>0</formula>
    </cfRule>
  </conditionalFormatting>
  <conditionalFormatting sqref="E3415:E3416">
    <cfRule type="cellIs" dxfId="85" priority="101" stopIfTrue="1" operator="equal">
      <formula>0</formula>
    </cfRule>
  </conditionalFormatting>
  <conditionalFormatting sqref="E3422">
    <cfRule type="cellIs" dxfId="84" priority="100" stopIfTrue="1" operator="equal">
      <formula>0</formula>
    </cfRule>
  </conditionalFormatting>
  <conditionalFormatting sqref="D3424">
    <cfRule type="cellIs" dxfId="83" priority="99" stopIfTrue="1" operator="equal">
      <formula>0</formula>
    </cfRule>
  </conditionalFormatting>
  <conditionalFormatting sqref="E3422">
    <cfRule type="cellIs" dxfId="82" priority="98" stopIfTrue="1" operator="equal">
      <formula>0</formula>
    </cfRule>
  </conditionalFormatting>
  <conditionalFormatting sqref="E3427">
    <cfRule type="cellIs" dxfId="81" priority="97" stopIfTrue="1" operator="equal">
      <formula>0</formula>
    </cfRule>
  </conditionalFormatting>
  <conditionalFormatting sqref="D3413:D3421">
    <cfRule type="cellIs" dxfId="80" priority="96" stopIfTrue="1" operator="equal">
      <formula>0</formula>
    </cfRule>
  </conditionalFormatting>
  <conditionalFormatting sqref="E3413:E3421">
    <cfRule type="cellIs" dxfId="79" priority="95" stopIfTrue="1" operator="equal">
      <formula>0</formula>
    </cfRule>
  </conditionalFormatting>
  <conditionalFormatting sqref="E3414:E3418">
    <cfRule type="cellIs" dxfId="78" priority="94" stopIfTrue="1" operator="equal">
      <formula>0</formula>
    </cfRule>
  </conditionalFormatting>
  <conditionalFormatting sqref="E3417:E3421">
    <cfRule type="cellIs" dxfId="77" priority="93" stopIfTrue="1" operator="equal">
      <formula>0</formula>
    </cfRule>
  </conditionalFormatting>
  <conditionalFormatting sqref="D3407:D3414">
    <cfRule type="cellIs" dxfId="76" priority="92" stopIfTrue="1" operator="equal">
      <formula>0</formula>
    </cfRule>
  </conditionalFormatting>
  <conditionalFormatting sqref="E3407:E3414">
    <cfRule type="cellIs" dxfId="75" priority="91" stopIfTrue="1" operator="equal">
      <formula>0</formula>
    </cfRule>
  </conditionalFormatting>
  <conditionalFormatting sqref="E3413:E3414">
    <cfRule type="cellIs" dxfId="74" priority="90" stopIfTrue="1" operator="equal">
      <formula>0</formula>
    </cfRule>
  </conditionalFormatting>
  <conditionalFormatting sqref="D3406:D3410">
    <cfRule type="cellIs" dxfId="73" priority="89" stopIfTrue="1" operator="equal">
      <formula>0</formula>
    </cfRule>
  </conditionalFormatting>
  <conditionalFormatting sqref="E3406:E3410">
    <cfRule type="cellIs" dxfId="72" priority="88" stopIfTrue="1" operator="equal">
      <formula>0</formula>
    </cfRule>
  </conditionalFormatting>
  <conditionalFormatting sqref="D3404">
    <cfRule type="cellIs" dxfId="71" priority="87" stopIfTrue="1" operator="equal">
      <formula>0</formula>
    </cfRule>
  </conditionalFormatting>
  <conditionalFormatting sqref="E3404">
    <cfRule type="cellIs" dxfId="70" priority="86" stopIfTrue="1" operator="equal">
      <formula>0</formula>
    </cfRule>
  </conditionalFormatting>
  <conditionalFormatting sqref="E3421">
    <cfRule type="cellIs" dxfId="69" priority="85" stopIfTrue="1" operator="equal">
      <formula>0</formula>
    </cfRule>
  </conditionalFormatting>
  <conditionalFormatting sqref="D3423">
    <cfRule type="cellIs" dxfId="68" priority="84" stopIfTrue="1" operator="equal">
      <formula>0</formula>
    </cfRule>
  </conditionalFormatting>
  <conditionalFormatting sqref="E3426">
    <cfRule type="cellIs" dxfId="67" priority="83" stopIfTrue="1" operator="equal">
      <formula>0</formula>
    </cfRule>
  </conditionalFormatting>
  <conditionalFormatting sqref="E3413:E3414">
    <cfRule type="cellIs" dxfId="66" priority="82" stopIfTrue="1" operator="equal">
      <formula>0</formula>
    </cfRule>
  </conditionalFormatting>
  <conditionalFormatting sqref="E3413:E3414">
    <cfRule type="cellIs" dxfId="65" priority="81" stopIfTrue="1" operator="equal">
      <formula>0</formula>
    </cfRule>
  </conditionalFormatting>
  <conditionalFormatting sqref="E3420">
    <cfRule type="cellIs" dxfId="64" priority="80" stopIfTrue="1" operator="equal">
      <formula>0</formula>
    </cfRule>
  </conditionalFormatting>
  <conditionalFormatting sqref="E3421">
    <cfRule type="cellIs" dxfId="63" priority="79" stopIfTrue="1" operator="equal">
      <formula>0</formula>
    </cfRule>
  </conditionalFormatting>
  <conditionalFormatting sqref="D3422">
    <cfRule type="cellIs" dxfId="62" priority="78" stopIfTrue="1" operator="equal">
      <formula>0</formula>
    </cfRule>
  </conditionalFormatting>
  <conditionalFormatting sqref="E3421">
    <cfRule type="cellIs" dxfId="61" priority="77" stopIfTrue="1" operator="equal">
      <formula>0</formula>
    </cfRule>
  </conditionalFormatting>
  <conditionalFormatting sqref="E3411:E3412">
    <cfRule type="cellIs" dxfId="60" priority="76" stopIfTrue="1" operator="equal">
      <formula>0</formula>
    </cfRule>
  </conditionalFormatting>
  <conditionalFormatting sqref="E3419">
    <cfRule type="cellIs" dxfId="59" priority="75" stopIfTrue="1" operator="equal">
      <formula>0</formula>
    </cfRule>
  </conditionalFormatting>
  <conditionalFormatting sqref="E3420">
    <cfRule type="cellIs" dxfId="58" priority="74" stopIfTrue="1" operator="equal">
      <formula>0</formula>
    </cfRule>
  </conditionalFormatting>
  <conditionalFormatting sqref="E3420">
    <cfRule type="cellIs" dxfId="57" priority="73" stopIfTrue="1" operator="equal">
      <formula>0</formula>
    </cfRule>
  </conditionalFormatting>
  <conditionalFormatting sqref="E3424">
    <cfRule type="cellIs" dxfId="56" priority="72" stopIfTrue="1" operator="equal">
      <formula>0</formula>
    </cfRule>
  </conditionalFormatting>
  <conditionalFormatting sqref="D9:D12 D5:E8">
    <cfRule type="cellIs" dxfId="55" priority="71" stopIfTrue="1" operator="equal">
      <formula>0</formula>
    </cfRule>
  </conditionalFormatting>
  <conditionalFormatting sqref="D4">
    <cfRule type="cellIs" dxfId="54" priority="69" stopIfTrue="1" operator="equal">
      <formula>0</formula>
    </cfRule>
  </conditionalFormatting>
  <conditionalFormatting sqref="D16 D22:D25">
    <cfRule type="cellIs" dxfId="53" priority="68" stopIfTrue="1" operator="equal">
      <formula>0</formula>
    </cfRule>
  </conditionalFormatting>
  <conditionalFormatting sqref="D27">
    <cfRule type="cellIs" dxfId="52" priority="70" stopIfTrue="1" operator="equal">
      <formula>0</formula>
    </cfRule>
  </conditionalFormatting>
  <conditionalFormatting sqref="D14:D15">
    <cfRule type="cellIs" dxfId="51" priority="67" stopIfTrue="1" operator="equal">
      <formula>0</formula>
    </cfRule>
  </conditionalFormatting>
  <conditionalFormatting sqref="E9:E12 E14:E15">
    <cfRule type="cellIs" dxfId="50" priority="66" stopIfTrue="1" operator="equal">
      <formula>0</formula>
    </cfRule>
  </conditionalFormatting>
  <conditionalFormatting sqref="E16">
    <cfRule type="cellIs" dxfId="49" priority="65" stopIfTrue="1" operator="equal">
      <formula>0</formula>
    </cfRule>
  </conditionalFormatting>
  <conditionalFormatting sqref="E24:E25">
    <cfRule type="cellIs" dxfId="48" priority="64" stopIfTrue="1" operator="equal">
      <formula>0</formula>
    </cfRule>
  </conditionalFormatting>
  <conditionalFormatting sqref="E24:E25">
    <cfRule type="cellIs" dxfId="47" priority="63" stopIfTrue="1" operator="equal">
      <formula>0</formula>
    </cfRule>
  </conditionalFormatting>
  <conditionalFormatting sqref="E22:E26">
    <cfRule type="cellIs" dxfId="46" priority="57" stopIfTrue="1" operator="equal">
      <formula>0</formula>
    </cfRule>
  </conditionalFormatting>
  <conditionalFormatting sqref="D22:D26">
    <cfRule type="cellIs" dxfId="45" priority="58" stopIfTrue="1" operator="equal">
      <formula>0</formula>
    </cfRule>
  </conditionalFormatting>
  <conditionalFormatting sqref="E23:E26">
    <cfRule type="cellIs" dxfId="44" priority="56" stopIfTrue="1" operator="equal">
      <formula>0</formula>
    </cfRule>
  </conditionalFormatting>
  <conditionalFormatting sqref="E26">
    <cfRule type="cellIs" dxfId="43" priority="55" stopIfTrue="1" operator="equal">
      <formula>0</formula>
    </cfRule>
  </conditionalFormatting>
  <conditionalFormatting sqref="D16:D23">
    <cfRule type="cellIs" dxfId="42" priority="54" stopIfTrue="1" operator="equal">
      <formula>0</formula>
    </cfRule>
  </conditionalFormatting>
  <conditionalFormatting sqref="E16:E23">
    <cfRule type="cellIs" dxfId="41" priority="53" stopIfTrue="1" operator="equal">
      <formula>0</formula>
    </cfRule>
  </conditionalFormatting>
  <conditionalFormatting sqref="D15:D19">
    <cfRule type="cellIs" dxfId="40" priority="51" stopIfTrue="1" operator="equal">
      <formula>0</formula>
    </cfRule>
  </conditionalFormatting>
  <conditionalFormatting sqref="E22:E23">
    <cfRule type="cellIs" dxfId="39" priority="52" stopIfTrue="1" operator="equal">
      <formula>0</formula>
    </cfRule>
  </conditionalFormatting>
  <conditionalFormatting sqref="E15:E19">
    <cfRule type="cellIs" dxfId="38" priority="50" stopIfTrue="1" operator="equal">
      <formula>0</formula>
    </cfRule>
  </conditionalFormatting>
  <conditionalFormatting sqref="E13">
    <cfRule type="cellIs" dxfId="37" priority="48" stopIfTrue="1" operator="equal">
      <formula>0</formula>
    </cfRule>
  </conditionalFormatting>
  <conditionalFormatting sqref="D13">
    <cfRule type="cellIs" dxfId="36" priority="49" stopIfTrue="1" operator="equal">
      <formula>0</formula>
    </cfRule>
  </conditionalFormatting>
  <conditionalFormatting sqref="D123:D124">
    <cfRule type="cellIs" dxfId="35" priority="33" stopIfTrue="1" operator="equal">
      <formula>0</formula>
    </cfRule>
  </conditionalFormatting>
  <conditionalFormatting sqref="E22:E23">
    <cfRule type="cellIs" dxfId="34" priority="43" stopIfTrue="1" operator="equal">
      <formula>0</formula>
    </cfRule>
  </conditionalFormatting>
  <conditionalFormatting sqref="E20:E21">
    <cfRule type="cellIs" dxfId="33" priority="38" stopIfTrue="1" operator="equal">
      <formula>0</formula>
    </cfRule>
  </conditionalFormatting>
  <conditionalFormatting sqref="D156:D158">
    <cfRule type="cellIs" dxfId="32" priority="31" stopIfTrue="1" operator="equal">
      <formula>0</formula>
    </cfRule>
  </conditionalFormatting>
  <conditionalFormatting sqref="E22:E23">
    <cfRule type="cellIs" dxfId="31" priority="44" stopIfTrue="1" operator="equal">
      <formula>0</formula>
    </cfRule>
  </conditionalFormatting>
  <conditionalFormatting sqref="E123:E124">
    <cfRule type="cellIs" dxfId="30" priority="32" stopIfTrue="1" operator="equal">
      <formula>0</formula>
    </cfRule>
  </conditionalFormatting>
  <conditionalFormatting sqref="E219:E222">
    <cfRule type="cellIs" dxfId="29" priority="29" stopIfTrue="1" operator="equal">
      <formula>0</formula>
    </cfRule>
  </conditionalFormatting>
  <conditionalFormatting sqref="D251:D255">
    <cfRule type="cellIs" dxfId="28" priority="28" stopIfTrue="1" operator="equal">
      <formula>0</formula>
    </cfRule>
  </conditionalFormatting>
  <conditionalFormatting sqref="D219:D222">
    <cfRule type="cellIs" dxfId="27" priority="30" stopIfTrue="1" operator="equal">
      <formula>0</formula>
    </cfRule>
  </conditionalFormatting>
  <conditionalFormatting sqref="D320:D321">
    <cfRule type="cellIs" dxfId="26" priority="26" stopIfTrue="1" operator="equal">
      <formula>0</formula>
    </cfRule>
  </conditionalFormatting>
  <conditionalFormatting sqref="E251:E255">
    <cfRule type="cellIs" dxfId="25" priority="27" stopIfTrue="1" operator="equal">
      <formula>0</formula>
    </cfRule>
  </conditionalFormatting>
  <conditionalFormatting sqref="D353:D354">
    <cfRule type="cellIs" dxfId="24" priority="25" stopIfTrue="1" operator="equal">
      <formula>0</formula>
    </cfRule>
  </conditionalFormatting>
  <conditionalFormatting sqref="D385:E388">
    <cfRule type="cellIs" dxfId="23" priority="24" stopIfTrue="1" operator="equal">
      <formula>0</formula>
    </cfRule>
  </conditionalFormatting>
  <conditionalFormatting sqref="D385:D388">
    <cfRule type="cellIs" dxfId="22" priority="23" stopIfTrue="1" operator="equal">
      <formula>0</formula>
    </cfRule>
  </conditionalFormatting>
  <conditionalFormatting sqref="D420:D422">
    <cfRule type="cellIs" dxfId="21" priority="21" stopIfTrue="1" operator="equal">
      <formula>0</formula>
    </cfRule>
  </conditionalFormatting>
  <conditionalFormatting sqref="E453:E455">
    <cfRule type="cellIs" dxfId="20" priority="19" stopIfTrue="1" operator="equal">
      <formula>0</formula>
    </cfRule>
  </conditionalFormatting>
  <conditionalFormatting sqref="D453:D455">
    <cfRule type="cellIs" dxfId="19" priority="17" stopIfTrue="1" operator="equal">
      <formula>0</formula>
    </cfRule>
  </conditionalFormatting>
  <conditionalFormatting sqref="E420:E422">
    <cfRule type="cellIs" dxfId="18" priority="22" stopIfTrue="1" operator="equal">
      <formula>0</formula>
    </cfRule>
  </conditionalFormatting>
  <conditionalFormatting sqref="D420:D422">
    <cfRule type="cellIs" dxfId="17" priority="20" stopIfTrue="1" operator="equal">
      <formula>0</formula>
    </cfRule>
  </conditionalFormatting>
  <conditionalFormatting sqref="D453:D455">
    <cfRule type="cellIs" dxfId="16" priority="18" stopIfTrue="1" operator="equal">
      <formula>0</formula>
    </cfRule>
  </conditionalFormatting>
  <conditionalFormatting sqref="D453:D455">
    <cfRule type="cellIs" dxfId="15" priority="16" stopIfTrue="1" operator="equal">
      <formula>0</formula>
    </cfRule>
  </conditionalFormatting>
  <conditionalFormatting sqref="E487:E489">
    <cfRule type="cellIs" dxfId="14" priority="14" stopIfTrue="1" operator="equal">
      <formula>0</formula>
    </cfRule>
  </conditionalFormatting>
  <conditionalFormatting sqref="D487:D489">
    <cfRule type="cellIs" dxfId="13" priority="13" stopIfTrue="1" operator="equal">
      <formula>0</formula>
    </cfRule>
  </conditionalFormatting>
  <conditionalFormatting sqref="E453:E455">
    <cfRule type="cellIs" dxfId="12" priority="15" stopIfTrue="1" operator="equal">
      <formula>0</formula>
    </cfRule>
  </conditionalFormatting>
  <conditionalFormatting sqref="E487:E489">
    <cfRule type="cellIs" dxfId="11" priority="12" stopIfTrue="1" operator="equal">
      <formula>0</formula>
    </cfRule>
  </conditionalFormatting>
  <conditionalFormatting sqref="D521:D522">
    <cfRule type="cellIs" dxfId="10" priority="11" stopIfTrue="1" operator="equal">
      <formula>0</formula>
    </cfRule>
  </conditionalFormatting>
  <conditionalFormatting sqref="E555:E556">
    <cfRule type="cellIs" dxfId="9" priority="8" stopIfTrue="1" operator="equal">
      <formula>0</formula>
    </cfRule>
  </conditionalFormatting>
  <conditionalFormatting sqref="D555:D556">
    <cfRule type="cellIs" dxfId="8" priority="9" stopIfTrue="1" operator="equal">
      <formula>0</formula>
    </cfRule>
  </conditionalFormatting>
  <conditionalFormatting sqref="E521:E522">
    <cfRule type="cellIs" dxfId="7" priority="10" stopIfTrue="1" operator="equal">
      <formula>0</formula>
    </cfRule>
  </conditionalFormatting>
  <conditionalFormatting sqref="D555:D556">
    <cfRule type="cellIs" dxfId="6" priority="7" stopIfTrue="1" operator="equal">
      <formula>0</formula>
    </cfRule>
  </conditionalFormatting>
  <conditionalFormatting sqref="D555:D556">
    <cfRule type="cellIs" dxfId="5" priority="6" stopIfTrue="1" operator="equal">
      <formula>0</formula>
    </cfRule>
  </conditionalFormatting>
  <conditionalFormatting sqref="E622:E623">
    <cfRule type="cellIs" dxfId="4" priority="4" stopIfTrue="1" operator="equal">
      <formula>0</formula>
    </cfRule>
  </conditionalFormatting>
  <conditionalFormatting sqref="D656:D657">
    <cfRule type="cellIs" dxfId="3" priority="1" stopIfTrue="1" operator="equal">
      <formula>0</formula>
    </cfRule>
  </conditionalFormatting>
  <conditionalFormatting sqref="D656:D657">
    <cfRule type="cellIs" dxfId="2" priority="3" stopIfTrue="1" operator="equal">
      <formula>0</formula>
    </cfRule>
  </conditionalFormatting>
  <conditionalFormatting sqref="D622:D623">
    <cfRule type="cellIs" dxfId="1" priority="5" stopIfTrue="1" operator="equal">
      <formula>0</formula>
    </cfRule>
  </conditionalFormatting>
  <conditionalFormatting sqref="E656:E657">
    <cfRule type="cellIs" dxfId="0" priority="2" stopIfTrue="1" operator="equal">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E355C-4B99-4863-9353-112678BE8224}">
  <dimension ref="A1"/>
  <sheetViews>
    <sheetView workbookViewId="0">
      <selection activeCell="K13" sqref="K13:K14"/>
    </sheetView>
  </sheetViews>
  <sheetFormatPr defaultRowHeight="18.75"/>
  <sheetData/>
  <phoneticPr fontId="2"/>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E7D7C-4CEA-4147-AF4A-7F5E7C092ED1}">
  <dimension ref="B2:V105"/>
  <sheetViews>
    <sheetView topLeftCell="A57" zoomScale="120" zoomScaleNormal="120" workbookViewId="0">
      <selection activeCell="R108" sqref="R108"/>
    </sheetView>
  </sheetViews>
  <sheetFormatPr defaultRowHeight="18.75"/>
  <cols>
    <col min="1" max="1" width="2.375" customWidth="1"/>
  </cols>
  <sheetData>
    <row r="2" spans="2:22" ht="25.5">
      <c r="B2" s="809" t="s">
        <v>1919</v>
      </c>
      <c r="N2" t="s">
        <v>1920</v>
      </c>
    </row>
    <row r="4" spans="2:22" ht="74.45" customHeight="1">
      <c r="B4" s="1011" t="s">
        <v>1913</v>
      </c>
      <c r="C4" s="1011"/>
      <c r="D4" s="1011"/>
      <c r="E4" s="1011"/>
      <c r="F4" s="1011"/>
      <c r="G4" s="1011"/>
      <c r="H4" s="1011"/>
      <c r="I4" s="1011"/>
      <c r="J4" s="1011"/>
      <c r="K4" s="1011"/>
      <c r="L4" s="1011"/>
      <c r="M4" s="1011"/>
      <c r="N4" s="1011"/>
      <c r="O4" s="1011"/>
      <c r="P4" s="1011"/>
      <c r="Q4" s="1011"/>
      <c r="R4" s="1011"/>
      <c r="S4" s="1011"/>
      <c r="T4" s="1011"/>
      <c r="U4" s="1011"/>
      <c r="V4" s="1011"/>
    </row>
    <row r="7" spans="2:22">
      <c r="B7" s="808" t="s">
        <v>1907</v>
      </c>
    </row>
    <row r="18" spans="2:4">
      <c r="B18" s="808" t="s">
        <v>1908</v>
      </c>
    </row>
    <row r="26" spans="2:4">
      <c r="B26" s="808" t="s">
        <v>1909</v>
      </c>
    </row>
    <row r="27" spans="2:4">
      <c r="C27" s="808" t="s">
        <v>1911</v>
      </c>
    </row>
    <row r="28" spans="2:4">
      <c r="D28" t="s">
        <v>1904</v>
      </c>
    </row>
    <row r="29" spans="2:4">
      <c r="D29" t="s">
        <v>1905</v>
      </c>
    </row>
    <row r="30" spans="2:4">
      <c r="D30" t="s">
        <v>1906</v>
      </c>
    </row>
    <row r="67" spans="3:5">
      <c r="C67" s="808" t="s">
        <v>1912</v>
      </c>
    </row>
    <row r="68" spans="3:5">
      <c r="E68" t="s">
        <v>1910</v>
      </c>
    </row>
    <row r="100" spans="3:4">
      <c r="C100" s="808" t="s">
        <v>1914</v>
      </c>
    </row>
    <row r="102" spans="3:4">
      <c r="D102" t="s">
        <v>1915</v>
      </c>
    </row>
    <row r="103" spans="3:4">
      <c r="D103" t="s">
        <v>1916</v>
      </c>
    </row>
    <row r="104" spans="3:4">
      <c r="D104" t="s">
        <v>1917</v>
      </c>
    </row>
    <row r="105" spans="3:4">
      <c r="D105" t="s">
        <v>1918</v>
      </c>
    </row>
  </sheetData>
  <mergeCells count="1">
    <mergeCell ref="B4:V4"/>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vt:i4>
      </vt:variant>
    </vt:vector>
  </HeadingPairs>
  <TitlesOfParts>
    <vt:vector size="11" baseType="lpstr">
      <vt:lpstr>報告書 </vt:lpstr>
      <vt:lpstr>分析値比較</vt:lpstr>
      <vt:lpstr>製造フロー</vt:lpstr>
      <vt:lpstr>製造条件</vt:lpstr>
      <vt:lpstr>フローシート</vt:lpstr>
      <vt:lpstr>反応条件</vt:lpstr>
      <vt:lpstr>分析手順書</vt:lpstr>
      <vt:lpstr>FM4401手順</vt:lpstr>
      <vt:lpstr>化審法</vt:lpstr>
      <vt:lpstr>製造条件要因検討</vt:lpstr>
      <vt:lpstr>'報告書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2022-07-19T23:39:27Z</cp:lastPrinted>
  <dcterms:created xsi:type="dcterms:W3CDTF">2021-07-27T02:58:26Z</dcterms:created>
  <dcterms:modified xsi:type="dcterms:W3CDTF">2022-10-24T01:59:19Z</dcterms:modified>
</cp:coreProperties>
</file>