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710" windowHeight="8805"/>
  </bookViews>
  <sheets>
    <sheet name="PEMILIHAN NODE AWAL" sheetId="1" r:id="rId1"/>
    <sheet name="Menentukan Leaf Node" sheetId="2" r:id="rId2"/>
    <sheet name="Membuat Rule" sheetId="3" r:id="rId3"/>
  </sheets>
  <calcPr calcId="144525"/>
  <fileRecoveryPr repairLoad="1"/>
</workbook>
</file>

<file path=xl/calcChain.xml><?xml version="1.0" encoding="utf-8"?>
<calcChain xmlns="http://schemas.openxmlformats.org/spreadsheetml/2006/main">
  <c r="C55" i="1" l="1"/>
  <c r="C54" i="1"/>
  <c r="C53" i="1"/>
  <c r="C52" i="1"/>
  <c r="F53" i="1" s="1"/>
  <c r="C49" i="1"/>
  <c r="C48" i="1"/>
  <c r="C47" i="1"/>
  <c r="C46" i="1"/>
  <c r="F47" i="1" s="1"/>
  <c r="C45" i="1"/>
  <c r="C44" i="1"/>
  <c r="C41" i="1"/>
  <c r="C40" i="1"/>
  <c r="F40" i="1" s="1"/>
  <c r="C39" i="1"/>
  <c r="C38" i="1"/>
  <c r="C35" i="1"/>
  <c r="C34" i="1"/>
  <c r="F34" i="1" s="1"/>
  <c r="C33" i="1"/>
  <c r="C32" i="1"/>
  <c r="F33" i="1" l="1"/>
  <c r="F35" i="1" s="1"/>
  <c r="F39" i="1"/>
  <c r="F46" i="1"/>
  <c r="F48" i="1"/>
  <c r="F54" i="1"/>
  <c r="F55" i="1" s="1"/>
  <c r="F41" i="1"/>
  <c r="F49" i="1" l="1"/>
</calcChain>
</file>

<file path=xl/sharedStrings.xml><?xml version="1.0" encoding="utf-8"?>
<sst xmlns="http://schemas.openxmlformats.org/spreadsheetml/2006/main" count="152" uniqueCount="45">
  <si>
    <t>DECISION TREE DAN RULE UNTUK MENDETEKSI GANGGUAN</t>
  </si>
  <si>
    <t>JARINGAN KOMPUTER</t>
  </si>
  <si>
    <t>WAKTU</t>
  </si>
  <si>
    <t>PAKET</t>
  </si>
  <si>
    <t>FREKUENSI</t>
  </si>
  <si>
    <t>PRIORITAS</t>
  </si>
  <si>
    <t>Keterangan</t>
  </si>
  <si>
    <t>JENIS</t>
  </si>
  <si>
    <t>PENDEK</t>
  </si>
  <si>
    <t>BESAR</t>
  </si>
  <si>
    <t>SEDANG</t>
  </si>
  <si>
    <t>RENDAH</t>
  </si>
  <si>
    <t>GANGGUAN</t>
  </si>
  <si>
    <t>NAMA</t>
  </si>
  <si>
    <t>KECIL</t>
  </si>
  <si>
    <t>TINGGI</t>
  </si>
  <si>
    <t>NORMAL</t>
  </si>
  <si>
    <t>NIM</t>
  </si>
  <si>
    <t>MAKUL</t>
  </si>
  <si>
    <t>DATA WAREHOUSE DAN DATA MINING</t>
  </si>
  <si>
    <t>PANJANG</t>
  </si>
  <si>
    <t>Langkah 1. Memilih Node Awal</t>
  </si>
  <si>
    <t>Waktu, Paket, Frekuensi dan Prioritas.</t>
  </si>
  <si>
    <t>Perhitungan entrophy dapat dikerjakan dengan menggunakan rumus :</t>
  </si>
  <si>
    <t>Entrophy (S) = -P + Log 2 – P - Log 2 P</t>
  </si>
  <si>
    <t>JUMLAH</t>
  </si>
  <si>
    <t xml:space="preserve">q1 </t>
  </si>
  <si>
    <t>Waktu = Pendek</t>
  </si>
  <si>
    <t>q2</t>
  </si>
  <si>
    <t>Waktu = Panjang</t>
  </si>
  <si>
    <t>Entropy</t>
  </si>
  <si>
    <t>Paket = BESAR</t>
  </si>
  <si>
    <t>Paket = KECIL</t>
  </si>
  <si>
    <t>FREKUENSI = RENDAH</t>
  </si>
  <si>
    <t>FREKUENSI = SEDANG</t>
  </si>
  <si>
    <t>q3</t>
  </si>
  <si>
    <t>FREKUENSI = TINGGI</t>
  </si>
  <si>
    <t>PRIORITAS = RENDAH</t>
  </si>
  <si>
    <t>PRIORITAS = TINGGI</t>
  </si>
  <si>
    <t>AHMAD SOBIRIN</t>
  </si>
  <si>
    <t>15.01 53 0003</t>
  </si>
  <si>
    <t>Membuat Tree dan Rule untuk mendeteksi gangguan yang terdapat pad jaringankomputer dengan menggunakan data dibawah ini</t>
  </si>
  <si>
    <t>langkah-langkahnya sebagai berikut:</t>
  </si>
  <si>
    <t>Node awal dilakukan dengan menghitung masing-masing nilai entrophy dari</t>
  </si>
  <si>
    <t>atribut yang ada , dalam hal ini terdapat 4 atribut sebagai berikut: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</si>
</sst>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4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3" workbookViewId="0">
      <selection activeCell="C2" sqref="C2"/>
    </sheetView>
  </sheetViews>
  <sheetFormatPr defaultColWidth="9" defaultRowHeight="15"/>
  <cols>
    <col min="1" max="1" width="10.28515625" customWidth="1"/>
    <col min="2" max="2" width="20.140625" customWidth="1"/>
    <col min="3" max="3" width="16.42578125" customWidth="1"/>
    <col min="4" max="4" width="19.5703125" customWidth="1"/>
    <col min="5" max="5" width="11.7109375" customWidth="1"/>
    <col min="6" max="6" width="12" customWidth="1"/>
    <col min="7" max="7" width="22.28515625" customWidth="1"/>
    <col min="12" max="12" width="12.7109375" customWidth="1"/>
  </cols>
  <sheetData>
    <row r="1" spans="1:7" ht="15.75">
      <c r="A1" s="1" t="s">
        <v>0</v>
      </c>
      <c r="B1" s="1"/>
      <c r="C1" s="1"/>
      <c r="D1" s="1"/>
      <c r="E1" s="11" t="s">
        <v>13</v>
      </c>
      <c r="F1" s="12" t="s">
        <v>39</v>
      </c>
      <c r="G1" s="13"/>
    </row>
    <row r="2" spans="1:7" ht="15.75">
      <c r="A2" s="1" t="s">
        <v>1</v>
      </c>
      <c r="B2" s="1"/>
      <c r="C2" s="1"/>
      <c r="D2" s="1"/>
      <c r="E2" s="14" t="s">
        <v>17</v>
      </c>
      <c r="F2" s="15" t="s">
        <v>40</v>
      </c>
      <c r="G2" s="16"/>
    </row>
    <row r="3" spans="1:7">
      <c r="E3" s="17" t="s">
        <v>18</v>
      </c>
      <c r="F3" s="18" t="s">
        <v>19</v>
      </c>
      <c r="G3" s="19"/>
    </row>
    <row r="4" spans="1:7">
      <c r="A4" s="20" t="s">
        <v>41</v>
      </c>
      <c r="B4" s="8"/>
      <c r="C4" s="8"/>
      <c r="D4" s="8"/>
      <c r="E4" s="8"/>
      <c r="F4" s="8"/>
      <c r="G4" s="8"/>
    </row>
    <row r="6" spans="1:7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</row>
    <row r="7" spans="1:7">
      <c r="A7" s="3" t="s">
        <v>8</v>
      </c>
      <c r="B7" s="3" t="s">
        <v>9</v>
      </c>
      <c r="C7" s="3" t="s">
        <v>10</v>
      </c>
      <c r="D7" s="3" t="s">
        <v>11</v>
      </c>
      <c r="E7" s="5" t="s">
        <v>12</v>
      </c>
      <c r="F7" s="6">
        <v>1</v>
      </c>
    </row>
    <row r="8" spans="1:7">
      <c r="A8" s="3" t="s">
        <v>8</v>
      </c>
      <c r="B8" s="3" t="s">
        <v>14</v>
      </c>
      <c r="C8" s="3" t="s">
        <v>15</v>
      </c>
      <c r="D8" s="3" t="s">
        <v>11</v>
      </c>
      <c r="E8" s="7" t="s">
        <v>16</v>
      </c>
      <c r="F8" s="6">
        <v>2</v>
      </c>
    </row>
    <row r="9" spans="1:7">
      <c r="A9" s="3" t="s">
        <v>8</v>
      </c>
      <c r="B9" s="3" t="s">
        <v>14</v>
      </c>
      <c r="C9" s="3" t="s">
        <v>10</v>
      </c>
      <c r="D9" s="3" t="s">
        <v>15</v>
      </c>
      <c r="E9" s="5" t="s">
        <v>12</v>
      </c>
      <c r="F9" s="6">
        <v>3</v>
      </c>
    </row>
    <row r="10" spans="1:7">
      <c r="A10" s="3" t="s">
        <v>8</v>
      </c>
      <c r="B10" s="3" t="s">
        <v>14</v>
      </c>
      <c r="C10" s="3" t="s">
        <v>15</v>
      </c>
      <c r="D10" s="3" t="s">
        <v>11</v>
      </c>
      <c r="E10" s="7" t="s">
        <v>16</v>
      </c>
      <c r="F10" s="6">
        <v>4</v>
      </c>
    </row>
    <row r="11" spans="1:7">
      <c r="A11" s="3" t="s">
        <v>8</v>
      </c>
      <c r="B11" s="3" t="s">
        <v>14</v>
      </c>
      <c r="C11" s="3" t="s">
        <v>10</v>
      </c>
      <c r="D11" s="3" t="s">
        <v>15</v>
      </c>
      <c r="E11" s="7" t="s">
        <v>16</v>
      </c>
      <c r="F11" s="6">
        <v>5</v>
      </c>
    </row>
    <row r="12" spans="1:7">
      <c r="A12" s="3" t="s">
        <v>20</v>
      </c>
      <c r="B12" s="3" t="s">
        <v>9</v>
      </c>
      <c r="C12" s="3" t="s">
        <v>10</v>
      </c>
      <c r="D12" s="3" t="s">
        <v>11</v>
      </c>
      <c r="E12" s="7" t="s">
        <v>16</v>
      </c>
      <c r="F12" s="6">
        <v>6</v>
      </c>
    </row>
    <row r="13" spans="1:7">
      <c r="A13" s="3" t="s">
        <v>20</v>
      </c>
      <c r="B13" s="3" t="s">
        <v>14</v>
      </c>
      <c r="C13" s="3" t="s">
        <v>15</v>
      </c>
      <c r="D13" s="3" t="s">
        <v>15</v>
      </c>
      <c r="E13" s="5" t="s">
        <v>12</v>
      </c>
      <c r="F13" s="6">
        <v>7</v>
      </c>
    </row>
    <row r="14" spans="1:7">
      <c r="A14" s="3" t="s">
        <v>8</v>
      </c>
      <c r="B14" s="3" t="s">
        <v>9</v>
      </c>
      <c r="C14" s="3" t="s">
        <v>10</v>
      </c>
      <c r="D14" s="3" t="s">
        <v>11</v>
      </c>
      <c r="E14" s="7" t="s">
        <v>16</v>
      </c>
      <c r="F14" s="6">
        <v>8</v>
      </c>
    </row>
    <row r="15" spans="1:7">
      <c r="A15" s="3" t="s">
        <v>20</v>
      </c>
      <c r="B15" s="3" t="s">
        <v>14</v>
      </c>
      <c r="C15" s="3" t="s">
        <v>11</v>
      </c>
      <c r="D15" s="3" t="s">
        <v>15</v>
      </c>
      <c r="E15" s="7" t="s">
        <v>16</v>
      </c>
      <c r="F15" s="6">
        <v>9</v>
      </c>
    </row>
    <row r="16" spans="1:7">
      <c r="A16" s="3" t="s">
        <v>8</v>
      </c>
      <c r="B16" s="3" t="s">
        <v>14</v>
      </c>
      <c r="C16" s="3" t="s">
        <v>15</v>
      </c>
      <c r="D16" s="3" t="s">
        <v>15</v>
      </c>
      <c r="E16" s="7" t="s">
        <v>16</v>
      </c>
      <c r="F16" s="6">
        <v>10</v>
      </c>
    </row>
    <row r="17" spans="1:6">
      <c r="A17" s="3" t="s">
        <v>20</v>
      </c>
      <c r="B17" s="3" t="s">
        <v>9</v>
      </c>
      <c r="C17" s="3" t="s">
        <v>15</v>
      </c>
      <c r="D17" s="3" t="s">
        <v>15</v>
      </c>
      <c r="E17" s="7" t="s">
        <v>16</v>
      </c>
      <c r="F17" s="6">
        <v>11</v>
      </c>
    </row>
    <row r="18" spans="1:6">
      <c r="A18" s="3" t="s">
        <v>20</v>
      </c>
      <c r="B18" s="3" t="s">
        <v>14</v>
      </c>
      <c r="C18" s="3" t="s">
        <v>11</v>
      </c>
      <c r="D18" s="3" t="s">
        <v>15</v>
      </c>
      <c r="E18" s="5" t="s">
        <v>12</v>
      </c>
      <c r="F18" s="6">
        <v>12</v>
      </c>
    </row>
    <row r="20" spans="1:6">
      <c r="A20" s="9"/>
    </row>
    <row r="21" spans="1:6">
      <c r="A21" s="9" t="s">
        <v>42</v>
      </c>
    </row>
    <row r="22" spans="1:6">
      <c r="A22" s="4" t="s">
        <v>21</v>
      </c>
    </row>
    <row r="24" spans="1:6">
      <c r="A24" s="23" t="s">
        <v>43</v>
      </c>
    </row>
    <row r="25" spans="1:6">
      <c r="A25" s="10" t="s">
        <v>44</v>
      </c>
    </row>
    <row r="26" spans="1:6">
      <c r="A26" s="4" t="s">
        <v>22</v>
      </c>
    </row>
    <row r="28" spans="1:6">
      <c r="A28" t="s">
        <v>23</v>
      </c>
    </row>
    <row r="29" spans="1:6">
      <c r="A29" t="s">
        <v>24</v>
      </c>
    </row>
    <row r="31" spans="1:6">
      <c r="A31" s="21" t="s">
        <v>2</v>
      </c>
      <c r="B31" s="21" t="s">
        <v>6</v>
      </c>
      <c r="C31" s="21" t="s">
        <v>25</v>
      </c>
    </row>
    <row r="32" spans="1:6">
      <c r="A32" s="3" t="s">
        <v>8</v>
      </c>
      <c r="B32" s="5" t="s">
        <v>12</v>
      </c>
      <c r="C32" s="3">
        <f>COUNTIFS(A7:A18,"PENDEK",E7:E18,"GANGGUAN")</f>
        <v>2</v>
      </c>
    </row>
    <row r="33" spans="1:7">
      <c r="A33" s="3" t="s">
        <v>8</v>
      </c>
      <c r="B33" s="3" t="s">
        <v>16</v>
      </c>
      <c r="C33" s="3">
        <f>COUNTIFS(A7:A18,"PENDEK",E7:E18,"NORMAL")</f>
        <v>5</v>
      </c>
      <c r="E33" s="25" t="s">
        <v>26</v>
      </c>
      <c r="F33" s="25">
        <f>-C32/COUNTA(A32:A35)*LOG(C32/COUNTA(A32:A35),2)-C33/COUNTA(A32:A35)*LOG(C33/COUNTA(A32:A35),2)</f>
        <v>9.7589881390797051E-2</v>
      </c>
      <c r="G33" s="2" t="s">
        <v>27</v>
      </c>
    </row>
    <row r="34" spans="1:7">
      <c r="A34" s="3" t="s">
        <v>20</v>
      </c>
      <c r="B34" s="5" t="s">
        <v>12</v>
      </c>
      <c r="C34" s="3">
        <f>COUNTIFS(A7:A18,"PANJANG",E7:E18,"GANGGUAN")</f>
        <v>2</v>
      </c>
      <c r="E34" s="25" t="s">
        <v>28</v>
      </c>
      <c r="F34" s="25">
        <f>-C34/COUNTA(A32:A35)*LOG(C34/COUNTA(A32:A35),2)-C35/COUNTA(A32:A35)*LOG(C35/COUNTA(A32:A35),2)</f>
        <v>0.81127812445913283</v>
      </c>
      <c r="G34" s="2" t="s">
        <v>29</v>
      </c>
    </row>
    <row r="35" spans="1:7">
      <c r="A35" s="3" t="s">
        <v>20</v>
      </c>
      <c r="B35" s="3" t="s">
        <v>16</v>
      </c>
      <c r="C35" s="3">
        <f>COUNTIFS(A7:A18,"PANJANG",E7:E18,"NORMAL")</f>
        <v>3</v>
      </c>
      <c r="E35" s="25" t="s">
        <v>30</v>
      </c>
      <c r="F35" s="25">
        <f>(SUMIF(A32:A35,"PENDEK",C32:C35)/SUM(C32:C35)*F33)+(SUMIF(A32:A35,"PANJANG",C32:C35)/SUM(C32:C35)*F34)</f>
        <v>0.39495998266927035</v>
      </c>
    </row>
    <row r="37" spans="1:7">
      <c r="A37" s="21" t="s">
        <v>3</v>
      </c>
      <c r="B37" s="21" t="s">
        <v>6</v>
      </c>
      <c r="C37" s="21" t="s">
        <v>25</v>
      </c>
    </row>
    <row r="38" spans="1:7">
      <c r="A38" s="3" t="s">
        <v>9</v>
      </c>
      <c r="B38" s="5" t="s">
        <v>12</v>
      </c>
      <c r="C38" s="3">
        <f>COUNTIFS(B7:B18,"BESAR",E7:E18,"GANGGUAN")</f>
        <v>1</v>
      </c>
    </row>
    <row r="39" spans="1:7">
      <c r="A39" s="3" t="s">
        <v>9</v>
      </c>
      <c r="B39" s="3" t="s">
        <v>16</v>
      </c>
      <c r="C39" s="3">
        <f>COUNTIFS(B7:B18,"BESAR",E7:E18,"NORMAL")</f>
        <v>3</v>
      </c>
      <c r="E39" s="25" t="s">
        <v>26</v>
      </c>
      <c r="F39" s="25">
        <f>-C38/COUNTA(A38:A41)*LOG(C38/COUNTA(A38:A41),2)-C39/COUNTA(A38:A41)*LOG(C39/COUNTA(A38:A41),2)</f>
        <v>0.81127812445913283</v>
      </c>
      <c r="G39" s="2" t="s">
        <v>31</v>
      </c>
    </row>
    <row r="40" spans="1:7">
      <c r="A40" s="3" t="s">
        <v>14</v>
      </c>
      <c r="B40" s="5" t="s">
        <v>12</v>
      </c>
      <c r="C40" s="3">
        <f>COUNTIFS(B7:B18,"KECIL",E7:E18,"GANGGUAN")</f>
        <v>3</v>
      </c>
      <c r="E40" s="25" t="s">
        <v>28</v>
      </c>
      <c r="F40" s="25">
        <f>-C40/COUNTA(A38:A41)*LOG(C40/COUNTA(A38:A41),2)-C41/COUNTA(A38:A41)*LOG(C41/COUNTA(A38:A41),2)</f>
        <v>-9.1131994150070117E-2</v>
      </c>
      <c r="G40" s="2" t="s">
        <v>32</v>
      </c>
    </row>
    <row r="41" spans="1:7">
      <c r="A41" s="3" t="s">
        <v>14</v>
      </c>
      <c r="B41" s="3" t="s">
        <v>16</v>
      </c>
      <c r="C41" s="3">
        <f>COUNTIFS(B7:B18,"KECIL",E7:E18,"NORMAL")</f>
        <v>5</v>
      </c>
      <c r="E41" s="25" t="s">
        <v>30</v>
      </c>
      <c r="F41" s="25">
        <f>(SUMIF(A38:A41,"BESAR",C38:C41)/SUM(C38:C41)*F39)+(SUMIF(A38:A41,"KECIL",C38:C41)/SUM(C38:C41)*F40)</f>
        <v>0.20967137871966421</v>
      </c>
    </row>
    <row r="43" spans="1:7">
      <c r="A43" s="21" t="s">
        <v>4</v>
      </c>
      <c r="B43" s="21" t="s">
        <v>6</v>
      </c>
      <c r="C43" s="21" t="s">
        <v>25</v>
      </c>
    </row>
    <row r="44" spans="1:7">
      <c r="A44" s="3" t="s">
        <v>11</v>
      </c>
      <c r="B44" s="5" t="s">
        <v>12</v>
      </c>
      <c r="C44" s="3">
        <f>COUNTIFS(C7:C18,"RENDAH",E7:E18,"GANGGUAN")</f>
        <v>1</v>
      </c>
    </row>
    <row r="45" spans="1:7">
      <c r="A45" s="3" t="s">
        <v>11</v>
      </c>
      <c r="B45" s="3" t="s">
        <v>16</v>
      </c>
      <c r="C45" s="3">
        <f>COUNTIFS(C7:C18,"RENDAH",E7:E18,"NORMAL")</f>
        <v>1</v>
      </c>
    </row>
    <row r="46" spans="1:7">
      <c r="A46" s="3" t="s">
        <v>10</v>
      </c>
      <c r="B46" s="5" t="s">
        <v>12</v>
      </c>
      <c r="C46" s="3">
        <f>COUNTIFS(C7:C18,"SEDANG",E7:E18,"GANGGUAN")</f>
        <v>2</v>
      </c>
      <c r="E46" s="25" t="s">
        <v>26</v>
      </c>
      <c r="F46" s="25">
        <f>-C44/COUNTA(A44:A49)*LOG(C44/COUNTA(A44:A49),2)-C45/COUNTA(A44:A49)*LOG(C45/COUNTA(A44:A49),2)</f>
        <v>0.86165416690705199</v>
      </c>
      <c r="G46" s="2" t="s">
        <v>33</v>
      </c>
    </row>
    <row r="47" spans="1:7">
      <c r="A47" s="3" t="s">
        <v>10</v>
      </c>
      <c r="B47" s="3" t="s">
        <v>16</v>
      </c>
      <c r="C47" s="3">
        <f>COUNTIFS(C7:C18,"SEDANG",E7:E18,"NORMAL")</f>
        <v>3</v>
      </c>
      <c r="E47" s="25" t="s">
        <v>28</v>
      </c>
      <c r="F47" s="25">
        <f>-C46/COUNTA(A44:A49)*LOG(C46/COUNTA(A44:A49),2)-C47/COUNTA(A44:A49)*LOG(C47/COUNTA(A44:A49),2)</f>
        <v>1.0283208335737188</v>
      </c>
      <c r="G47" s="2" t="s">
        <v>34</v>
      </c>
    </row>
    <row r="48" spans="1:7">
      <c r="A48" s="3" t="s">
        <v>15</v>
      </c>
      <c r="B48" s="5" t="s">
        <v>12</v>
      </c>
      <c r="C48" s="3">
        <f>COUNTIFS(C7:C18,"TINGGI",E7:E18,"GANGGUAN")</f>
        <v>1</v>
      </c>
      <c r="E48" s="25" t="s">
        <v>35</v>
      </c>
      <c r="F48" s="25">
        <f>-C48/COUNTA(A44:A49)*LOG(C48/COUNTA(A44:A49),2)-C49/COUNTA(A44:A49)*LOG(C49/COUNTA(A44:A49),2)</f>
        <v>0.82080208393429688</v>
      </c>
      <c r="G48" s="2" t="s">
        <v>36</v>
      </c>
    </row>
    <row r="49" spans="1:7">
      <c r="A49" s="3" t="s">
        <v>15</v>
      </c>
      <c r="B49" s="3" t="s">
        <v>16</v>
      </c>
      <c r="C49" s="3">
        <f>COUNTIFS(C7:C18,"TINGGI",E7:E18,"NORMAL")</f>
        <v>4</v>
      </c>
      <c r="E49" s="25" t="s">
        <v>30</v>
      </c>
      <c r="F49" s="25">
        <f>(SUMIF(A44:A49,"RENDAH",C44:C49)/SUM(C44:C49)*F46)+(SUMIF(A44:A49,"SEDANG",C44:C49)/SUM(C44:C49)*F47)+(SUMIF(A44:A49,"KECIL",C44:C49)/SUM(C44:C49)*F48)</f>
        <v>0.57207604180689153</v>
      </c>
    </row>
    <row r="51" spans="1:7">
      <c r="A51" s="24" t="s">
        <v>5</v>
      </c>
      <c r="B51" s="21" t="s">
        <v>6</v>
      </c>
      <c r="C51" s="21" t="s">
        <v>25</v>
      </c>
    </row>
    <row r="52" spans="1:7">
      <c r="A52" s="3" t="s">
        <v>11</v>
      </c>
      <c r="B52" s="5" t="s">
        <v>12</v>
      </c>
      <c r="C52" s="3">
        <f>COUNTIFS(D7:D18,"RENDAH",E7:E18,"GANGGUAN")</f>
        <v>1</v>
      </c>
    </row>
    <row r="53" spans="1:7">
      <c r="A53" s="3" t="s">
        <v>11</v>
      </c>
      <c r="B53" s="3" t="s">
        <v>16</v>
      </c>
      <c r="C53" s="3">
        <f>COUNTIFS(D7:D18,"RENDAH",E7:E18,"NORMAL")</f>
        <v>4</v>
      </c>
      <c r="E53" s="25" t="s">
        <v>26</v>
      </c>
      <c r="F53" s="25">
        <f>-C52/COUNTA(A52:A55)*LOG(C52/COUNTA(A52:A55),2)-C53/COUNTA(A52:A55)*LOG(C53/COUNTA(A52:A55),2)</f>
        <v>0.5</v>
      </c>
      <c r="G53" s="2" t="s">
        <v>37</v>
      </c>
    </row>
    <row r="54" spans="1:7">
      <c r="A54" s="3" t="s">
        <v>15</v>
      </c>
      <c r="B54" s="5" t="s">
        <v>12</v>
      </c>
      <c r="C54" s="3">
        <f>COUNTIFS(D7:D18,"TINGGI",E7:E18,"GANGGUAN")</f>
        <v>3</v>
      </c>
      <c r="E54" s="25" t="s">
        <v>28</v>
      </c>
      <c r="F54" s="25">
        <f>-C54/COUNTA(A52:A55)*LOG(C54/COUNTA(A52:A55),2)-C55/COUNTA(A52:A55)*LOG(C55/COUNTA(A52:A55),2)</f>
        <v>0.31127812445913283</v>
      </c>
      <c r="G54" s="2" t="s">
        <v>38</v>
      </c>
    </row>
    <row r="55" spans="1:7">
      <c r="A55" s="3" t="s">
        <v>15</v>
      </c>
      <c r="B55" s="3" t="s">
        <v>16</v>
      </c>
      <c r="C55" s="3">
        <f>COUNTIFS(D7:D18,"TINGGI",E7:E18,"NORMAL")</f>
        <v>4</v>
      </c>
      <c r="E55" s="25" t="s">
        <v>30</v>
      </c>
      <c r="F55" s="25">
        <f>(SUMIF(A52:A55,"RENDAH",C52:C55)/SUM(C52:C55)*F53)+(SUMIF(A52:A55,"TINGGI",C52:C55)/SUM(C52:C55)*F54)</f>
        <v>0.38991223926782748</v>
      </c>
      <c r="G55" s="2"/>
    </row>
  </sheetData>
  <mergeCells count="1">
    <mergeCell ref="A4:G4"/>
  </mergeCell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PEMILIHAN NODE AWAL</vt:lpstr>
      <vt:lpstr>Menentukan Leaf Node</vt:lpstr>
      <vt:lpstr>Membuat 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fadhlul</dc:creator>
  <cp:lastModifiedBy>gondes</cp:lastModifiedBy>
  <dcterms:created xsi:type="dcterms:W3CDTF">2019-01-04T03:30:00Z</dcterms:created>
  <dcterms:modified xsi:type="dcterms:W3CDTF">2019-01-05T23:08:07Z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