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0" documentId="13_ncr:1_{FC7119C1-6A08-4DBA-82D3-D973AC42BE69}" xr6:coauthVersionLast="47" xr6:coauthVersionMax="47" xr10:uidLastSave="{00000000-0000-0000-0000-000000000000}"/>
  <bookViews>
    <workbookView xWindow="-120" yWindow="-120" windowWidth="29040" windowHeight="164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Project_Start2">ProjectSchedule!$E$2</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1" l="1"/>
  <c r="F12" i="11" s="1"/>
  <c r="E11" i="11"/>
  <c r="F11" i="11" s="1"/>
  <c r="E10" i="11"/>
  <c r="F10" i="11" s="1"/>
  <c r="E9" i="11"/>
  <c r="F9" i="11" s="1"/>
  <c r="E14" i="11" s="1"/>
  <c r="F14" i="11" s="1"/>
  <c r="E17" i="11" s="1"/>
  <c r="F17" i="11" s="1"/>
  <c r="F23" i="11" s="1"/>
  <c r="H7" i="11"/>
  <c r="E27" i="11" l="1"/>
  <c r="E22" i="11"/>
  <c r="F22" i="11" s="1"/>
  <c r="E28" i="11"/>
  <c r="E29" i="11"/>
  <c r="F28" i="11"/>
  <c r="E20" i="11"/>
  <c r="E19" i="11"/>
  <c r="E23" i="11"/>
  <c r="H23" i="11"/>
  <c r="H17" i="11"/>
  <c r="E18" i="11"/>
  <c r="F19" i="11" s="1"/>
  <c r="E24" i="11" s="1"/>
  <c r="E13" i="11"/>
  <c r="F13" i="11" s="1"/>
  <c r="E16" i="11"/>
  <c r="F16" i="11" s="1"/>
  <c r="F29" i="11" l="1"/>
  <c r="F27" i="11"/>
  <c r="F20" i="11"/>
  <c r="F24" i="11"/>
  <c r="F18" i="11"/>
  <c r="E25" i="11" s="1"/>
  <c r="E21" i="11"/>
  <c r="F21" i="11" s="1"/>
  <c r="H28" i="11"/>
  <c r="I5" i="11"/>
  <c r="H39" i="11"/>
  <c r="H38" i="11"/>
  <c r="H37" i="11"/>
  <c r="H36" i="11"/>
  <c r="H35" i="11"/>
  <c r="H34" i="11"/>
  <c r="H32" i="11"/>
  <c r="H27" i="11"/>
  <c r="H26" i="11"/>
  <c r="H15" i="11"/>
  <c r="H8" i="11"/>
  <c r="F25" i="11" l="1"/>
  <c r="H25" i="11" s="1"/>
  <c r="H19" i="11"/>
  <c r="H20" i="11"/>
  <c r="H9" i="11"/>
  <c r="I6" i="11"/>
  <c r="H33" i="11" l="1"/>
  <c r="H31" i="11"/>
  <c r="H10" i="11"/>
  <c r="H29" i="11"/>
  <c r="H18" i="11"/>
  <c r="H14" i="11"/>
  <c r="J5" i="11"/>
  <c r="K5" i="11" s="1"/>
  <c r="L5" i="11" s="1"/>
  <c r="M5" i="11" s="1"/>
  <c r="N5" i="11" s="1"/>
  <c r="O5" i="11" s="1"/>
  <c r="P5" i="11" s="1"/>
  <c r="I4" i="11"/>
  <c r="H30" i="11" l="1"/>
  <c r="H11" i="11"/>
  <c r="H12" i="11"/>
  <c r="P4" i="11"/>
  <c r="Q5" i="11"/>
  <c r="R5" i="11" s="1"/>
  <c r="S5" i="11" s="1"/>
  <c r="T5" i="11" s="1"/>
  <c r="U5" i="11" s="1"/>
  <c r="V5" i="11" s="1"/>
  <c r="W5" i="11" s="1"/>
  <c r="J6" i="11"/>
  <c r="H21" i="11" l="1"/>
  <c r="H16" i="11"/>
  <c r="H22"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24" i="11"/>
</calcChain>
</file>

<file path=xl/sharedStrings.xml><?xml version="1.0" encoding="utf-8"?>
<sst xmlns="http://schemas.openxmlformats.org/spreadsheetml/2006/main" count="88" uniqueCount="62">
  <si>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</si>
  <si>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</si>
  <si>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</si>
  <si>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</si>
  <si>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</si>
  <si>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</si>
  <si>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</si>
  <si>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</si>
  <si>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</si>
  <si>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</si>
  <si>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</si>
  <si>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</si>
  <si>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</si>
  <si>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</si>
  <si>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</si>
  <si>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</si>
  <si>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</si>
  <si>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</si>
  <si>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</si>
  <si>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</si>
  <si>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</si>
  <si>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</si>
  <si>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</si>
  <si>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</si>
  <si>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</si>
  <si>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</si>
  <si>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</si>
  <si>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</si>
  <si>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</si>
  <si>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4 Title</t>
  </si>
  <si>
    <t>Milestone 1; Requirements Report</t>
  </si>
  <si>
    <t>DFD Levels 0 &amp; 1</t>
  </si>
  <si>
    <t>Jon</t>
  </si>
  <si>
    <t>Project Description &amp; Target User Groups</t>
  </si>
  <si>
    <t>Mashad</t>
  </si>
  <si>
    <t>Functional &amp; Non-functional Requirements</t>
  </si>
  <si>
    <t>Mohammed</t>
  </si>
  <si>
    <t>Tech Stack, Testing &amp; Integration</t>
  </si>
  <si>
    <t>Brendan</t>
  </si>
  <si>
    <t>Requirements Presentation</t>
  </si>
  <si>
    <t>Everyone</t>
  </si>
  <si>
    <t>GEMS-B</t>
  </si>
  <si>
    <t>Requirements Video</t>
  </si>
  <si>
    <t>Milestone 2; Peer Testing #1</t>
  </si>
  <si>
    <t>Milestone 3; Peer Testing #2</t>
  </si>
  <si>
    <t>Test and Configure Tech Stack</t>
  </si>
  <si>
    <t>Dummy Database</t>
  </si>
  <si>
    <t>Update Readme with Tasks/Deadlines</t>
  </si>
  <si>
    <t>PHP Environment Setup</t>
  </si>
  <si>
    <t>Gantt Chart Creation</t>
  </si>
  <si>
    <t>Scrum Meeting Template</t>
  </si>
  <si>
    <t xml:space="preserve">Laravel/Docker Environment Setup </t>
  </si>
  <si>
    <t>TBA</t>
  </si>
  <si>
    <t>Open Source Search Engine  Research</t>
  </si>
  <si>
    <t xml:space="preserve">Vue Setup </t>
  </si>
  <si>
    <t>Prototype/Dev Website UI</t>
  </si>
  <si>
    <t>Bren dan/Mohammed</t>
  </si>
  <si>
    <t>Mashad/Jon</t>
  </si>
  <si>
    <t>Search Function</t>
  </si>
  <si>
    <t>Database Migration SQLite &gt; MySQL</t>
  </si>
  <si>
    <t>Scrolling Sidebar Function</t>
  </si>
  <si>
    <t>Jon/Mashad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</si>
</sst>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m/d/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b/>
      <sz val="11"/>
      <color theme="1"/>
      <name val="Calibri"/>
    </font>
    <font>
      <sz val="11"/>
      <color theme="1"/>
      <name val="Calibri"/>
    </font>
  </fonts>
  <fills count="15">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DBE5F1"/>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5" fillId="4" borderId="2" xfId="0" applyNumberFormat="1" applyFont="1" applyFill="1" applyBorder="1" applyAlignment="1">
      <alignment horizontal="center" vertical="center"/>
    </xf>
    <xf numFmtId="9" fontId="5" fillId="8"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8"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9" borderId="2" xfId="12" applyFill="1">
      <alignment horizontal="left" vertical="center" indent="2"/>
    </xf>
    <xf numFmtId="0" fontId="9" fillId="8"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19" fillId="12" borderId="11" xfId="0" applyFont="1" applyFill="1" applyBorder="1" applyAlignment="1">
      <alignment horizontal="left" vertical="center"/>
    </xf>
    <xf numFmtId="0" fontId="20" fillId="12" borderId="11" xfId="0" applyFont="1" applyFill="1" applyBorder="1" applyAlignment="1">
      <alignment horizontal="center" vertical="center"/>
    </xf>
    <xf numFmtId="9" fontId="20" fillId="12" borderId="11" xfId="0" applyNumberFormat="1" applyFont="1" applyFill="1" applyBorder="1" applyAlignment="1">
      <alignment horizontal="center" vertical="center"/>
    </xf>
    <xf numFmtId="169" fontId="20" fillId="12" borderId="11" xfId="0" applyNumberFormat="1" applyFont="1" applyFill="1" applyBorder="1" applyAlignment="1">
      <alignment horizontal="center" vertical="center"/>
    </xf>
    <xf numFmtId="0" fontId="20" fillId="13" borderId="11" xfId="0" applyFont="1" applyFill="1" applyBorder="1" applyAlignment="1">
      <alignment horizontal="left" vertical="center"/>
    </xf>
    <xf numFmtId="0" fontId="20" fillId="13" borderId="11" xfId="0" applyFont="1" applyFill="1" applyBorder="1" applyAlignment="1">
      <alignment horizontal="center" vertical="center"/>
    </xf>
    <xf numFmtId="9" fontId="20" fillId="13" borderId="11" xfId="0" applyNumberFormat="1" applyFont="1" applyFill="1" applyBorder="1" applyAlignment="1">
      <alignment horizontal="center" vertical="center"/>
    </xf>
    <xf numFmtId="169" fontId="20" fillId="13" borderId="11" xfId="0" applyNumberFormat="1" applyFont="1" applyFill="1" applyBorder="1" applyAlignment="1">
      <alignment horizontal="center" vertical="center"/>
    </xf>
    <xf numFmtId="0" fontId="0" fillId="14" borderId="11" xfId="0" applyFill="1" applyBorder="1" applyAlignment="1">
      <alignment vertical="center" wrapText="1"/>
    </xf>
    <xf numFmtId="0" fontId="0" fillId="14" borderId="11" xfId="0" applyFill="1" applyBorder="1" applyAlignment="1">
      <alignment horizontal="center" vertical="center" wrapText="1"/>
    </xf>
    <xf numFmtId="9" fontId="0" fillId="14" borderId="11" xfId="0" applyNumberFormat="1" applyFill="1" applyBorder="1" applyAlignment="1">
      <alignment horizontal="center" vertical="center" wrapText="1"/>
    </xf>
    <xf numFmtId="0" fontId="9" fillId="0" borderId="0" xfId="8">
      <alignment horizontal="right" indent="1"/>
    </xf>
    <xf numFmtId="0" fontId="9" fillId="0" borderId="7" xfId="8" applyBorder="1">
      <alignment horizontal="right" inden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70" zoomScaleNormal="70" zoomScalePageLayoutView="70" workbookViewId="0">
      <pane ySplit="6" topLeftCell="A8" activePane="bottomLeft" state="frozen"/>
      <selection pane="bottomLeft" activeCell="BO11" sqref="BO11"/>
    </sheetView>
  </sheetViews>
  <sheetFormatPr defaultRowHeight="30" customHeight="1" x14ac:dyDescent="0.25"/>
  <cols>
    <col min="1" max="1" width="2.5703125" style="43" customWidth="1"/>
    <col min="2" max="2" width="40.28515625" customWidth="1"/>
    <col min="3" max="3" width="30.5703125" customWidth="1"/>
    <col min="4" max="4" width="10.5703125" customWidth="1"/>
    <col min="5" max="5" width="10.42578125" style="5" customWidth="1"/>
    <col min="6" max="6" width="10.42578125" customWidth="1"/>
    <col min="7" max="7" width="2.5703125" customWidth="1"/>
    <col min="8" max="8" width="6.140625" hidden="1" customWidth="1"/>
    <col min="9" max="64" width="2.5703125" customWidth="1"/>
    <col min="69" max="70" width="10.42578125"/>
  </cols>
  <sheetData>
    <row r="1" spans="1:64" ht="30" customHeight="1" x14ac:dyDescent="0.45">
      <c r="A1" s="44" t="s">
        <v>19</v>
      </c>
      <c r="B1" s="47" t="s">
        <v>41</v>
      </c>
      <c r="C1" s="1"/>
      <c r="D1" s="2"/>
      <c r="E1" s="4"/>
      <c r="F1" s="42"/>
      <c r="H1" s="2"/>
      <c r="I1" s="65"/>
    </row>
    <row r="2" spans="1:64" ht="30" customHeight="1" x14ac:dyDescent="0.3">
      <c r="A2" s="43" t="s">
        <v>14</v>
      </c>
      <c r="B2" s="48"/>
      <c r="I2" s="66"/>
    </row>
    <row r="3" spans="1:64" ht="30" customHeight="1" x14ac:dyDescent="0.25">
      <c r="A3" s="43" t="s">
        <v>26</v>
      </c>
      <c r="B3" s="49"/>
      <c r="C3" s="78" t="s">
        <v>6</v>
      </c>
      <c r="D3" s="79"/>
      <c r="E3" s="83">
        <v>44844</v>
      </c>
      <c r="F3" s="83"/>
    </row>
    <row r="4" spans="1:64" ht="30" customHeight="1" x14ac:dyDescent="0.25">
      <c r="A4" s="44" t="s">
        <v>20</v>
      </c>
      <c r="C4" s="78" t="s">
        <v>12</v>
      </c>
      <c r="D4" s="79"/>
      <c r="E4" s="7">
        <v>1</v>
      </c>
      <c r="I4" s="80">
        <f>I5</f>
        <v>44844</v>
      </c>
      <c r="J4" s="81"/>
      <c r="K4" s="81"/>
      <c r="L4" s="81"/>
      <c r="M4" s="81"/>
      <c r="N4" s="81"/>
      <c r="O4" s="82"/>
      <c r="P4" s="80">
        <f>P5</f>
        <v>44851</v>
      </c>
      <c r="Q4" s="81"/>
      <c r="R4" s="81"/>
      <c r="S4" s="81"/>
      <c r="T4" s="81"/>
      <c r="U4" s="81"/>
      <c r="V4" s="82"/>
      <c r="W4" s="80">
        <f>W5</f>
        <v>44858</v>
      </c>
      <c r="X4" s="81"/>
      <c r="Y4" s="81"/>
      <c r="Z4" s="81"/>
      <c r="AA4" s="81"/>
      <c r="AB4" s="81"/>
      <c r="AC4" s="82"/>
      <c r="AD4" s="80">
        <f>AD5</f>
        <v>44865</v>
      </c>
      <c r="AE4" s="81"/>
      <c r="AF4" s="81"/>
      <c r="AG4" s="81"/>
      <c r="AH4" s="81"/>
      <c r="AI4" s="81"/>
      <c r="AJ4" s="82"/>
      <c r="AK4" s="80">
        <f>AK5</f>
        <v>44872</v>
      </c>
      <c r="AL4" s="81"/>
      <c r="AM4" s="81"/>
      <c r="AN4" s="81"/>
      <c r="AO4" s="81"/>
      <c r="AP4" s="81"/>
      <c r="AQ4" s="82"/>
      <c r="AR4" s="80">
        <f>AR5</f>
        <v>44879</v>
      </c>
      <c r="AS4" s="81"/>
      <c r="AT4" s="81"/>
      <c r="AU4" s="81"/>
      <c r="AV4" s="81"/>
      <c r="AW4" s="81"/>
      <c r="AX4" s="82"/>
      <c r="AY4" s="80">
        <f>AY5</f>
        <v>44886</v>
      </c>
      <c r="AZ4" s="81"/>
      <c r="BA4" s="81"/>
      <c r="BB4" s="81"/>
      <c r="BC4" s="81"/>
      <c r="BD4" s="81"/>
      <c r="BE4" s="82"/>
      <c r="BF4" s="80">
        <f>BF5</f>
        <v>44893</v>
      </c>
      <c r="BG4" s="81"/>
      <c r="BH4" s="81"/>
      <c r="BI4" s="81"/>
      <c r="BJ4" s="81"/>
      <c r="BK4" s="81"/>
      <c r="BL4" s="82"/>
    </row>
    <row r="5" spans="1:64" ht="15" customHeight="1" x14ac:dyDescent="0.25">
      <c r="A5" s="44" t="s">
        <v>21</v>
      </c>
      <c r="B5" s="64"/>
      <c r="C5" s="64"/>
      <c r="D5" s="64"/>
      <c r="E5" s="64"/>
      <c r="F5" s="64"/>
      <c r="G5" s="64"/>
      <c r="I5" s="11">
        <f>Project_Start-WEEKDAY(Project_Start,1)+2+7*(Display_Week-1)</f>
        <v>44844</v>
      </c>
      <c r="J5" s="10">
        <f>I5+1</f>
        <v>44845</v>
      </c>
      <c r="K5" s="10">
        <f t="shared" ref="K5:AX5" si="0">J5+1</f>
        <v>44846</v>
      </c>
      <c r="L5" s="10">
        <f t="shared" si="0"/>
        <v>44847</v>
      </c>
      <c r="M5" s="10">
        <f t="shared" si="0"/>
        <v>44848</v>
      </c>
      <c r="N5" s="10">
        <f t="shared" si="0"/>
        <v>44849</v>
      </c>
      <c r="O5" s="12">
        <f t="shared" si="0"/>
        <v>44850</v>
      </c>
      <c r="P5" s="11">
        <f>O5+1</f>
        <v>44851</v>
      </c>
      <c r="Q5" s="10">
        <f>P5+1</f>
        <v>44852</v>
      </c>
      <c r="R5" s="10">
        <f t="shared" si="0"/>
        <v>44853</v>
      </c>
      <c r="S5" s="10">
        <f t="shared" si="0"/>
        <v>44854</v>
      </c>
      <c r="T5" s="10">
        <f t="shared" si="0"/>
        <v>44855</v>
      </c>
      <c r="U5" s="10">
        <f t="shared" si="0"/>
        <v>44856</v>
      </c>
      <c r="V5" s="12">
        <f t="shared" si="0"/>
        <v>44857</v>
      </c>
      <c r="W5" s="11">
        <f>V5+1</f>
        <v>44858</v>
      </c>
      <c r="X5" s="10">
        <f>W5+1</f>
        <v>44859</v>
      </c>
      <c r="Y5" s="10">
        <f t="shared" si="0"/>
        <v>44860</v>
      </c>
      <c r="Z5" s="10">
        <f t="shared" si="0"/>
        <v>44861</v>
      </c>
      <c r="AA5" s="10">
        <f t="shared" si="0"/>
        <v>44862</v>
      </c>
      <c r="AB5" s="10">
        <f t="shared" si="0"/>
        <v>44863</v>
      </c>
      <c r="AC5" s="12">
        <f t="shared" si="0"/>
        <v>44864</v>
      </c>
      <c r="AD5" s="11">
        <f>AC5+1</f>
        <v>44865</v>
      </c>
      <c r="AE5" s="10">
        <f>AD5+1</f>
        <v>44866</v>
      </c>
      <c r="AF5" s="10">
        <f t="shared" si="0"/>
        <v>44867</v>
      </c>
      <c r="AG5" s="10">
        <f t="shared" si="0"/>
        <v>44868</v>
      </c>
      <c r="AH5" s="10">
        <f t="shared" si="0"/>
        <v>44869</v>
      </c>
      <c r="AI5" s="10">
        <f t="shared" si="0"/>
        <v>44870</v>
      </c>
      <c r="AJ5" s="12">
        <f t="shared" si="0"/>
        <v>44871</v>
      </c>
      <c r="AK5" s="11">
        <f>AJ5+1</f>
        <v>44872</v>
      </c>
      <c r="AL5" s="10">
        <f>AK5+1</f>
        <v>44873</v>
      </c>
      <c r="AM5" s="10">
        <f t="shared" si="0"/>
        <v>44874</v>
      </c>
      <c r="AN5" s="10">
        <f t="shared" si="0"/>
        <v>44875</v>
      </c>
      <c r="AO5" s="10">
        <f t="shared" si="0"/>
        <v>44876</v>
      </c>
      <c r="AP5" s="10">
        <f t="shared" si="0"/>
        <v>44877</v>
      </c>
      <c r="AQ5" s="12">
        <f t="shared" si="0"/>
        <v>44878</v>
      </c>
      <c r="AR5" s="11">
        <f>AQ5+1</f>
        <v>44879</v>
      </c>
      <c r="AS5" s="10">
        <f>AR5+1</f>
        <v>44880</v>
      </c>
      <c r="AT5" s="10">
        <f t="shared" si="0"/>
        <v>44881</v>
      </c>
      <c r="AU5" s="10">
        <f t="shared" si="0"/>
        <v>44882</v>
      </c>
      <c r="AV5" s="10">
        <f t="shared" si="0"/>
        <v>44883</v>
      </c>
      <c r="AW5" s="10">
        <f t="shared" si="0"/>
        <v>44884</v>
      </c>
      <c r="AX5" s="12">
        <f t="shared" si="0"/>
        <v>44885</v>
      </c>
      <c r="AY5" s="11">
        <f>AX5+1</f>
        <v>44886</v>
      </c>
      <c r="AZ5" s="10">
        <f>AY5+1</f>
        <v>44887</v>
      </c>
      <c r="BA5" s="10">
        <f t="shared" ref="BA5:BE5" si="1">AZ5+1</f>
        <v>44888</v>
      </c>
      <c r="BB5" s="10">
        <f t="shared" si="1"/>
        <v>44889</v>
      </c>
      <c r="BC5" s="10">
        <f t="shared" si="1"/>
        <v>44890</v>
      </c>
      <c r="BD5" s="10">
        <f t="shared" si="1"/>
        <v>44891</v>
      </c>
      <c r="BE5" s="12">
        <f t="shared" si="1"/>
        <v>44892</v>
      </c>
      <c r="BF5" s="11">
        <f>BE5+1</f>
        <v>44893</v>
      </c>
      <c r="BG5" s="10">
        <f>BF5+1</f>
        <v>44894</v>
      </c>
      <c r="BH5" s="10">
        <f t="shared" ref="BH5:BL5" si="2">BG5+1</f>
        <v>44895</v>
      </c>
      <c r="BI5" s="10">
        <f t="shared" si="2"/>
        <v>44896</v>
      </c>
      <c r="BJ5" s="10">
        <f t="shared" si="2"/>
        <v>44897</v>
      </c>
      <c r="BK5" s="10">
        <f t="shared" si="2"/>
        <v>44898</v>
      </c>
      <c r="BL5" s="12">
        <f t="shared" si="2"/>
        <v>44899</v>
      </c>
    </row>
    <row r="6" spans="1:64" ht="30" customHeight="1" thickBot="1" x14ac:dyDescent="0.3">
      <c r="A6" s="44" t="s">
        <v>22</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CV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3" t="s">
        <v>27</v>
      </c>
      <c r="C7" s="4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44" t="s">
        <v>23</v>
      </c>
      <c r="B8" s="67" t="s">
        <v>30</v>
      </c>
      <c r="C8" s="68"/>
      <c r="D8" s="69"/>
      <c r="E8" s="70"/>
      <c r="F8" s="70"/>
      <c r="G8" s="17"/>
      <c r="H8" s="17" t="str">
        <f t="shared" ref="H8:H39"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44" t="s">
        <v>28</v>
      </c>
      <c r="B9" s="71" t="s">
        <v>31</v>
      </c>
      <c r="C9" s="72" t="s">
        <v>32</v>
      </c>
      <c r="D9" s="73">
        <v>1</v>
      </c>
      <c r="E9" s="74">
        <f>Project_Start</f>
        <v>44844</v>
      </c>
      <c r="F9" s="74">
        <f t="shared" ref="F9:F12" si="7">E9+7</f>
        <v>44851</v>
      </c>
      <c r="G9" s="17"/>
      <c r="H9" s="17">
        <f t="shared" si="6"/>
        <v>8</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
      <c r="A10" s="44" t="s">
        <v>24</v>
      </c>
      <c r="B10" s="71" t="s">
        <v>33</v>
      </c>
      <c r="C10" s="72" t="s">
        <v>34</v>
      </c>
      <c r="D10" s="73">
        <v>1</v>
      </c>
      <c r="E10" s="74">
        <f>Project_Start</f>
        <v>44844</v>
      </c>
      <c r="F10" s="74">
        <f t="shared" si="7"/>
        <v>44851</v>
      </c>
      <c r="G10" s="17"/>
      <c r="H10" s="17">
        <f t="shared" si="6"/>
        <v>8</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
      <c r="A11" s="43"/>
      <c r="B11" s="71" t="s">
        <v>35</v>
      </c>
      <c r="C11" s="72" t="s">
        <v>36</v>
      </c>
      <c r="D11" s="73">
        <v>1</v>
      </c>
      <c r="E11" s="74">
        <f>Project_Start</f>
        <v>44844</v>
      </c>
      <c r="F11" s="74">
        <f t="shared" si="7"/>
        <v>44851</v>
      </c>
      <c r="G11" s="17"/>
      <c r="H11" s="17">
        <f t="shared" si="6"/>
        <v>8</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
      <c r="A12" s="43"/>
      <c r="B12" s="71" t="s">
        <v>37</v>
      </c>
      <c r="C12" s="72" t="s">
        <v>38</v>
      </c>
      <c r="D12" s="73">
        <v>1</v>
      </c>
      <c r="E12" s="74">
        <f>Project_Start</f>
        <v>44844</v>
      </c>
      <c r="F12" s="74">
        <f t="shared" si="7"/>
        <v>44851</v>
      </c>
      <c r="G12" s="17"/>
      <c r="H12" s="17">
        <f t="shared" si="6"/>
        <v>8</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43"/>
      <c r="B13" s="75" t="s">
        <v>42</v>
      </c>
      <c r="C13" s="76" t="s">
        <v>40</v>
      </c>
      <c r="D13" s="77">
        <v>1</v>
      </c>
      <c r="E13" s="74">
        <f>F9</f>
        <v>44851</v>
      </c>
      <c r="F13" s="74">
        <f>E13+4</f>
        <v>44855</v>
      </c>
      <c r="G13" s="17"/>
      <c r="H13" s="17"/>
      <c r="I13" s="39"/>
      <c r="J13" s="39"/>
      <c r="K13" s="39"/>
      <c r="L13" s="39"/>
      <c r="M13" s="39"/>
      <c r="N13" s="39"/>
      <c r="O13" s="39"/>
      <c r="P13" s="39"/>
      <c r="Q13" s="39"/>
      <c r="R13" s="39"/>
      <c r="S13" s="39"/>
      <c r="T13" s="39"/>
      <c r="U13" s="39"/>
      <c r="V13" s="39"/>
      <c r="W13" s="39"/>
      <c r="X13" s="39"/>
      <c r="Y13" s="40"/>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43"/>
      <c r="B14" s="71" t="s">
        <v>39</v>
      </c>
      <c r="C14" s="72" t="s">
        <v>40</v>
      </c>
      <c r="D14" s="73">
        <v>1</v>
      </c>
      <c r="E14" s="74">
        <f>F9</f>
        <v>44851</v>
      </c>
      <c r="F14" s="74">
        <f>E14+4</f>
        <v>44855</v>
      </c>
      <c r="G14" s="17"/>
      <c r="H14" s="17">
        <f t="shared" si="6"/>
        <v>5</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44" t="s">
        <v>25</v>
      </c>
      <c r="B15" s="18" t="s">
        <v>43</v>
      </c>
      <c r="C15" s="53"/>
      <c r="D15" s="19"/>
      <c r="E15" s="20"/>
      <c r="F15" s="21"/>
      <c r="G15" s="17"/>
      <c r="H15" s="17" t="str">
        <f t="shared" si="6"/>
        <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43"/>
      <c r="B16" s="60" t="s">
        <v>47</v>
      </c>
      <c r="C16" s="54" t="s">
        <v>32</v>
      </c>
      <c r="D16" s="22">
        <v>1</v>
      </c>
      <c r="E16" s="50">
        <f>F14+1</f>
        <v>44856</v>
      </c>
      <c r="F16" s="50">
        <f>E16+5</f>
        <v>44861</v>
      </c>
      <c r="G16" s="17"/>
      <c r="H16" s="17">
        <f t="shared" si="6"/>
        <v>6</v>
      </c>
      <c r="I16" s="39"/>
      <c r="J16" s="39"/>
      <c r="K16" s="39"/>
      <c r="L16" s="39"/>
      <c r="M16" s="39"/>
      <c r="N16" s="39"/>
      <c r="O16" s="39"/>
      <c r="P16" s="39"/>
      <c r="Q16" s="39"/>
      <c r="R16" s="39"/>
      <c r="S16" s="39"/>
      <c r="T16" s="39"/>
      <c r="U16" s="39"/>
      <c r="V16" s="39"/>
      <c r="W16" s="39"/>
      <c r="X16" s="39"/>
      <c r="Y16" s="40"/>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43"/>
      <c r="B17" s="60" t="s">
        <v>49</v>
      </c>
      <c r="C17" s="54" t="s">
        <v>32</v>
      </c>
      <c r="D17" s="22">
        <v>1</v>
      </c>
      <c r="E17" s="50">
        <f>F14+1</f>
        <v>44856</v>
      </c>
      <c r="F17" s="50">
        <f>E17+5</f>
        <v>44861</v>
      </c>
      <c r="G17" s="17"/>
      <c r="H17" s="17">
        <f t="shared" si="6"/>
        <v>6</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
      <c r="A18" s="44"/>
      <c r="B18" s="60" t="s">
        <v>45</v>
      </c>
      <c r="C18" s="54" t="s">
        <v>40</v>
      </c>
      <c r="D18" s="22">
        <v>1</v>
      </c>
      <c r="E18" s="50">
        <f>F14+1</f>
        <v>44856</v>
      </c>
      <c r="F18" s="50">
        <f>E18+16</f>
        <v>44872</v>
      </c>
      <c r="G18" s="17"/>
      <c r="H18" s="17">
        <f t="shared" si="6"/>
        <v>17</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
      <c r="A19" s="43"/>
      <c r="B19" s="60" t="s">
        <v>48</v>
      </c>
      <c r="C19" s="54" t="s">
        <v>36</v>
      </c>
      <c r="D19" s="22">
        <v>1</v>
      </c>
      <c r="E19" s="50">
        <f>F14+1</f>
        <v>44856</v>
      </c>
      <c r="F19" s="50">
        <f>E18+16</f>
        <v>44872</v>
      </c>
      <c r="G19" s="17"/>
      <c r="H19" s="17">
        <f t="shared" si="6"/>
        <v>17</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
      <c r="A20" s="43"/>
      <c r="B20" s="60" t="s">
        <v>51</v>
      </c>
      <c r="C20" s="54" t="s">
        <v>36</v>
      </c>
      <c r="D20" s="22">
        <v>1</v>
      </c>
      <c r="E20" s="50">
        <f>F14+1</f>
        <v>44856</v>
      </c>
      <c r="F20" s="50">
        <f t="shared" ref="F20:F21" si="8">E20+16</f>
        <v>44872</v>
      </c>
      <c r="G20" s="17"/>
      <c r="H20" s="17">
        <f t="shared" si="6"/>
        <v>17</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43"/>
      <c r="B21" s="60" t="s">
        <v>54</v>
      </c>
      <c r="C21" s="54" t="s">
        <v>38</v>
      </c>
      <c r="D21" s="22">
        <v>1</v>
      </c>
      <c r="E21" s="50">
        <f>E16</f>
        <v>44856</v>
      </c>
      <c r="F21" s="50">
        <f t="shared" si="8"/>
        <v>44872</v>
      </c>
      <c r="G21" s="17"/>
      <c r="H21" s="17">
        <f t="shared" si="6"/>
        <v>17</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43"/>
      <c r="B22" s="60" t="s">
        <v>55</v>
      </c>
      <c r="C22" s="54" t="s">
        <v>57</v>
      </c>
      <c r="D22" s="22">
        <v>0.6</v>
      </c>
      <c r="E22" s="50">
        <f>F17+1</f>
        <v>44862</v>
      </c>
      <c r="F22" s="50">
        <f>E22+18</f>
        <v>44880</v>
      </c>
      <c r="G22" s="17"/>
      <c r="H22" s="17">
        <f t="shared" si="6"/>
        <v>19</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43"/>
      <c r="B23" s="60" t="s">
        <v>50</v>
      </c>
      <c r="C23" s="54" t="s">
        <v>32</v>
      </c>
      <c r="D23" s="22">
        <v>0</v>
      </c>
      <c r="E23" s="50">
        <f>F17+1</f>
        <v>44862</v>
      </c>
      <c r="F23" s="50">
        <f>F17+11</f>
        <v>44872</v>
      </c>
      <c r="G23" s="17"/>
      <c r="H23" s="17">
        <f t="shared" si="6"/>
        <v>11</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
      <c r="A24" s="43"/>
      <c r="B24" s="60" t="s">
        <v>46</v>
      </c>
      <c r="C24" s="54" t="s">
        <v>56</v>
      </c>
      <c r="D24" s="22">
        <v>0.8</v>
      </c>
      <c r="E24" s="50">
        <f>F19+1</f>
        <v>44873</v>
      </c>
      <c r="F24" s="50">
        <f>E24+7</f>
        <v>44880</v>
      </c>
      <c r="G24" s="17"/>
      <c r="H24" s="17">
        <f t="shared" si="6"/>
        <v>8</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3">
      <c r="A25" s="43"/>
      <c r="B25" s="60" t="s">
        <v>53</v>
      </c>
      <c r="C25" s="54" t="s">
        <v>52</v>
      </c>
      <c r="D25" s="22">
        <v>0</v>
      </c>
      <c r="E25" s="50">
        <f>F18+1</f>
        <v>44873</v>
      </c>
      <c r="F25" s="50">
        <f>E25+7</f>
        <v>44880</v>
      </c>
      <c r="G25" s="17"/>
      <c r="H25" s="17">
        <f t="shared" si="6"/>
        <v>8</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3">
      <c r="A26" s="43" t="s">
        <v>16</v>
      </c>
      <c r="B26" s="23" t="s">
        <v>44</v>
      </c>
      <c r="C26" s="55"/>
      <c r="D26" s="24"/>
      <c r="E26" s="25"/>
      <c r="F26" s="26"/>
      <c r="G26" s="17"/>
      <c r="H26" s="17" t="str">
        <f t="shared" si="6"/>
        <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customHeight="1" thickBot="1" x14ac:dyDescent="0.3">
      <c r="A27" s="43"/>
      <c r="B27" s="61" t="s">
        <v>59</v>
      </c>
      <c r="C27" s="56" t="s">
        <v>36</v>
      </c>
      <c r="D27" s="27"/>
      <c r="E27" s="51">
        <f>E9+91</f>
        <v>44935</v>
      </c>
      <c r="F27" s="51">
        <f>E27+16</f>
        <v>44951</v>
      </c>
      <c r="G27" s="17"/>
      <c r="H27" s="17">
        <f t="shared" si="6"/>
        <v>17</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customHeight="1" thickBot="1" x14ac:dyDescent="0.3">
      <c r="A28" s="43"/>
      <c r="B28" s="61" t="s">
        <v>58</v>
      </c>
      <c r="C28" s="56" t="s">
        <v>38</v>
      </c>
      <c r="D28" s="27"/>
      <c r="E28" s="51">
        <f>E9+91</f>
        <v>44935</v>
      </c>
      <c r="F28" s="51">
        <f>E27+16</f>
        <v>44951</v>
      </c>
      <c r="G28" s="17"/>
      <c r="H28" s="17">
        <f t="shared" si="6"/>
        <v>17</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customHeight="1" thickBot="1" x14ac:dyDescent="0.3">
      <c r="A29" s="43"/>
      <c r="B29" s="61" t="s">
        <v>60</v>
      </c>
      <c r="C29" s="56" t="s">
        <v>61</v>
      </c>
      <c r="D29" s="27"/>
      <c r="E29" s="51">
        <f>E9+91</f>
        <v>44935</v>
      </c>
      <c r="F29" s="51">
        <f>E27+16</f>
        <v>44951</v>
      </c>
      <c r="G29" s="17"/>
      <c r="H29" s="17">
        <f t="shared" si="6"/>
        <v>17</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customHeight="1" thickBot="1" x14ac:dyDescent="0.3">
      <c r="A30" s="43"/>
      <c r="B30" s="61" t="s">
        <v>1</v>
      </c>
      <c r="C30" s="56"/>
      <c r="D30" s="27"/>
      <c r="E30" s="51" t="s">
        <v>15</v>
      </c>
      <c r="F30" s="51" t="s">
        <v>15</v>
      </c>
      <c r="G30" s="17"/>
      <c r="H30" s="17" t="e">
        <f t="shared" si="6"/>
        <v>#VALUE!</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0" customHeight="1" thickBot="1" x14ac:dyDescent="0.3">
      <c r="A31" s="43"/>
      <c r="B31" s="61" t="s">
        <v>2</v>
      </c>
      <c r="C31" s="56"/>
      <c r="D31" s="27"/>
      <c r="E31" s="51" t="s">
        <v>15</v>
      </c>
      <c r="F31" s="51" t="s">
        <v>15</v>
      </c>
      <c r="G31" s="17"/>
      <c r="H31" s="17" t="e">
        <f t="shared" si="6"/>
        <v>#VALUE!</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 customFormat="1" ht="30" customHeight="1" thickBot="1" x14ac:dyDescent="0.3">
      <c r="A32" s="43" t="s">
        <v>16</v>
      </c>
      <c r="B32" s="28" t="s">
        <v>29</v>
      </c>
      <c r="C32" s="57"/>
      <c r="D32" s="29"/>
      <c r="E32" s="30"/>
      <c r="F32" s="31"/>
      <c r="G32" s="17"/>
      <c r="H32" s="17" t="str">
        <f t="shared" si="6"/>
        <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 customHeight="1" thickBot="1" x14ac:dyDescent="0.3">
      <c r="A33" s="43"/>
      <c r="B33" s="62" t="s">
        <v>3</v>
      </c>
      <c r="C33" s="58"/>
      <c r="D33" s="32"/>
      <c r="E33" s="51" t="s">
        <v>15</v>
      </c>
      <c r="F33" s="51" t="s">
        <v>15</v>
      </c>
      <c r="G33" s="17"/>
      <c r="H33" s="17" t="e">
        <f t="shared" si="6"/>
        <v>#VALUE!</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 customFormat="1" ht="30" customHeight="1" thickBot="1" x14ac:dyDescent="0.3">
      <c r="A34" s="43"/>
      <c r="B34" s="62" t="s">
        <v>4</v>
      </c>
      <c r="C34" s="58"/>
      <c r="D34" s="32"/>
      <c r="E34" s="51" t="s">
        <v>15</v>
      </c>
      <c r="F34" s="51" t="s">
        <v>15</v>
      </c>
      <c r="G34" s="17"/>
      <c r="H34" s="17" t="e">
        <f t="shared" si="6"/>
        <v>#VALUE!</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row>
    <row r="35" spans="1:64" s="3" customFormat="1" ht="30" customHeight="1" thickBot="1" x14ac:dyDescent="0.3">
      <c r="A35" s="43"/>
      <c r="B35" s="62" t="s">
        <v>0</v>
      </c>
      <c r="C35" s="58"/>
      <c r="D35" s="32"/>
      <c r="E35" s="51" t="s">
        <v>15</v>
      </c>
      <c r="F35" s="51" t="s">
        <v>15</v>
      </c>
      <c r="G35" s="17"/>
      <c r="H35" s="17" t="e">
        <f t="shared" si="6"/>
        <v>#VALUE!</v>
      </c>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row>
    <row r="36" spans="1:64" s="3" customFormat="1" ht="30" customHeight="1" thickBot="1" x14ac:dyDescent="0.3">
      <c r="A36" s="43"/>
      <c r="B36" s="62" t="s">
        <v>1</v>
      </c>
      <c r="C36" s="58"/>
      <c r="D36" s="32"/>
      <c r="E36" s="51" t="s">
        <v>15</v>
      </c>
      <c r="F36" s="51" t="s">
        <v>15</v>
      </c>
      <c r="G36" s="17"/>
      <c r="H36" s="17" t="e">
        <f t="shared" si="6"/>
        <v>#VALUE!</v>
      </c>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row>
    <row r="37" spans="1:64" s="3" customFormat="1" ht="30" customHeight="1" thickBot="1" x14ac:dyDescent="0.3">
      <c r="A37" s="43"/>
      <c r="B37" s="62" t="s">
        <v>2</v>
      </c>
      <c r="C37" s="58"/>
      <c r="D37" s="32"/>
      <c r="E37" s="51" t="s">
        <v>15</v>
      </c>
      <c r="F37" s="51" t="s">
        <v>15</v>
      </c>
      <c r="G37" s="17"/>
      <c r="H37" s="17" t="e">
        <f t="shared" si="6"/>
        <v>#VALUE!</v>
      </c>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row>
    <row r="38" spans="1:64" s="3" customFormat="1" ht="30" customHeight="1" thickBot="1" x14ac:dyDescent="0.3">
      <c r="A38" s="43" t="s">
        <v>18</v>
      </c>
      <c r="B38" s="63"/>
      <c r="C38" s="59"/>
      <c r="D38" s="16"/>
      <c r="E38" s="52"/>
      <c r="F38" s="52"/>
      <c r="G38" s="17"/>
      <c r="H38" s="17" t="str">
        <f t="shared" si="6"/>
        <v/>
      </c>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row>
    <row r="39" spans="1:64" s="3" customFormat="1" ht="30" customHeight="1" thickBot="1" x14ac:dyDescent="0.3">
      <c r="A39" s="44" t="s">
        <v>17</v>
      </c>
      <c r="B39" s="33" t="s">
        <v>5</v>
      </c>
      <c r="C39" s="34"/>
      <c r="D39" s="35"/>
      <c r="E39" s="36"/>
      <c r="F39" s="37"/>
      <c r="G39" s="38"/>
      <c r="H39" s="38" t="str">
        <f t="shared" si="6"/>
        <v/>
      </c>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row>
    <row r="40" spans="1:64" ht="30" customHeight="1" x14ac:dyDescent="0.25">
      <c r="G40" s="6"/>
    </row>
    <row r="41" spans="1:64" ht="30" customHeight="1" x14ac:dyDescent="0.25">
      <c r="C41" s="14"/>
      <c r="F41" s="45"/>
    </row>
    <row r="42" spans="1:64" ht="30" customHeight="1" x14ac:dyDescent="0.25">
      <c r="C42"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15:D39 D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D15:D39 D7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ProjectSchedule</vt:lpstr>
      <vt:lpstr>Display_Week</vt:lpstr>
      <vt:lpstr>ProjectSchedule!Print_Titles</vt:lpstr>
      <vt:lpstr>Project_Start</vt:lpstr>
      <vt:lpstr>Project_Start2</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2023-01-18T08:39:50Z</dcterms:modified>
</cp:coreProperties>
</file>