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repos\DFW2\Docs\"/>
    </mc:Choice>
  </mc:AlternateContent>
  <xr:revisionPtr revIDLastSave="0" documentId="13_ncr:1_{F868041E-BC78-4188-A60A-A6E6EF9E1FF0}" xr6:coauthVersionLast="47" xr6:coauthVersionMax="47" xr10:uidLastSave="{00000000-0000-0000-0000-000000000000}"/>
  <bookViews>
    <workbookView xWindow="-120" yWindow="-120" windowWidth="29040" windowHeight="15990" xr2:uid="{9A5B875B-7B1E-4973-BEBF-CAEE8461744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U2" i="1"/>
  <c r="B8" i="1"/>
  <c r="C8" i="1" s="1"/>
  <c r="B10" i="1"/>
  <c r="C10" i="1" s="1"/>
  <c r="D11" i="1"/>
  <c r="E11" i="1" s="1"/>
  <c r="D10" i="1"/>
  <c r="E10" i="1" s="1"/>
  <c r="D9" i="1"/>
  <c r="E9" i="1" s="1"/>
  <c r="F5" i="1"/>
  <c r="B11" i="1" s="1"/>
  <c r="C11" i="1" s="1"/>
  <c r="F4" i="1"/>
  <c r="B9" i="1" s="1"/>
  <c r="C9" i="1" s="1"/>
  <c r="F3" i="1"/>
  <c r="F2" i="1"/>
  <c r="F1" i="1"/>
  <c r="D8" i="1"/>
  <c r="E8" i="1" s="1"/>
  <c r="D7" i="1"/>
  <c r="E7" i="1" s="1"/>
  <c r="V2" i="1" l="1"/>
  <c r="Y2" i="1" s="1"/>
  <c r="U63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W2" i="1" l="1"/>
  <c r="AA2" i="1" s="1"/>
  <c r="V63" i="1"/>
  <c r="Y63" i="1" s="1"/>
  <c r="V3" i="1" l="1"/>
  <c r="V4" i="1" l="1"/>
  <c r="Y3" i="1"/>
  <c r="W3" i="1"/>
  <c r="AA3" i="1" s="1"/>
  <c r="V5" i="1" l="1"/>
  <c r="Y4" i="1"/>
  <c r="W4" i="1"/>
  <c r="AA4" i="1" s="1"/>
  <c r="V6" i="1" l="1"/>
  <c r="Y5" i="1"/>
  <c r="W5" i="1"/>
  <c r="AA5" i="1" s="1"/>
  <c r="V7" i="1" l="1"/>
  <c r="Y6" i="1"/>
  <c r="W6" i="1"/>
  <c r="AA6" i="1" s="1"/>
  <c r="V8" i="1" l="1"/>
  <c r="Y7" i="1"/>
  <c r="W7" i="1"/>
  <c r="AA7" i="1" s="1"/>
  <c r="V9" i="1" l="1"/>
  <c r="Y8" i="1"/>
  <c r="W8" i="1"/>
  <c r="AA8" i="1" s="1"/>
  <c r="V10" i="1" l="1"/>
  <c r="Y9" i="1"/>
  <c r="W9" i="1"/>
  <c r="AA9" i="1" s="1"/>
  <c r="V11" i="1" l="1"/>
  <c r="Y10" i="1"/>
  <c r="W10" i="1"/>
  <c r="AA10" i="1" s="1"/>
  <c r="V12" i="1" l="1"/>
  <c r="Y11" i="1"/>
  <c r="W11" i="1"/>
  <c r="AA11" i="1" s="1"/>
  <c r="V13" i="1" l="1"/>
  <c r="Y12" i="1"/>
  <c r="W12" i="1"/>
  <c r="AA12" i="1" s="1"/>
  <c r="V14" i="1" l="1"/>
  <c r="Y13" i="1"/>
  <c r="W13" i="1"/>
  <c r="AA13" i="1" s="1"/>
  <c r="V15" i="1" l="1"/>
  <c r="Y14" i="1"/>
  <c r="W14" i="1"/>
  <c r="AA14" i="1" s="1"/>
  <c r="V16" i="1" l="1"/>
  <c r="Y15" i="1"/>
  <c r="W15" i="1"/>
  <c r="AA15" i="1" s="1"/>
  <c r="V17" i="1" l="1"/>
  <c r="Y16" i="1"/>
  <c r="W16" i="1"/>
  <c r="AA16" i="1" s="1"/>
  <c r="V18" i="1" l="1"/>
  <c r="Y17" i="1"/>
  <c r="W17" i="1"/>
  <c r="AA17" i="1" s="1"/>
  <c r="V19" i="1" l="1"/>
  <c r="Y18" i="1"/>
  <c r="W18" i="1"/>
  <c r="AA18" i="1" s="1"/>
  <c r="V20" i="1" l="1"/>
  <c r="Y19" i="1"/>
  <c r="W19" i="1"/>
  <c r="AA19" i="1" s="1"/>
  <c r="V21" i="1" l="1"/>
  <c r="Y20" i="1"/>
  <c r="W20" i="1"/>
  <c r="AA20" i="1" s="1"/>
  <c r="V22" i="1" l="1"/>
  <c r="Y21" i="1"/>
  <c r="W21" i="1"/>
  <c r="AA21" i="1" s="1"/>
  <c r="V23" i="1" l="1"/>
  <c r="Y22" i="1"/>
  <c r="W22" i="1"/>
  <c r="AA22" i="1" s="1"/>
  <c r="V24" i="1" l="1"/>
  <c r="Y23" i="1"/>
  <c r="W23" i="1"/>
  <c r="AA23" i="1" s="1"/>
  <c r="V25" i="1" l="1"/>
  <c r="Y24" i="1"/>
  <c r="W24" i="1"/>
  <c r="AA24" i="1" s="1"/>
  <c r="V26" i="1" l="1"/>
  <c r="Y25" i="1"/>
  <c r="W25" i="1"/>
  <c r="AA25" i="1" s="1"/>
  <c r="V27" i="1" l="1"/>
  <c r="Y26" i="1"/>
  <c r="W26" i="1"/>
  <c r="AA26" i="1" s="1"/>
  <c r="V28" i="1" l="1"/>
  <c r="Y27" i="1"/>
  <c r="W27" i="1"/>
  <c r="AA27" i="1" s="1"/>
  <c r="V29" i="1" l="1"/>
  <c r="Y28" i="1"/>
  <c r="W28" i="1"/>
  <c r="AA28" i="1" s="1"/>
  <c r="V30" i="1" l="1"/>
  <c r="Y29" i="1"/>
  <c r="W29" i="1"/>
  <c r="AA29" i="1" s="1"/>
  <c r="V31" i="1" l="1"/>
  <c r="Y30" i="1"/>
  <c r="W30" i="1"/>
  <c r="AA30" i="1" s="1"/>
  <c r="V32" i="1" l="1"/>
  <c r="Y31" i="1"/>
  <c r="W31" i="1"/>
  <c r="AA31" i="1" s="1"/>
  <c r="V33" i="1" l="1"/>
  <c r="Y32" i="1"/>
  <c r="W32" i="1"/>
  <c r="AA32" i="1" s="1"/>
  <c r="V34" i="1" l="1"/>
  <c r="Y33" i="1"/>
  <c r="W33" i="1"/>
  <c r="AA33" i="1" s="1"/>
  <c r="V35" i="1" l="1"/>
  <c r="Y34" i="1"/>
  <c r="W34" i="1"/>
  <c r="AA34" i="1" s="1"/>
  <c r="V36" i="1" l="1"/>
  <c r="Y35" i="1"/>
  <c r="W35" i="1"/>
  <c r="AA35" i="1" s="1"/>
  <c r="V37" i="1" l="1"/>
  <c r="Y36" i="1"/>
  <c r="W36" i="1"/>
  <c r="AA36" i="1" s="1"/>
  <c r="V38" i="1" l="1"/>
  <c r="Y37" i="1"/>
  <c r="W37" i="1"/>
  <c r="AA37" i="1" s="1"/>
  <c r="V39" i="1" l="1"/>
  <c r="Y38" i="1"/>
  <c r="W38" i="1"/>
  <c r="AA38" i="1" s="1"/>
  <c r="V40" i="1" l="1"/>
  <c r="Y39" i="1"/>
  <c r="W39" i="1"/>
  <c r="AA39" i="1" s="1"/>
  <c r="V41" i="1" l="1"/>
  <c r="Y40" i="1"/>
  <c r="W40" i="1"/>
  <c r="AA40" i="1" s="1"/>
  <c r="V42" i="1" l="1"/>
  <c r="Y41" i="1"/>
  <c r="W41" i="1"/>
  <c r="AA41" i="1" s="1"/>
  <c r="V43" i="1" l="1"/>
  <c r="Y42" i="1"/>
  <c r="W42" i="1"/>
  <c r="AA42" i="1" s="1"/>
  <c r="V44" i="1" l="1"/>
  <c r="Y43" i="1"/>
  <c r="W43" i="1"/>
  <c r="AA43" i="1" s="1"/>
  <c r="V45" i="1" l="1"/>
  <c r="Y44" i="1"/>
  <c r="W44" i="1"/>
  <c r="AA44" i="1" s="1"/>
  <c r="V46" i="1" l="1"/>
  <c r="Y45" i="1"/>
  <c r="W45" i="1"/>
  <c r="AA45" i="1" s="1"/>
  <c r="V47" i="1" l="1"/>
  <c r="Y46" i="1"/>
  <c r="W46" i="1"/>
  <c r="AA46" i="1" s="1"/>
  <c r="V48" i="1" l="1"/>
  <c r="Y47" i="1"/>
  <c r="W47" i="1"/>
  <c r="AA47" i="1" s="1"/>
  <c r="V49" i="1" l="1"/>
  <c r="Y48" i="1"/>
  <c r="W48" i="1"/>
  <c r="AA48" i="1" s="1"/>
  <c r="V50" i="1" l="1"/>
  <c r="Y49" i="1"/>
  <c r="W49" i="1"/>
  <c r="AA49" i="1" s="1"/>
  <c r="V51" i="1" l="1"/>
  <c r="Y50" i="1"/>
  <c r="W50" i="1"/>
  <c r="AA50" i="1" s="1"/>
  <c r="V52" i="1" l="1"/>
  <c r="Y51" i="1"/>
  <c r="W51" i="1"/>
  <c r="AA51" i="1" s="1"/>
  <c r="V53" i="1" l="1"/>
  <c r="Y52" i="1"/>
  <c r="W52" i="1"/>
  <c r="AA52" i="1" s="1"/>
  <c r="V54" i="1" l="1"/>
  <c r="Y53" i="1"/>
  <c r="W53" i="1"/>
  <c r="AA53" i="1" s="1"/>
  <c r="V55" i="1" l="1"/>
  <c r="Y54" i="1"/>
  <c r="W54" i="1"/>
  <c r="AA54" i="1" s="1"/>
  <c r="V56" i="1" l="1"/>
  <c r="Y55" i="1"/>
  <c r="W55" i="1"/>
  <c r="AA55" i="1" s="1"/>
  <c r="V57" i="1" l="1"/>
  <c r="Y56" i="1"/>
  <c r="W56" i="1"/>
  <c r="AA56" i="1" s="1"/>
  <c r="V58" i="1" l="1"/>
  <c r="Y57" i="1"/>
  <c r="W57" i="1"/>
  <c r="AA57" i="1" s="1"/>
  <c r="V59" i="1" l="1"/>
  <c r="Y58" i="1"/>
  <c r="W58" i="1"/>
  <c r="AA58" i="1" s="1"/>
  <c r="V60" i="1" l="1"/>
  <c r="Y59" i="1"/>
  <c r="W59" i="1"/>
  <c r="AA59" i="1" s="1"/>
  <c r="V61" i="1" l="1"/>
  <c r="V62" i="1"/>
  <c r="Y62" i="1" s="1"/>
  <c r="Y60" i="1"/>
  <c r="W60" i="1"/>
  <c r="AA60" i="1" s="1"/>
  <c r="W63" i="1"/>
  <c r="AA63" i="1" s="1"/>
  <c r="W62" i="1" l="1"/>
  <c r="AA62" i="1" s="1"/>
  <c r="Y61" i="1"/>
  <c r="W61" i="1"/>
  <c r="AA61" i="1" s="1"/>
</calcChain>
</file>

<file path=xl/sharedStrings.xml><?xml version="1.0" encoding="utf-8"?>
<sst xmlns="http://schemas.openxmlformats.org/spreadsheetml/2006/main" count="16" uniqueCount="15">
  <si>
    <t>xd</t>
  </si>
  <si>
    <t>xd'</t>
  </si>
  <si>
    <t>xd''</t>
  </si>
  <si>
    <t>Tdo'</t>
  </si>
  <si>
    <t>Tdo''</t>
  </si>
  <si>
    <t>A</t>
  </si>
  <si>
    <t>B</t>
  </si>
  <si>
    <t>C</t>
  </si>
  <si>
    <t>Td'</t>
  </si>
  <si>
    <t>Td''</t>
  </si>
  <si>
    <t>1/Tdo'</t>
  </si>
  <si>
    <t>1/Td'</t>
  </si>
  <si>
    <t>1/Tdo''</t>
  </si>
  <si>
    <t>omega</t>
  </si>
  <si>
    <t>1.21*(1+s*1.090818)*(1+s*0.140629)/(1+s*9.23)/(1+s*0.2)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</si>
</sst>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Лист1!$C$7:$C$11</c:f>
              <c:numCache>
                <c:formatCode>General</c:formatCode>
                <c:ptCount val="5"/>
                <c:pt idx="0">
                  <c:v>-2</c:v>
                </c:pt>
                <c:pt idx="1">
                  <c:v>-0.77085201164214423</c:v>
                </c:pt>
                <c:pt idx="2">
                  <c:v>4.2627201083242409E-2</c:v>
                </c:pt>
                <c:pt idx="3">
                  <c:v>1.5228787452803376</c:v>
                </c:pt>
                <c:pt idx="4">
                  <c:v>1.7004446899020245</c:v>
                </c:pt>
              </c:numCache>
            </c:numRef>
          </c:xVal>
          <c:yVal>
            <c:numRef>
              <c:f>Лист1!$D$7:$D$11</c:f>
              <c:numCache>
                <c:formatCode>General</c:formatCode>
                <c:ptCount val="5"/>
                <c:pt idx="0">
                  <c:v>1.92</c:v>
                </c:pt>
                <c:pt idx="1">
                  <c:v>1.92</c:v>
                </c:pt>
                <c:pt idx="2">
                  <c:v>0.29499999999999998</c:v>
                </c:pt>
                <c:pt idx="3">
                  <c:v>0.29499999999999998</c:v>
                </c:pt>
                <c:pt idx="4">
                  <c:v>0.19600000000000001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5-4E7B-8133-85E8CEC2FE1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Лист1!$Y$2:$Y$63</c:f>
              <c:numCache>
                <c:formatCode>General</c:formatCode>
                <c:ptCount val="62"/>
                <c:pt idx="0">
                  <c:v>-2</c:v>
                </c:pt>
                <c:pt idx="1">
                  <c:v>-1.939336972296688</c:v>
                </c:pt>
                <c:pt idx="2">
                  <c:v>-1.878673944593376</c:v>
                </c:pt>
                <c:pt idx="3">
                  <c:v>-1.8180109168900651</c:v>
                </c:pt>
                <c:pt idx="4">
                  <c:v>-1.7573478891867524</c:v>
                </c:pt>
                <c:pt idx="5">
                  <c:v>-1.6966848614834404</c:v>
                </c:pt>
                <c:pt idx="6">
                  <c:v>-1.6360218337801296</c:v>
                </c:pt>
                <c:pt idx="7">
                  <c:v>-1.5753588060768173</c:v>
                </c:pt>
                <c:pt idx="8">
                  <c:v>-1.5146957783735064</c:v>
                </c:pt>
                <c:pt idx="9">
                  <c:v>-1.4540327506701942</c:v>
                </c:pt>
                <c:pt idx="10">
                  <c:v>-1.3933697229668827</c:v>
                </c:pt>
                <c:pt idx="11">
                  <c:v>-1.3327066952635707</c:v>
                </c:pt>
                <c:pt idx="12">
                  <c:v>-1.2720436675602589</c:v>
                </c:pt>
                <c:pt idx="13">
                  <c:v>-1.2113806398569469</c:v>
                </c:pt>
                <c:pt idx="14">
                  <c:v>-1.1507176121536353</c:v>
                </c:pt>
                <c:pt idx="15">
                  <c:v>-1.0900545844503231</c:v>
                </c:pt>
                <c:pt idx="16">
                  <c:v>-1.0293915567470118</c:v>
                </c:pt>
                <c:pt idx="17">
                  <c:v>-0.96872852904370077</c:v>
                </c:pt>
                <c:pt idx="18">
                  <c:v>-0.90806550134038688</c:v>
                </c:pt>
                <c:pt idx="19">
                  <c:v>-0.84740247363707699</c:v>
                </c:pt>
                <c:pt idx="20">
                  <c:v>-0.7867394459337631</c:v>
                </c:pt>
                <c:pt idx="21">
                  <c:v>-0.72607641823045144</c:v>
                </c:pt>
                <c:pt idx="22">
                  <c:v>-0.66541339052714066</c:v>
                </c:pt>
                <c:pt idx="23">
                  <c:v>-0.6047503628238281</c:v>
                </c:pt>
                <c:pt idx="24">
                  <c:v>-0.54408733512051655</c:v>
                </c:pt>
                <c:pt idx="25">
                  <c:v>-0.4834243074172041</c:v>
                </c:pt>
                <c:pt idx="26">
                  <c:v>-0.42276127971389277</c:v>
                </c:pt>
                <c:pt idx="27">
                  <c:v>-0.36209825201058055</c:v>
                </c:pt>
                <c:pt idx="28">
                  <c:v>-0.30143522430726893</c:v>
                </c:pt>
                <c:pt idx="29">
                  <c:v>-0.24077219660395691</c:v>
                </c:pt>
                <c:pt idx="30">
                  <c:v>-0.18010916890064499</c:v>
                </c:pt>
                <c:pt idx="31">
                  <c:v>-0.11944614119733318</c:v>
                </c:pt>
                <c:pt idx="32">
                  <c:v>-5.8783113494021523E-2</c:v>
                </c:pt>
                <c:pt idx="33">
                  <c:v>1.8799142092913784E-3</c:v>
                </c:pt>
                <c:pt idx="34">
                  <c:v>6.2542941912601027E-2</c:v>
                </c:pt>
                <c:pt idx="35">
                  <c:v>0.12320596961591487</c:v>
                </c:pt>
                <c:pt idx="36">
                  <c:v>0.18386899731922754</c:v>
                </c:pt>
                <c:pt idx="37">
                  <c:v>0.24453202502253737</c:v>
                </c:pt>
                <c:pt idx="38">
                  <c:v>0.30519505272585024</c:v>
                </c:pt>
                <c:pt idx="39">
                  <c:v>0.3658580804291619</c:v>
                </c:pt>
                <c:pt idx="40">
                  <c:v>0.42652110813247335</c:v>
                </c:pt>
                <c:pt idx="41">
                  <c:v>0.48718413583578529</c:v>
                </c:pt>
                <c:pt idx="42">
                  <c:v>0.54784716353909813</c:v>
                </c:pt>
                <c:pt idx="43">
                  <c:v>0.6085101912424089</c:v>
                </c:pt>
                <c:pt idx="44">
                  <c:v>0.66917321894572168</c:v>
                </c:pt>
                <c:pt idx="45">
                  <c:v>0.72983624664903324</c:v>
                </c:pt>
                <c:pt idx="46">
                  <c:v>0.79049927435234513</c:v>
                </c:pt>
                <c:pt idx="47">
                  <c:v>0.85116230205565702</c:v>
                </c:pt>
                <c:pt idx="48">
                  <c:v>0.91182532975896857</c:v>
                </c:pt>
                <c:pt idx="49">
                  <c:v>0.97248835746228079</c:v>
                </c:pt>
                <c:pt idx="50">
                  <c:v>1.0331513851655931</c:v>
                </c:pt>
                <c:pt idx="51">
                  <c:v>1.0938144128689027</c:v>
                </c:pt>
                <c:pt idx="52">
                  <c:v>1.1544774405722171</c:v>
                </c:pt>
                <c:pt idx="53">
                  <c:v>1.2151404682755285</c:v>
                </c:pt>
                <c:pt idx="54">
                  <c:v>1.2758034959788407</c:v>
                </c:pt>
                <c:pt idx="55">
                  <c:v>1.3364665236821507</c:v>
                </c:pt>
                <c:pt idx="56">
                  <c:v>1.397129551385464</c:v>
                </c:pt>
                <c:pt idx="57">
                  <c:v>1.4577925790887749</c:v>
                </c:pt>
                <c:pt idx="58">
                  <c:v>1.5184556067920871</c:v>
                </c:pt>
                <c:pt idx="59">
                  <c:v>1.5791186344953989</c:v>
                </c:pt>
                <c:pt idx="60">
                  <c:v>1.63978166219871</c:v>
                </c:pt>
                <c:pt idx="61">
                  <c:v>1.7004446899020247</c:v>
                </c:pt>
              </c:numCache>
            </c:numRef>
          </c:xVal>
          <c:yVal>
            <c:numRef>
              <c:f>Лист1!$W$2:$W$63</c:f>
              <c:numCache>
                <c:formatCode>General</c:formatCode>
                <c:ptCount val="62"/>
                <c:pt idx="0">
                  <c:v>1.9167456415925526</c:v>
                </c:pt>
                <c:pt idx="1">
                  <c:v>1.9157004352261315</c:v>
                </c:pt>
                <c:pt idx="2">
                  <c:v>1.9143210777163406</c:v>
                </c:pt>
                <c:pt idx="3">
                  <c:v>1.9125018837936505</c:v>
                </c:pt>
                <c:pt idx="4">
                  <c:v>1.9101045864693134</c:v>
                </c:pt>
                <c:pt idx="5">
                  <c:v>1.9069489136149864</c:v>
                </c:pt>
                <c:pt idx="6">
                  <c:v>1.9028008955207902</c:v>
                </c:pt>
                <c:pt idx="7">
                  <c:v>1.8973586988978912</c:v>
                </c:pt>
                <c:pt idx="8">
                  <c:v>1.8902360521408326</c:v>
                </c:pt>
                <c:pt idx="9">
                  <c:v>1.8809438642969665</c:v>
                </c:pt>
                <c:pt idx="10">
                  <c:v>1.8688715919904251</c:v>
                </c:pt>
                <c:pt idx="11">
                  <c:v>1.8532714376650103</c:v>
                </c:pt>
                <c:pt idx="12">
                  <c:v>1.8332506776877069</c:v>
                </c:pt>
                <c:pt idx="13">
                  <c:v>1.8077802100608935</c:v>
                </c:pt>
                <c:pt idx="14">
                  <c:v>1.7757301607786378</c:v>
                </c:pt>
                <c:pt idx="15">
                  <c:v>1.7359446041639786</c:v>
                </c:pt>
                <c:pt idx="16">
                  <c:v>1.6873645946702978</c:v>
                </c:pt>
                <c:pt idx="17">
                  <c:v>1.6291987889560415</c:v>
                </c:pt>
                <c:pt idx="18">
                  <c:v>1.5611226162422089</c:v>
                </c:pt>
                <c:pt idx="19">
                  <c:v>1.4834639461628334</c:v>
                </c:pt>
                <c:pt idx="20">
                  <c:v>1.3973165041393303</c:v>
                </c:pt>
                <c:pt idx="21">
                  <c:v>1.3045266776065654</c:v>
                </c:pt>
                <c:pt idx="22">
                  <c:v>1.2075324380852956</c:v>
                </c:pt>
                <c:pt idx="23">
                  <c:v>1.1090842652759305</c:v>
                </c:pt>
                <c:pt idx="24">
                  <c:v>1.0119206661511801</c:v>
                </c:pt>
                <c:pt idx="25">
                  <c:v>0.91848122971610757</c:v>
                </c:pt>
                <c:pt idx="26">
                  <c:v>0.83071539522040938</c:v>
                </c:pt>
                <c:pt idx="27">
                  <c:v>0.75000365100445188</c:v>
                </c:pt>
                <c:pt idx="28">
                  <c:v>0.67717269461541796</c:v>
                </c:pt>
                <c:pt idx="29">
                  <c:v>0.61256937459183469</c:v>
                </c:pt>
                <c:pt idx="30">
                  <c:v>0.55615885643737173</c:v>
                </c:pt>
                <c:pt idx="31">
                  <c:v>0.50762253429043025</c:v>
                </c:pt>
                <c:pt idx="32">
                  <c:v>0.46644310547191703</c:v>
                </c:pt>
                <c:pt idx="33">
                  <c:v>0.43197351138249107</c:v>
                </c:pt>
                <c:pt idx="34">
                  <c:v>0.40349169554106701</c:v>
                </c:pt>
                <c:pt idx="35">
                  <c:v>0.38024471239117369</c:v>
                </c:pt>
                <c:pt idx="36">
                  <c:v>0.36148488852887872</c:v>
                </c:pt>
                <c:pt idx="37">
                  <c:v>0.34649902759772044</c:v>
                </c:pt>
                <c:pt idx="38">
                  <c:v>0.33463035957499915</c:v>
                </c:pt>
                <c:pt idx="39">
                  <c:v>0.32529268060582484</c:v>
                </c:pt>
                <c:pt idx="40">
                  <c:v>0.31797675475740717</c:v>
                </c:pt>
                <c:pt idx="41">
                  <c:v>0.31224996633986851</c:v>
                </c:pt>
                <c:pt idx="42">
                  <c:v>0.3077508803137487</c:v>
                </c:pt>
                <c:pt idx="43">
                  <c:v>0.30418056504135554</c:v>
                </c:pt>
                <c:pt idx="44">
                  <c:v>0.30129232676993667</c:v>
                </c:pt>
                <c:pt idx="45">
                  <c:v>0.29888109892947312</c:v>
                </c:pt>
                <c:pt idx="46">
                  <c:v>0.2967733095115872</c:v>
                </c:pt>
                <c:pt idx="47">
                  <c:v>0.2948177336339155</c:v>
                </c:pt>
                <c:pt idx="48">
                  <c:v>0.29287767577747753</c:v>
                </c:pt>
                <c:pt idx="49">
                  <c:v>0.29082482362597017</c:v>
                </c:pt>
                <c:pt idx="50">
                  <c:v>0.28853525177854195</c:v>
                </c:pt>
                <c:pt idx="51">
                  <c:v>0.285888275317424</c:v>
                </c:pt>
                <c:pt idx="52">
                  <c:v>0.28276904882656062</c:v>
                </c:pt>
                <c:pt idx="53">
                  <c:v>0.27907577407245243</c:v>
                </c:pt>
                <c:pt idx="54">
                  <c:v>0.27473182761382353</c:v>
                </c:pt>
                <c:pt idx="55">
                  <c:v>0.2697017735784567</c:v>
                </c:pt>
                <c:pt idx="56">
                  <c:v>0.26400810487452925</c:v>
                </c:pt>
                <c:pt idx="57">
                  <c:v>0.25774333634141011</c:v>
                </c:pt>
                <c:pt idx="58">
                  <c:v>0.25107119164041353</c:v>
                </c:pt>
                <c:pt idx="59">
                  <c:v>0.24421260318988378</c:v>
                </c:pt>
                <c:pt idx="60">
                  <c:v>0.2374172793026666</c:v>
                </c:pt>
                <c:pt idx="61">
                  <c:v>0.23092758340576106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D-4BAD-99EE-2877133CC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907760"/>
        <c:axId val="431924816"/>
      </c:scatterChart>
      <c:valAx>
        <c:axId val="43190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924816"/>
        <c:crosses val="autoZero"/>
        <c:crossBetween val="midCat"/>
      </c:valAx>
      <c:valAx>
        <c:axId val="43192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90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Лист1!$C$7:$C$11</c:f>
              <c:numCache>
                <c:formatCode>General</c:formatCode>
                <c:ptCount val="5"/>
                <c:pt idx="0">
                  <c:v>-2</c:v>
                </c:pt>
                <c:pt idx="1">
                  <c:v>-0.77085201164214423</c:v>
                </c:pt>
                <c:pt idx="2">
                  <c:v>4.2627201083242409E-2</c:v>
                </c:pt>
                <c:pt idx="3">
                  <c:v>1.5228787452803376</c:v>
                </c:pt>
                <c:pt idx="4">
                  <c:v>1.7004446899020245</c:v>
                </c:pt>
              </c:numCache>
            </c:numRef>
          </c:xVal>
          <c:yVal>
            <c:numRef>
              <c:f>Лист1!$E$7:$E$11</c:f>
              <c:numCache>
                <c:formatCode>General</c:formatCode>
                <c:ptCount val="5"/>
                <c:pt idx="0">
                  <c:v>5.6660245740709918</c:v>
                </c:pt>
                <c:pt idx="1">
                  <c:v>5.6660245740709918</c:v>
                </c:pt>
                <c:pt idx="2">
                  <c:v>-10.60355968043674</c:v>
                </c:pt>
                <c:pt idx="3">
                  <c:v>-10.60355968043674</c:v>
                </c:pt>
                <c:pt idx="4">
                  <c:v>-14.15487857287048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5-4E7B-8133-85E8CEC2FE1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Лист1!$Y$2:$Y$63</c:f>
              <c:numCache>
                <c:formatCode>General</c:formatCode>
                <c:ptCount val="62"/>
                <c:pt idx="0">
                  <c:v>-2</c:v>
                </c:pt>
                <c:pt idx="1">
                  <c:v>-1.939336972296688</c:v>
                </c:pt>
                <c:pt idx="2">
                  <c:v>-1.878673944593376</c:v>
                </c:pt>
                <c:pt idx="3">
                  <c:v>-1.8180109168900651</c:v>
                </c:pt>
                <c:pt idx="4">
                  <c:v>-1.7573478891867524</c:v>
                </c:pt>
                <c:pt idx="5">
                  <c:v>-1.6966848614834404</c:v>
                </c:pt>
                <c:pt idx="6">
                  <c:v>-1.6360218337801296</c:v>
                </c:pt>
                <c:pt idx="7">
                  <c:v>-1.5753588060768173</c:v>
                </c:pt>
                <c:pt idx="8">
                  <c:v>-1.5146957783735064</c:v>
                </c:pt>
                <c:pt idx="9">
                  <c:v>-1.4540327506701942</c:v>
                </c:pt>
                <c:pt idx="10">
                  <c:v>-1.3933697229668827</c:v>
                </c:pt>
                <c:pt idx="11">
                  <c:v>-1.3327066952635707</c:v>
                </c:pt>
                <c:pt idx="12">
                  <c:v>-1.2720436675602589</c:v>
                </c:pt>
                <c:pt idx="13">
                  <c:v>-1.2113806398569469</c:v>
                </c:pt>
                <c:pt idx="14">
                  <c:v>-1.1507176121536353</c:v>
                </c:pt>
                <c:pt idx="15">
                  <c:v>-1.0900545844503231</c:v>
                </c:pt>
                <c:pt idx="16">
                  <c:v>-1.0293915567470118</c:v>
                </c:pt>
                <c:pt idx="17">
                  <c:v>-0.96872852904370077</c:v>
                </c:pt>
                <c:pt idx="18">
                  <c:v>-0.90806550134038688</c:v>
                </c:pt>
                <c:pt idx="19">
                  <c:v>-0.84740247363707699</c:v>
                </c:pt>
                <c:pt idx="20">
                  <c:v>-0.7867394459337631</c:v>
                </c:pt>
                <c:pt idx="21">
                  <c:v>-0.72607641823045144</c:v>
                </c:pt>
                <c:pt idx="22">
                  <c:v>-0.66541339052714066</c:v>
                </c:pt>
                <c:pt idx="23">
                  <c:v>-0.6047503628238281</c:v>
                </c:pt>
                <c:pt idx="24">
                  <c:v>-0.54408733512051655</c:v>
                </c:pt>
                <c:pt idx="25">
                  <c:v>-0.4834243074172041</c:v>
                </c:pt>
                <c:pt idx="26">
                  <c:v>-0.42276127971389277</c:v>
                </c:pt>
                <c:pt idx="27">
                  <c:v>-0.36209825201058055</c:v>
                </c:pt>
                <c:pt idx="28">
                  <c:v>-0.30143522430726893</c:v>
                </c:pt>
                <c:pt idx="29">
                  <c:v>-0.24077219660395691</c:v>
                </c:pt>
                <c:pt idx="30">
                  <c:v>-0.18010916890064499</c:v>
                </c:pt>
                <c:pt idx="31">
                  <c:v>-0.11944614119733318</c:v>
                </c:pt>
                <c:pt idx="32">
                  <c:v>-5.8783113494021523E-2</c:v>
                </c:pt>
                <c:pt idx="33">
                  <c:v>1.8799142092913784E-3</c:v>
                </c:pt>
                <c:pt idx="34">
                  <c:v>6.2542941912601027E-2</c:v>
                </c:pt>
                <c:pt idx="35">
                  <c:v>0.12320596961591487</c:v>
                </c:pt>
                <c:pt idx="36">
                  <c:v>0.18386899731922754</c:v>
                </c:pt>
                <c:pt idx="37">
                  <c:v>0.24453202502253737</c:v>
                </c:pt>
                <c:pt idx="38">
                  <c:v>0.30519505272585024</c:v>
                </c:pt>
                <c:pt idx="39">
                  <c:v>0.3658580804291619</c:v>
                </c:pt>
                <c:pt idx="40">
                  <c:v>0.42652110813247335</c:v>
                </c:pt>
                <c:pt idx="41">
                  <c:v>0.48718413583578529</c:v>
                </c:pt>
                <c:pt idx="42">
                  <c:v>0.54784716353909813</c:v>
                </c:pt>
                <c:pt idx="43">
                  <c:v>0.6085101912424089</c:v>
                </c:pt>
                <c:pt idx="44">
                  <c:v>0.66917321894572168</c:v>
                </c:pt>
                <c:pt idx="45">
                  <c:v>0.72983624664903324</c:v>
                </c:pt>
                <c:pt idx="46">
                  <c:v>0.79049927435234513</c:v>
                </c:pt>
                <c:pt idx="47">
                  <c:v>0.85116230205565702</c:v>
                </c:pt>
                <c:pt idx="48">
                  <c:v>0.91182532975896857</c:v>
                </c:pt>
                <c:pt idx="49">
                  <c:v>0.97248835746228079</c:v>
                </c:pt>
                <c:pt idx="50">
                  <c:v>1.0331513851655931</c:v>
                </c:pt>
                <c:pt idx="51">
                  <c:v>1.0938144128689027</c:v>
                </c:pt>
                <c:pt idx="52">
                  <c:v>1.1544774405722171</c:v>
                </c:pt>
                <c:pt idx="53">
                  <c:v>1.2151404682755285</c:v>
                </c:pt>
                <c:pt idx="54">
                  <c:v>1.2758034959788407</c:v>
                </c:pt>
                <c:pt idx="55">
                  <c:v>1.3364665236821507</c:v>
                </c:pt>
                <c:pt idx="56">
                  <c:v>1.397129551385464</c:v>
                </c:pt>
                <c:pt idx="57">
                  <c:v>1.4577925790887749</c:v>
                </c:pt>
                <c:pt idx="58">
                  <c:v>1.5184556067920871</c:v>
                </c:pt>
                <c:pt idx="59">
                  <c:v>1.5791186344953989</c:v>
                </c:pt>
                <c:pt idx="60">
                  <c:v>1.63978166219871</c:v>
                </c:pt>
                <c:pt idx="61">
                  <c:v>1.7004446899020247</c:v>
                </c:pt>
              </c:numCache>
            </c:numRef>
          </c:xVal>
          <c:yVal>
            <c:numRef>
              <c:f>Лист1!$AA$2:$AA$63</c:f>
              <c:numCache>
                <c:formatCode>General</c:formatCode>
                <c:ptCount val="62"/>
                <c:pt idx="0">
                  <c:v>5.6512896881080907</c:v>
                </c:pt>
                <c:pt idx="1">
                  <c:v>5.646551958109626</c:v>
                </c:pt>
                <c:pt idx="2">
                  <c:v>5.6402956237370994</c:v>
                </c:pt>
                <c:pt idx="3">
                  <c:v>5.6320374320245765</c:v>
                </c:pt>
                <c:pt idx="4">
                  <c:v>5.6211429479176402</c:v>
                </c:pt>
                <c:pt idx="5">
                  <c:v>5.6067811725898213</c:v>
                </c:pt>
                <c:pt idx="6">
                  <c:v>5.5878669428240695</c:v>
                </c:pt>
                <c:pt idx="7">
                  <c:v>5.5629888552615334</c:v>
                </c:pt>
                <c:pt idx="8">
                  <c:v>5.5303208426272663</c:v>
                </c:pt>
                <c:pt idx="9">
                  <c:v>5.4875166894248375</c:v>
                </c:pt>
                <c:pt idx="10">
                  <c:v>5.43158925062869</c:v>
                </c:pt>
                <c:pt idx="11">
                  <c:v>5.3587806502397664</c:v>
                </c:pt>
                <c:pt idx="12">
                  <c:v>5.2644370842186632</c:v>
                </c:pt>
                <c:pt idx="13">
                  <c:v>5.1429125564138918</c:v>
                </c:pt>
                <c:pt idx="14">
                  <c:v>4.9875394249278182</c:v>
                </c:pt>
                <c:pt idx="15">
                  <c:v>4.7907172452684446</c:v>
                </c:pt>
                <c:pt idx="16">
                  <c:v>4.544178644616153</c:v>
                </c:pt>
                <c:pt idx="17">
                  <c:v>4.2394815717372918</c:v>
                </c:pt>
                <c:pt idx="18">
                  <c:v>3.8687403093718982</c:v>
                </c:pt>
                <c:pt idx="19">
                  <c:v>3.4255399153449684</c:v>
                </c:pt>
                <c:pt idx="20">
                  <c:v>2.9058957734297399</c:v>
                </c:pt>
                <c:pt idx="21">
                  <c:v>2.3090592972239028</c:v>
                </c:pt>
                <c:pt idx="22">
                  <c:v>1.6379761216755697</c:v>
                </c:pt>
                <c:pt idx="23">
                  <c:v>0.89929087887294257</c:v>
                </c:pt>
                <c:pt idx="24">
                  <c:v>0.10292930929834194</c:v>
                </c:pt>
                <c:pt idx="25">
                  <c:v>-0.73859429209571603</c:v>
                </c:pt>
                <c:pt idx="26">
                  <c:v>-1.6109548180862221</c:v>
                </c:pt>
                <c:pt idx="27">
                  <c:v>-2.4987324493065994</c:v>
                </c:pt>
                <c:pt idx="28">
                  <c:v>-3.3860112421223998</c:v>
                </c:pt>
                <c:pt idx="29">
                  <c:v>-4.2568943908189123</c:v>
                </c:pt>
                <c:pt idx="30">
                  <c:v>-5.0960228510817291</c:v>
                </c:pt>
                <c:pt idx="31">
                  <c:v>-5.8891821405000231</c:v>
                </c:pt>
                <c:pt idx="32">
                  <c:v>-6.6240264375555409</c:v>
                </c:pt>
                <c:pt idx="33">
                  <c:v>-7.2908576661609503</c:v>
                </c:pt>
                <c:pt idx="34">
                  <c:v>-7.8833079855199468</c:v>
                </c:pt>
                <c:pt idx="35">
                  <c:v>-8.3987363289471251</c:v>
                </c:pt>
                <c:pt idx="36">
                  <c:v>-8.8381970636930376</c:v>
                </c:pt>
                <c:pt idx="37">
                  <c:v>-9.2059595967743277</c:v>
                </c:pt>
                <c:pt idx="38">
                  <c:v>-9.5086931982693805</c:v>
                </c:pt>
                <c:pt idx="39">
                  <c:v>-9.7545141729281664</c:v>
                </c:pt>
                <c:pt idx="40">
                  <c:v>-9.9520925468258241</c:v>
                </c:pt>
                <c:pt idx="41">
                  <c:v>-10.109951995403851</c:v>
                </c:pt>
                <c:pt idx="42">
                  <c:v>-10.236013922125831</c:v>
                </c:pt>
                <c:pt idx="43">
                  <c:v>-10.33737075404523</c:v>
                </c:pt>
                <c:pt idx="44">
                  <c:v>-10.420238573563019</c:v>
                </c:pt>
                <c:pt idx="45">
                  <c:v>-10.490030972562058</c:v>
                </c:pt>
                <c:pt idx="46">
                  <c:v>-10.551503203511633</c:v>
                </c:pt>
                <c:pt idx="47">
                  <c:v>-10.608927934053602</c:v>
                </c:pt>
                <c:pt idx="48">
                  <c:v>-10.666274611854558</c:v>
                </c:pt>
                <c:pt idx="49">
                  <c:v>-10.727370532349028</c:v>
                </c:pt>
                <c:pt idx="50">
                  <c:v>-10.796022387244236</c:v>
                </c:pt>
                <c:pt idx="51">
                  <c:v>-10.87607310615661</c:v>
                </c:pt>
                <c:pt idx="52">
                  <c:v>-10.971362580633283</c:v>
                </c:pt>
                <c:pt idx="53">
                  <c:v>-11.085557239650505</c:v>
                </c:pt>
                <c:pt idx="54">
                  <c:v>-11.221820495145012</c:v>
                </c:pt>
                <c:pt idx="55">
                  <c:v>-11.382323951713083</c:v>
                </c:pt>
                <c:pt idx="56">
                  <c:v>-11.56765480743257</c:v>
                </c:pt>
                <c:pt idx="57">
                  <c:v>-11.7762510817087</c:v>
                </c:pt>
                <c:pt idx="58">
                  <c:v>-12.004062323149663</c:v>
                </c:pt>
                <c:pt idx="59">
                  <c:v>-12.244638539634201</c:v>
                </c:pt>
                <c:pt idx="60">
                  <c:v>-12.489753522901527</c:v>
                </c:pt>
                <c:pt idx="61">
                  <c:v>-12.730483783800787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D-4BAD-99EE-2877133CC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907760"/>
        <c:axId val="431924816"/>
      </c:scatterChart>
      <c:valAx>
        <c:axId val="43190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924816"/>
        <c:crosses val="autoZero"/>
        <c:crossBetween val="midCat"/>
      </c:valAx>
      <c:valAx>
        <c:axId val="43192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90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291913</xdr:colOff>
      <xdr:row>0</xdr:row>
      <xdr:rowOff>92449</xdr:rowOff>
    </xdr:from>
    <xdr:to>
      <xdr:col>18</xdr:col>
      <xdr:colOff>115420</xdr:colOff>
      <xdr:row>17</xdr:row>
      <xdr:rowOff>178173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3A05106-863D-A5A6-9F02-6252C93A9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75080</xdr:colOff>
      <xdr:row>40</xdr:row>
      <xdr:rowOff>87405</xdr:rowOff>
    </xdr:from>
    <xdr:to>
      <xdr:col>9</xdr:col>
      <xdr:colOff>202435</xdr:colOff>
      <xdr:row>59</xdr:row>
      <xdr:rowOff>78910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EFD39C5-0015-0DB7-2102-36DB5322A1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0198" y="7707405"/>
          <a:ext cx="4968296" cy="3611005"/>
        </a:xfrm>
        <a:prstGeom prst="rect">
          <a:avLst/>
        </a:prstGeom>
      </xdr:spPr>
    </xdr:pic>
    <xdr:clientData/>
  </xdr:twoCellAnchor>
  <xdr:twoCellAnchor>
    <xdr:from>
      <xdr:col>7</xdr:col>
      <xdr:colOff>265019</xdr:colOff>
      <xdr:row>18</xdr:row>
      <xdr:rowOff>31938</xdr:rowOff>
    </xdr:from>
    <xdr:to>
      <xdr:col>18</xdr:col>
      <xdr:colOff>88526</xdr:colOff>
      <xdr:row>35</xdr:row>
      <xdr:rowOff>117662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9CB2656-6522-5E9A-5C54-224A144F8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A90E7-B302-4918-9472-D3BC9D96F95D}">
  <dimension ref="A1:AA63"/>
  <sheetViews>
    <sheetView tabSelected="1" topLeftCell="A12" zoomScale="85" zoomScaleNormal="85" workbookViewId="0">
      <selection activeCell="E26" sqref="E26"/>
    </sheetView>
  </sheetViews>
  <sheetFormatPr defaultRowHeight="15" x14ac:dyDescent="0.25"/>
  <cols>
    <col min="22" max="22" width="22" bestFit="1" customWidth="1"/>
    <col min="23" max="23" width="12" bestFit="1" customWidth="1"/>
  </cols>
  <sheetData>
    <row r="1" spans="1:27" x14ac:dyDescent="0.25">
      <c r="A1" t="s">
        <v>0</v>
      </c>
      <c r="B1">
        <v>1.92</v>
      </c>
      <c r="E1" t="s">
        <v>5</v>
      </c>
      <c r="F1">
        <f>1-B1/B2+B1/B3</f>
        <v>4.2874437910757504</v>
      </c>
      <c r="U1" t="s">
        <v>13</v>
      </c>
    </row>
    <row r="2" spans="1:27" x14ac:dyDescent="0.25">
      <c r="A2" t="s">
        <v>1</v>
      </c>
      <c r="B2">
        <v>0.29499999999999998</v>
      </c>
      <c r="E2" t="s">
        <v>6</v>
      </c>
      <c r="F2">
        <f>-B4-B5</f>
        <v>-5.9300000000000006</v>
      </c>
      <c r="U2">
        <f>LOG10(B7)</f>
        <v>-2</v>
      </c>
      <c r="V2" t="str">
        <f>COMPLEX(0,10^U2)</f>
        <v>0,01i</v>
      </c>
      <c r="W2">
        <f>IMABS(IMDIV(IMPRODUCT(IMSUM(IMPRODUCT(V2,$F$4),1),IMSUM(IMPRODUCT(V2,$F$5),1)),IMPRODUCT(IMSUM(IMPRODUCT(V2,$B$4),1),IMSUM(IMPRODUCT(V2,$B$5),1))))*$B$1</f>
        <v>1.9167456415925526</v>
      </c>
      <c r="Y2">
        <f>LOG10(IMABS(V2))</f>
        <v>-2</v>
      </c>
      <c r="AA2">
        <f>20*LOG10(W2)</f>
        <v>5.6512896881080907</v>
      </c>
    </row>
    <row r="3" spans="1:27" x14ac:dyDescent="0.25">
      <c r="A3" t="s">
        <v>2</v>
      </c>
      <c r="B3">
        <v>0.19600000000000001</v>
      </c>
      <c r="E3" t="s">
        <v>7</v>
      </c>
      <c r="F3">
        <f>B4*B5/B2/B3</f>
        <v>3.0612244897959182</v>
      </c>
      <c r="U3">
        <f>U2+(U$63-U$2)/61</f>
        <v>-1.9393369722966882</v>
      </c>
      <c r="V3" t="str">
        <f t="shared" ref="V3:V63" si="0">COMPLEX(0,10^U3)</f>
        <v>0,0114990782074148i</v>
      </c>
      <c r="W3">
        <f t="shared" ref="W3:W63" si="1">IMABS(IMDIV(IMPRODUCT(IMSUM(IMPRODUCT(V3,$F$4),1),IMSUM(IMPRODUCT(V3,$F$5),1)),IMPRODUCT(IMSUM(IMPRODUCT(V3,$B$4),1),IMSUM(IMPRODUCT(V3,$B$5),1))))*$B$1</f>
        <v>1.9157004352261315</v>
      </c>
      <c r="Y3">
        <f t="shared" ref="Y3:Y63" si="2">LOG10(IMABS(V3))</f>
        <v>-1.939336972296688</v>
      </c>
      <c r="AA3">
        <f t="shared" ref="AA3:AA63" si="3">20*LOG10(W3)</f>
        <v>5.646551958109626</v>
      </c>
    </row>
    <row r="4" spans="1:27" x14ac:dyDescent="0.25">
      <c r="A4" t="s">
        <v>3</v>
      </c>
      <c r="B4">
        <v>5.9</v>
      </c>
      <c r="E4" t="s">
        <v>8</v>
      </c>
      <c r="F4">
        <f>B4/B1*B2</f>
        <v>0.90651041666666665</v>
      </c>
      <c r="U4">
        <f t="shared" ref="U4:U62" si="4">U3+(U$63-U$2)/61</f>
        <v>-1.8786739445933764</v>
      </c>
      <c r="V4" t="str">
        <f t="shared" si="0"/>
        <v>0,0132228799620242i</v>
      </c>
      <c r="W4">
        <f t="shared" si="1"/>
        <v>1.9143210777163406</v>
      </c>
      <c r="Y4">
        <f t="shared" si="2"/>
        <v>-1.878673944593376</v>
      </c>
      <c r="AA4">
        <f t="shared" si="3"/>
        <v>5.6402956237370994</v>
      </c>
    </row>
    <row r="5" spans="1:27" x14ac:dyDescent="0.25">
      <c r="A5" t="s">
        <v>4</v>
      </c>
      <c r="B5">
        <v>0.03</v>
      </c>
      <c r="E5" t="s">
        <v>9</v>
      </c>
      <c r="F5">
        <f>B5*B3/B2</f>
        <v>1.9932203389830507E-2</v>
      </c>
      <c r="U5">
        <f t="shared" si="4"/>
        <v>-1.8180109168900647</v>
      </c>
      <c r="V5" t="str">
        <f t="shared" si="0"/>
        <v>0,0152050930810574i</v>
      </c>
      <c r="W5">
        <f t="shared" si="1"/>
        <v>1.9125018837936505</v>
      </c>
      <c r="Y5">
        <f t="shared" si="2"/>
        <v>-1.8180109168900651</v>
      </c>
      <c r="AA5">
        <f t="shared" si="3"/>
        <v>5.6320374320245765</v>
      </c>
    </row>
    <row r="6" spans="1:27" x14ac:dyDescent="0.25">
      <c r="U6">
        <f t="shared" si="4"/>
        <v>-1.7573478891867529</v>
      </c>
      <c r="V6" t="str">
        <f t="shared" si="0"/>
        <v>0,0174844554490101i</v>
      </c>
      <c r="W6">
        <f t="shared" si="1"/>
        <v>1.9101045864693134</v>
      </c>
      <c r="Y6">
        <f t="shared" si="2"/>
        <v>-1.7573478891867524</v>
      </c>
      <c r="AA6">
        <f t="shared" si="3"/>
        <v>5.6211429479176402</v>
      </c>
    </row>
    <row r="7" spans="1:27" x14ac:dyDescent="0.25">
      <c r="A7">
        <v>0</v>
      </c>
      <c r="B7">
        <v>0.01</v>
      </c>
      <c r="C7">
        <f>LOG10(B7)</f>
        <v>-2</v>
      </c>
      <c r="D7">
        <f>B1</f>
        <v>1.92</v>
      </c>
      <c r="E7">
        <f>20*LOG10(D7)</f>
        <v>5.6660245740709918</v>
      </c>
      <c r="U7">
        <f t="shared" si="4"/>
        <v>-1.6966848614834411</v>
      </c>
      <c r="V7" t="str">
        <f t="shared" si="0"/>
        <v>0,0201055120622227i</v>
      </c>
      <c r="W7">
        <f t="shared" si="1"/>
        <v>1.9069489136149864</v>
      </c>
      <c r="Y7">
        <f t="shared" si="2"/>
        <v>-1.6966848614834404</v>
      </c>
      <c r="AA7">
        <f t="shared" si="3"/>
        <v>5.6067811725898213</v>
      </c>
    </row>
    <row r="8" spans="1:27" x14ac:dyDescent="0.25">
      <c r="A8" t="s">
        <v>10</v>
      </c>
      <c r="B8">
        <f>1/B4</f>
        <v>0.16949152542372881</v>
      </c>
      <c r="C8">
        <f t="shared" ref="C8:C11" si="5">LOG10(B8)</f>
        <v>-0.77085201164214423</v>
      </c>
      <c r="D8">
        <f>B1</f>
        <v>1.92</v>
      </c>
      <c r="E8">
        <f t="shared" ref="E8:E11" si="6">20*LOG10(D8)</f>
        <v>5.6660245740709918</v>
      </c>
      <c r="U8">
        <f t="shared" si="4"/>
        <v>-1.6360218337801293</v>
      </c>
      <c r="V8" t="str">
        <f t="shared" si="0"/>
        <v>0,023119485560362i</v>
      </c>
      <c r="W8">
        <f t="shared" si="1"/>
        <v>1.9028008955207902</v>
      </c>
      <c r="Y8">
        <f t="shared" si="2"/>
        <v>-1.6360218337801296</v>
      </c>
      <c r="AA8">
        <f t="shared" si="3"/>
        <v>5.5878669428240695</v>
      </c>
    </row>
    <row r="9" spans="1:27" x14ac:dyDescent="0.25">
      <c r="A9" t="s">
        <v>11</v>
      </c>
      <c r="B9">
        <f>1/F4</f>
        <v>1.1031312841137604</v>
      </c>
      <c r="C9">
        <f t="shared" si="5"/>
        <v>4.2627201083242409E-2</v>
      </c>
      <c r="D9">
        <f>B2</f>
        <v>0.29499999999999998</v>
      </c>
      <c r="E9">
        <f t="shared" si="6"/>
        <v>-10.60355968043674</v>
      </c>
      <c r="U9">
        <f t="shared" si="4"/>
        <v>-1.5753588060768176</v>
      </c>
      <c r="V9" t="str">
        <f t="shared" si="0"/>
        <v>0,02658527725738i</v>
      </c>
      <c r="W9">
        <f t="shared" si="1"/>
        <v>1.8973586988978912</v>
      </c>
      <c r="Y9">
        <f t="shared" si="2"/>
        <v>-1.5753588060768173</v>
      </c>
      <c r="AA9">
        <f t="shared" si="3"/>
        <v>5.5629888552615334</v>
      </c>
    </row>
    <row r="10" spans="1:27" x14ac:dyDescent="0.25">
      <c r="A10" t="s">
        <v>12</v>
      </c>
      <c r="B10">
        <f>1/B5</f>
        <v>33.333333333333336</v>
      </c>
      <c r="C10">
        <f t="shared" si="5"/>
        <v>1.5228787452803376</v>
      </c>
      <c r="D10">
        <f>B2</f>
        <v>0.29499999999999998</v>
      </c>
      <c r="E10">
        <f t="shared" si="6"/>
        <v>-10.60355968043674</v>
      </c>
      <c r="U10">
        <f t="shared" si="4"/>
        <v>-1.5146957783735058</v>
      </c>
      <c r="V10" t="str">
        <f t="shared" si="0"/>
        <v>0,0305706182348418i</v>
      </c>
      <c r="W10">
        <f t="shared" si="1"/>
        <v>1.8902360521408326</v>
      </c>
      <c r="Y10">
        <f t="shared" si="2"/>
        <v>-1.5146957783735064</v>
      </c>
      <c r="AA10">
        <f t="shared" si="3"/>
        <v>5.5303208426272663</v>
      </c>
    </row>
    <row r="11" spans="1:27" x14ac:dyDescent="0.25">
      <c r="A11" t="s">
        <v>11</v>
      </c>
      <c r="B11">
        <f>1/F5</f>
        <v>50.170068027210888</v>
      </c>
      <c r="C11">
        <f t="shared" si="5"/>
        <v>1.7004446899020245</v>
      </c>
      <c r="D11">
        <f>B3</f>
        <v>0.19600000000000001</v>
      </c>
      <c r="E11">
        <f t="shared" si="6"/>
        <v>-14.15487857287048</v>
      </c>
      <c r="U11">
        <f t="shared" si="4"/>
        <v>-1.454032750670194</v>
      </c>
      <c r="V11" t="str">
        <f t="shared" si="0"/>
        <v>0,0351533929931467i</v>
      </c>
      <c r="W11">
        <f t="shared" si="1"/>
        <v>1.8809438642969665</v>
      </c>
      <c r="Y11">
        <f t="shared" si="2"/>
        <v>-1.4540327506701942</v>
      </c>
      <c r="AA11">
        <f t="shared" si="3"/>
        <v>5.4875166894248375</v>
      </c>
    </row>
    <row r="12" spans="1:27" x14ac:dyDescent="0.25">
      <c r="U12">
        <f t="shared" si="4"/>
        <v>-1.3933697229668822</v>
      </c>
      <c r="V12" t="str">
        <f t="shared" si="0"/>
        <v>0,0404231615284181i</v>
      </c>
      <c r="W12">
        <f t="shared" si="1"/>
        <v>1.8688715919904251</v>
      </c>
      <c r="Y12">
        <f t="shared" si="2"/>
        <v>-1.3933697229668827</v>
      </c>
      <c r="AA12">
        <f t="shared" si="3"/>
        <v>5.43158925062869</v>
      </c>
    </row>
    <row r="13" spans="1:27" x14ac:dyDescent="0.25">
      <c r="U13">
        <f t="shared" si="4"/>
        <v>-1.3327066952635704</v>
      </c>
      <c r="V13" t="str">
        <f t="shared" si="0"/>
        <v>0,0464829095806241i</v>
      </c>
      <c r="W13">
        <f t="shared" si="1"/>
        <v>1.8532714376650103</v>
      </c>
      <c r="Y13">
        <f t="shared" si="2"/>
        <v>-1.3327066952635707</v>
      </c>
      <c r="AA13">
        <f t="shared" si="3"/>
        <v>5.3587806502397664</v>
      </c>
    </row>
    <row r="14" spans="1:27" x14ac:dyDescent="0.25">
      <c r="B14">
        <v>5.08</v>
      </c>
      <c r="C14">
        <v>1.92</v>
      </c>
      <c r="D14">
        <v>1.21</v>
      </c>
      <c r="U14">
        <f t="shared" si="4"/>
        <v>-1.2720436675602587</v>
      </c>
      <c r="V14" t="str">
        <f t="shared" si="0"/>
        <v>0,0534510612575787i</v>
      </c>
      <c r="W14">
        <f t="shared" si="1"/>
        <v>1.8332506776877069</v>
      </c>
      <c r="Y14">
        <f t="shared" si="2"/>
        <v>-1.2720436675602589</v>
      </c>
      <c r="AA14">
        <f t="shared" si="3"/>
        <v>5.2644370842186632</v>
      </c>
    </row>
    <row r="15" spans="1:27" x14ac:dyDescent="0.25">
      <c r="B15">
        <v>0.45400000000000001</v>
      </c>
      <c r="C15">
        <v>0.29499999999999998</v>
      </c>
      <c r="D15">
        <v>0.14299999999999999</v>
      </c>
      <c r="U15">
        <f t="shared" si="4"/>
        <v>-1.2113806398569469</v>
      </c>
      <c r="V15" t="str">
        <f t="shared" si="0"/>
        <v>0,0614637933670217i</v>
      </c>
      <c r="W15">
        <f t="shared" si="1"/>
        <v>1.8077802100608935</v>
      </c>
      <c r="Y15">
        <f t="shared" si="2"/>
        <v>-1.2113806398569469</v>
      </c>
      <c r="AA15">
        <f t="shared" si="3"/>
        <v>5.1429125564138918</v>
      </c>
    </row>
    <row r="16" spans="1:27" x14ac:dyDescent="0.25">
      <c r="B16">
        <v>0.28079999999999999</v>
      </c>
      <c r="C16">
        <v>0.19600000000000001</v>
      </c>
      <c r="D16">
        <v>0.10055</v>
      </c>
      <c r="U16">
        <f t="shared" si="4"/>
        <v>-1.1507176121536351</v>
      </c>
      <c r="V16" t="str">
        <f t="shared" si="0"/>
        <v>0,0706776966851765i</v>
      </c>
      <c r="W16">
        <f t="shared" si="1"/>
        <v>1.7757301607786378</v>
      </c>
      <c r="Y16">
        <f t="shared" si="2"/>
        <v>-1.1507176121536353</v>
      </c>
      <c r="AA16">
        <f t="shared" si="3"/>
        <v>4.9875394249278182</v>
      </c>
    </row>
    <row r="17" spans="2:27" x14ac:dyDescent="0.25">
      <c r="B17">
        <v>5.8070000000000004</v>
      </c>
      <c r="C17">
        <v>5.9</v>
      </c>
      <c r="D17">
        <v>9.23</v>
      </c>
      <c r="U17">
        <f t="shared" si="4"/>
        <v>-1.0900545844503233</v>
      </c>
      <c r="V17" t="str">
        <f t="shared" si="0"/>
        <v>0,0812728361702787i</v>
      </c>
      <c r="W17">
        <f t="shared" si="1"/>
        <v>1.7359446041639786</v>
      </c>
      <c r="Y17">
        <f t="shared" si="2"/>
        <v>-1.0900545844503231</v>
      </c>
      <c r="AA17">
        <f t="shared" si="3"/>
        <v>4.7907172452684446</v>
      </c>
    </row>
    <row r="18" spans="2:27" x14ac:dyDescent="0.25">
      <c r="B18">
        <v>0.51800000000000002</v>
      </c>
      <c r="C18">
        <v>0.03</v>
      </c>
      <c r="D18">
        <v>0.2</v>
      </c>
      <c r="U18">
        <f t="shared" si="4"/>
        <v>-1.0293915567470115</v>
      </c>
      <c r="V18" t="str">
        <f t="shared" si="0"/>
        <v>0,0934562699260444i</v>
      </c>
      <c r="W18">
        <f t="shared" si="1"/>
        <v>1.6873645946702978</v>
      </c>
      <c r="Y18">
        <f t="shared" si="2"/>
        <v>-1.0293915567470118</v>
      </c>
      <c r="AA18">
        <f t="shared" si="3"/>
        <v>4.544178644616153</v>
      </c>
    </row>
    <row r="19" spans="2:27" x14ac:dyDescent="0.25">
      <c r="U19">
        <f t="shared" si="4"/>
        <v>-0.96872852904369966</v>
      </c>
      <c r="V19" t="str">
        <f t="shared" si="0"/>
        <v>0,107466095685285i</v>
      </c>
      <c r="W19">
        <f t="shared" si="1"/>
        <v>1.6291987889560415</v>
      </c>
      <c r="Y19">
        <f t="shared" si="2"/>
        <v>-0.96872852904370077</v>
      </c>
      <c r="AA19">
        <f t="shared" si="3"/>
        <v>4.2394815717372918</v>
      </c>
    </row>
    <row r="20" spans="2:27" x14ac:dyDescent="0.25">
      <c r="U20">
        <f t="shared" si="4"/>
        <v>-0.90806550134038777</v>
      </c>
      <c r="V20" t="str">
        <f t="shared" si="0"/>
        <v>0,123576103893062i</v>
      </c>
      <c r="W20">
        <f t="shared" si="1"/>
        <v>1.5611226162422089</v>
      </c>
      <c r="Y20">
        <f t="shared" si="2"/>
        <v>-0.90806550134038688</v>
      </c>
      <c r="AA20">
        <f t="shared" si="3"/>
        <v>3.8687403093718982</v>
      </c>
    </row>
    <row r="21" spans="2:27" x14ac:dyDescent="0.25">
      <c r="U21">
        <f t="shared" si="4"/>
        <v>-0.84740247363707588</v>
      </c>
      <c r="V21" t="str">
        <f t="shared" si="0"/>
        <v>0,142101128323393i</v>
      </c>
      <c r="W21">
        <f t="shared" si="1"/>
        <v>1.4834639461628334</v>
      </c>
      <c r="Y21">
        <f t="shared" si="2"/>
        <v>-0.84740247363707699</v>
      </c>
      <c r="AA21">
        <f t="shared" si="3"/>
        <v>3.4255399153449684</v>
      </c>
    </row>
    <row r="22" spans="2:27" x14ac:dyDescent="0.25">
      <c r="U22">
        <f t="shared" si="4"/>
        <v>-0.78673944593376399</v>
      </c>
      <c r="V22" t="str">
        <f t="shared" si="0"/>
        <v>0,163403198795259i</v>
      </c>
      <c r="W22">
        <f t="shared" si="1"/>
        <v>1.3973165041393303</v>
      </c>
      <c r="Y22">
        <f t="shared" si="2"/>
        <v>-0.7867394459337631</v>
      </c>
      <c r="AA22">
        <f t="shared" si="3"/>
        <v>2.9058957734297399</v>
      </c>
    </row>
    <row r="23" spans="2:27" x14ac:dyDescent="0.25">
      <c r="U23">
        <f t="shared" si="4"/>
        <v>-0.7260764182304521</v>
      </c>
      <c r="V23" t="str">
        <f t="shared" si="0"/>
        <v>0,187898616228843i</v>
      </c>
      <c r="W23">
        <f t="shared" si="1"/>
        <v>1.3045266776065654</v>
      </c>
      <c r="Y23">
        <f t="shared" si="2"/>
        <v>-0.72607641823045144</v>
      </c>
      <c r="AA23">
        <f t="shared" si="3"/>
        <v>2.3090592972239028</v>
      </c>
    </row>
    <row r="24" spans="2:27" x14ac:dyDescent="0.25">
      <c r="U24">
        <f t="shared" si="4"/>
        <v>-0.66541339052714021</v>
      </c>
      <c r="V24" t="str">
        <f t="shared" si="0"/>
        <v>0,216066088308048i</v>
      </c>
      <c r="W24">
        <f t="shared" si="1"/>
        <v>1.2075324380852956</v>
      </c>
      <c r="Y24">
        <f t="shared" si="2"/>
        <v>-0.66541339052714066</v>
      </c>
      <c r="AA24">
        <f t="shared" si="3"/>
        <v>1.6379761216755697</v>
      </c>
    </row>
    <row r="25" spans="2:27" x14ac:dyDescent="0.25">
      <c r="U25">
        <f t="shared" si="4"/>
        <v>-0.60475036282382832</v>
      </c>
      <c r="V25" t="str">
        <f t="shared" si="0"/>
        <v>0,248456084742444i</v>
      </c>
      <c r="W25">
        <f t="shared" si="1"/>
        <v>1.1090842652759305</v>
      </c>
      <c r="Y25">
        <f t="shared" si="2"/>
        <v>-0.6047503628238281</v>
      </c>
      <c r="AA25">
        <f t="shared" si="3"/>
        <v>0.89929087887294257</v>
      </c>
    </row>
    <row r="26" spans="2:27" x14ac:dyDescent="0.25">
      <c r="U26">
        <f t="shared" si="4"/>
        <v>-0.54408733512051644</v>
      </c>
      <c r="V26" t="str">
        <f t="shared" si="0"/>
        <v>0,285701594956144i</v>
      </c>
      <c r="W26">
        <f t="shared" si="1"/>
        <v>1.0119206661511801</v>
      </c>
      <c r="Y26">
        <f t="shared" si="2"/>
        <v>-0.54408733512051655</v>
      </c>
      <c r="AA26">
        <f t="shared" si="3"/>
        <v>0.10292930929834194</v>
      </c>
    </row>
    <row r="27" spans="2:27" x14ac:dyDescent="0.25">
      <c r="U27">
        <f t="shared" si="4"/>
        <v>-0.48342430741720455</v>
      </c>
      <c r="V27" t="str">
        <f t="shared" si="0"/>
        <v>0,328530498438385i</v>
      </c>
      <c r="W27">
        <f t="shared" si="1"/>
        <v>0.91848122971610757</v>
      </c>
      <c r="Y27">
        <f t="shared" si="2"/>
        <v>-0.4834243074172041</v>
      </c>
      <c r="AA27">
        <f t="shared" si="3"/>
        <v>-0.73859429209571603</v>
      </c>
    </row>
    <row r="28" spans="2:27" x14ac:dyDescent="0.25">
      <c r="U28">
        <f t="shared" si="4"/>
        <v>-0.42276127971389266</v>
      </c>
      <c r="V28" t="str">
        <f t="shared" si="0"/>
        <v>0,377779789506395i</v>
      </c>
      <c r="W28">
        <f t="shared" si="1"/>
        <v>0.83071539522040938</v>
      </c>
      <c r="Y28">
        <f t="shared" si="2"/>
        <v>-0.42276127971389277</v>
      </c>
      <c r="AA28">
        <f t="shared" si="3"/>
        <v>-1.6109548180862221</v>
      </c>
    </row>
    <row r="29" spans="2:27" x14ac:dyDescent="0.25">
      <c r="U29">
        <f t="shared" si="4"/>
        <v>-0.36209825201058077</v>
      </c>
      <c r="V29" t="str">
        <f t="shared" si="0"/>
        <v>0,434411934471474i</v>
      </c>
      <c r="W29">
        <f t="shared" si="1"/>
        <v>0.75000365100445188</v>
      </c>
      <c r="Y29">
        <f t="shared" si="2"/>
        <v>-0.36209825201058055</v>
      </c>
      <c r="AA29">
        <f t="shared" si="3"/>
        <v>-2.4987324493065994</v>
      </c>
    </row>
    <row r="30" spans="2:27" x14ac:dyDescent="0.25">
      <c r="U30">
        <f t="shared" si="4"/>
        <v>-0.30143522430726888</v>
      </c>
      <c r="V30" t="str">
        <f t="shared" si="0"/>
        <v>0,499533680872183i</v>
      </c>
      <c r="W30">
        <f t="shared" si="1"/>
        <v>0.67717269461541796</v>
      </c>
      <c r="Y30">
        <f t="shared" si="2"/>
        <v>-0.30143522430726893</v>
      </c>
      <c r="AA30">
        <f t="shared" si="3"/>
        <v>-3.3860112421223998</v>
      </c>
    </row>
    <row r="31" spans="2:27" x14ac:dyDescent="0.25">
      <c r="U31">
        <f t="shared" si="4"/>
        <v>-0.24077219660395699</v>
      </c>
      <c r="V31" t="str">
        <f t="shared" si="0"/>
        <v>0,574417686358702i</v>
      </c>
      <c r="W31">
        <f t="shared" si="1"/>
        <v>0.61256937459183469</v>
      </c>
      <c r="Y31">
        <f t="shared" si="2"/>
        <v>-0.24077219660395691</v>
      </c>
      <c r="AA31">
        <f t="shared" si="3"/>
        <v>-4.2568943908189123</v>
      </c>
    </row>
    <row r="32" spans="2:27" x14ac:dyDescent="0.25">
      <c r="U32">
        <f t="shared" si="4"/>
        <v>-0.1801091689006451</v>
      </c>
      <c r="V32" t="str">
        <f t="shared" si="0"/>
        <v>0,660527389916098i</v>
      </c>
      <c r="W32">
        <f t="shared" si="1"/>
        <v>0.55615885643737173</v>
      </c>
      <c r="Y32">
        <f t="shared" si="2"/>
        <v>-0.18010916890064499</v>
      </c>
      <c r="AA32">
        <f t="shared" si="3"/>
        <v>-5.0960228510817291</v>
      </c>
    </row>
    <row r="33" spans="21:27" x14ac:dyDescent="0.25">
      <c r="U33">
        <f t="shared" si="4"/>
        <v>-0.11944614119733322</v>
      </c>
      <c r="V33" t="str">
        <f t="shared" si="0"/>
        <v>0,759545611478478i</v>
      </c>
      <c r="W33">
        <f t="shared" si="1"/>
        <v>0.50762253429043025</v>
      </c>
      <c r="Y33">
        <f t="shared" si="2"/>
        <v>-0.11944614119733318</v>
      </c>
      <c r="AA33">
        <f t="shared" si="3"/>
        <v>-5.8891821405000231</v>
      </c>
    </row>
    <row r="34" spans="21:27" x14ac:dyDescent="0.25">
      <c r="U34">
        <f t="shared" si="4"/>
        <v>-5.878311349402135E-2</v>
      </c>
      <c r="V34" t="str">
        <f t="shared" si="0"/>
        <v>0,873407438848971i</v>
      </c>
      <c r="W34">
        <f t="shared" si="1"/>
        <v>0.46644310547191703</v>
      </c>
      <c r="Y34">
        <f t="shared" si="2"/>
        <v>-5.8783113494021523E-2</v>
      </c>
      <c r="AA34">
        <f t="shared" si="3"/>
        <v>-6.6240264375555409</v>
      </c>
    </row>
    <row r="35" spans="21:27" x14ac:dyDescent="0.25">
      <c r="U35">
        <f t="shared" si="4"/>
        <v>1.8799142092905258E-3</v>
      </c>
      <c r="V35" t="str">
        <f t="shared" si="0"/>
        <v>1,00433804462622i</v>
      </c>
      <c r="W35">
        <f t="shared" si="1"/>
        <v>0.43197351138249107</v>
      </c>
      <c r="Y35">
        <f t="shared" si="2"/>
        <v>1.8799142092913784E-3</v>
      </c>
      <c r="AA35">
        <f t="shared" si="3"/>
        <v>-7.2908576661609503</v>
      </c>
    </row>
    <row r="36" spans="21:27" x14ac:dyDescent="0.25">
      <c r="U36">
        <f t="shared" si="4"/>
        <v>6.2542941912602401E-2</v>
      </c>
      <c r="V36" t="str">
        <f t="shared" si="0"/>
        <v>1,15489617218389i</v>
      </c>
      <c r="W36">
        <f t="shared" si="1"/>
        <v>0.40349169554106701</v>
      </c>
      <c r="Y36">
        <f t="shared" si="2"/>
        <v>6.2542941912601027E-2</v>
      </c>
      <c r="AA36">
        <f t="shared" si="3"/>
        <v>-7.8833079855199468</v>
      </c>
    </row>
    <row r="37" spans="21:27" x14ac:dyDescent="0.25">
      <c r="U37">
        <f t="shared" si="4"/>
        <v>0.12320596961591428</v>
      </c>
      <c r="V37" t="str">
        <f t="shared" si="0"/>
        <v>1,32802414053866i</v>
      </c>
      <c r="W37">
        <f t="shared" si="1"/>
        <v>0.38024471239117369</v>
      </c>
      <c r="Y37">
        <f t="shared" si="2"/>
        <v>0.12320596961591487</v>
      </c>
      <c r="AA37">
        <f t="shared" si="3"/>
        <v>-8.3987363289471251</v>
      </c>
    </row>
    <row r="38" spans="21:27" x14ac:dyDescent="0.25">
      <c r="U38">
        <f t="shared" si="4"/>
        <v>0.18386899731922615</v>
      </c>
      <c r="V38" t="str">
        <f t="shared" si="0"/>
        <v>1,52710534533889i</v>
      </c>
      <c r="W38">
        <f t="shared" si="1"/>
        <v>0.36148488852887872</v>
      </c>
      <c r="Y38">
        <f t="shared" si="2"/>
        <v>0.18386899731922754</v>
      </c>
      <c r="AA38">
        <f t="shared" si="3"/>
        <v>-8.8381970636930376</v>
      </c>
    </row>
    <row r="39" spans="21:27" x14ac:dyDescent="0.25">
      <c r="U39">
        <f t="shared" si="4"/>
        <v>0.24453202502253801</v>
      </c>
      <c r="V39" t="str">
        <f t="shared" si="0"/>
        <v>1,7560303797013i</v>
      </c>
      <c r="W39">
        <f t="shared" si="1"/>
        <v>0.34649902759772044</v>
      </c>
      <c r="Y39">
        <f t="shared" si="2"/>
        <v>0.24453202502253737</v>
      </c>
      <c r="AA39">
        <f t="shared" si="3"/>
        <v>-9.2059595967743277</v>
      </c>
    </row>
    <row r="40" spans="21:27" x14ac:dyDescent="0.25">
      <c r="U40">
        <f t="shared" si="4"/>
        <v>0.3051950527258499</v>
      </c>
      <c r="V40" t="str">
        <f t="shared" si="0"/>
        <v>2,01927306707816i</v>
      </c>
      <c r="W40">
        <f t="shared" si="1"/>
        <v>0.33463035957499915</v>
      </c>
      <c r="Y40">
        <f t="shared" si="2"/>
        <v>0.30519505272585024</v>
      </c>
      <c r="AA40">
        <f t="shared" si="3"/>
        <v>-9.5086931982693805</v>
      </c>
    </row>
    <row r="41" spans="21:27" x14ac:dyDescent="0.25">
      <c r="U41">
        <f t="shared" si="4"/>
        <v>0.36585808042916179</v>
      </c>
      <c r="V41" t="str">
        <f t="shared" si="0"/>
        <v>2,32197789204581i</v>
      </c>
      <c r="W41">
        <f t="shared" si="1"/>
        <v>0.32529268060582484</v>
      </c>
      <c r="Y41">
        <f t="shared" si="2"/>
        <v>0.3658580804291619</v>
      </c>
      <c r="AA41">
        <f t="shared" si="3"/>
        <v>-9.7545141729281664</v>
      </c>
    </row>
    <row r="42" spans="21:27" x14ac:dyDescent="0.25">
      <c r="U42">
        <f t="shared" si="4"/>
        <v>0.42652110813247368</v>
      </c>
      <c r="V42" t="str">
        <f t="shared" si="0"/>
        <v>2,67006053765229i</v>
      </c>
      <c r="W42">
        <f t="shared" si="1"/>
        <v>0.31797675475740717</v>
      </c>
      <c r="Y42">
        <f t="shared" si="2"/>
        <v>0.42652110813247335</v>
      </c>
      <c r="AA42">
        <f t="shared" si="3"/>
        <v>-9.9520925468258241</v>
      </c>
    </row>
    <row r="43" spans="21:27" x14ac:dyDescent="0.25">
      <c r="U43">
        <f t="shared" si="4"/>
        <v>0.48718413583578557</v>
      </c>
      <c r="V43" t="str">
        <f t="shared" si="0"/>
        <v>3,07032349409957i</v>
      </c>
      <c r="W43">
        <f t="shared" si="1"/>
        <v>0.31224996633986851</v>
      </c>
      <c r="Y43">
        <f t="shared" si="2"/>
        <v>0.48718413583578529</v>
      </c>
      <c r="AA43">
        <f t="shared" si="3"/>
        <v>-10.109951995403851</v>
      </c>
    </row>
    <row r="44" spans="21:27" x14ac:dyDescent="0.25">
      <c r="U44">
        <f t="shared" si="4"/>
        <v>0.54784716353909746</v>
      </c>
      <c r="V44" t="str">
        <f t="shared" si="0"/>
        <v>3,53058899807141i</v>
      </c>
      <c r="W44">
        <f t="shared" si="1"/>
        <v>0.3077508803137487</v>
      </c>
      <c r="Y44">
        <f t="shared" si="2"/>
        <v>0.54784716353909813</v>
      </c>
      <c r="AA44">
        <f t="shared" si="3"/>
        <v>-10.236013922125831</v>
      </c>
    </row>
    <row r="45" spans="21:27" x14ac:dyDescent="0.25">
      <c r="U45">
        <f t="shared" si="4"/>
        <v>0.60851019124240935</v>
      </c>
      <c r="V45" t="str">
        <f t="shared" si="0"/>
        <v>4,05985190070613i</v>
      </c>
      <c r="W45">
        <f t="shared" si="1"/>
        <v>0.30418056504135554</v>
      </c>
      <c r="Y45">
        <f t="shared" si="2"/>
        <v>0.6085101912424089</v>
      </c>
      <c r="AA45">
        <f t="shared" si="3"/>
        <v>-10.33737075404523</v>
      </c>
    </row>
    <row r="46" spans="21:27" x14ac:dyDescent="0.25">
      <c r="U46">
        <f t="shared" si="4"/>
        <v>0.66917321894572124</v>
      </c>
      <c r="V46" t="str">
        <f t="shared" si="0"/>
        <v>4,66845545167415i</v>
      </c>
      <c r="W46">
        <f t="shared" si="1"/>
        <v>0.30129232676993667</v>
      </c>
      <c r="Y46">
        <f t="shared" si="2"/>
        <v>0.66917321894572168</v>
      </c>
      <c r="AA46">
        <f t="shared" si="3"/>
        <v>-10.420238573563019</v>
      </c>
    </row>
    <row r="47" spans="21:27" x14ac:dyDescent="0.25">
      <c r="U47">
        <f t="shared" si="4"/>
        <v>0.72983624664903313</v>
      </c>
      <c r="V47" t="str">
        <f t="shared" si="0"/>
        <v>5,3682934346633i</v>
      </c>
      <c r="W47">
        <f t="shared" si="1"/>
        <v>0.29888109892947312</v>
      </c>
      <c r="Y47">
        <f t="shared" si="2"/>
        <v>0.72983624664903324</v>
      </c>
      <c r="AA47">
        <f t="shared" si="3"/>
        <v>-10.490030972562058</v>
      </c>
    </row>
    <row r="48" spans="21:27" x14ac:dyDescent="0.25">
      <c r="U48">
        <f t="shared" si="4"/>
        <v>0.79049927435234502</v>
      </c>
      <c r="V48" t="str">
        <f t="shared" si="0"/>
        <v>6,17304260455447i</v>
      </c>
      <c r="W48">
        <f t="shared" si="1"/>
        <v>0.2967733095115872</v>
      </c>
      <c r="Y48">
        <f t="shared" si="2"/>
        <v>0.79049927435234513</v>
      </c>
      <c r="AA48">
        <f t="shared" si="3"/>
        <v>-10.551503203511633</v>
      </c>
    </row>
    <row r="49" spans="5:27" x14ac:dyDescent="0.25">
      <c r="U49">
        <f t="shared" si="4"/>
        <v>0.85116230205565691</v>
      </c>
      <c r="V49" t="str">
        <f t="shared" si="0"/>
        <v>7,09842996874754i</v>
      </c>
      <c r="W49">
        <f t="shared" si="1"/>
        <v>0.2948177336339155</v>
      </c>
      <c r="Y49">
        <f t="shared" si="2"/>
        <v>0.85116230205565702</v>
      </c>
      <c r="AA49">
        <f t="shared" si="3"/>
        <v>-10.608927934053602</v>
      </c>
    </row>
    <row r="50" spans="5:27" x14ac:dyDescent="0.25">
      <c r="U50">
        <f t="shared" si="4"/>
        <v>0.91182532975896879</v>
      </c>
      <c r="V50" t="str">
        <f t="shared" si="0"/>
        <v>8,16254013604849i</v>
      </c>
      <c r="W50">
        <f t="shared" si="1"/>
        <v>0.29287767577747753</v>
      </c>
      <c r="Y50">
        <f t="shared" si="2"/>
        <v>0.91182532975896857</v>
      </c>
      <c r="AA50">
        <f t="shared" si="3"/>
        <v>-10.666274611854558</v>
      </c>
    </row>
    <row r="51" spans="5:27" x14ac:dyDescent="0.25">
      <c r="U51">
        <f t="shared" si="4"/>
        <v>0.97248835746228068</v>
      </c>
      <c r="V51" t="str">
        <f t="shared" si="0"/>
        <v>9,38616873955839i</v>
      </c>
      <c r="W51">
        <f t="shared" si="1"/>
        <v>0.29082482362597017</v>
      </c>
      <c r="Y51">
        <f t="shared" si="2"/>
        <v>0.97248835746228079</v>
      </c>
      <c r="AA51">
        <f t="shared" si="3"/>
        <v>-10.727370532349028</v>
      </c>
    </row>
    <row r="52" spans="5:27" x14ac:dyDescent="0.25">
      <c r="U52">
        <f t="shared" si="4"/>
        <v>1.0331513851655925</v>
      </c>
      <c r="V52" t="str">
        <f t="shared" si="0"/>
        <v>10,7932288404174i</v>
      </c>
      <c r="W52">
        <f t="shared" si="1"/>
        <v>0.28853525177854195</v>
      </c>
      <c r="Y52">
        <f t="shared" si="2"/>
        <v>1.0331513851655931</v>
      </c>
      <c r="AA52">
        <f t="shared" si="3"/>
        <v>-10.796022387244236</v>
      </c>
    </row>
    <row r="53" spans="5:27" x14ac:dyDescent="0.25">
      <c r="U53">
        <f t="shared" si="4"/>
        <v>1.0938144128689042</v>
      </c>
      <c r="V53" t="str">
        <f t="shared" si="0"/>
        <v>12,4112182546484i</v>
      </c>
      <c r="W53">
        <f t="shared" si="1"/>
        <v>0.285888275317424</v>
      </c>
      <c r="Y53">
        <f t="shared" si="2"/>
        <v>1.0938144128689027</v>
      </c>
      <c r="AA53">
        <f t="shared" si="3"/>
        <v>-10.87607310615661</v>
      </c>
    </row>
    <row r="54" spans="5:27" x14ac:dyDescent="0.25">
      <c r="U54">
        <f t="shared" si="4"/>
        <v>1.154477440572216</v>
      </c>
      <c r="V54" t="str">
        <f t="shared" si="0"/>
        <v>14,2717569359497i</v>
      </c>
      <c r="W54">
        <f t="shared" si="1"/>
        <v>0.28276904882656062</v>
      </c>
      <c r="Y54">
        <f t="shared" si="2"/>
        <v>1.1544774405722171</v>
      </c>
      <c r="AA54">
        <f t="shared" si="3"/>
        <v>-10.971362580633283</v>
      </c>
    </row>
    <row r="55" spans="5:27" x14ac:dyDescent="0.25">
      <c r="U55">
        <f t="shared" si="4"/>
        <v>1.2151404682755278</v>
      </c>
      <c r="V55" t="str">
        <f t="shared" si="0"/>
        <v>16,41120491637i</v>
      </c>
      <c r="W55">
        <f t="shared" si="1"/>
        <v>0.27907577407245243</v>
      </c>
      <c r="Y55">
        <f t="shared" si="2"/>
        <v>1.2151404682755285</v>
      </c>
      <c r="AA55">
        <f t="shared" si="3"/>
        <v>-11.085557239650505</v>
      </c>
    </row>
    <row r="56" spans="5:27" x14ac:dyDescent="0.25">
      <c r="E56" t="s">
        <v>14</v>
      </c>
      <c r="U56">
        <f t="shared" si="4"/>
        <v>1.2758034959788396</v>
      </c>
      <c r="V56" t="str">
        <f t="shared" si="0"/>
        <v>18,8713728811249i</v>
      </c>
      <c r="W56">
        <f t="shared" si="1"/>
        <v>0.27473182761382353</v>
      </c>
      <c r="Y56">
        <f t="shared" si="2"/>
        <v>1.2758034959788407</v>
      </c>
      <c r="AA56">
        <f t="shared" si="3"/>
        <v>-11.221820495145012</v>
      </c>
    </row>
    <row r="57" spans="5:27" x14ac:dyDescent="0.25">
      <c r="U57">
        <f t="shared" si="4"/>
        <v>1.3364665236821514</v>
      </c>
      <c r="V57" t="str">
        <f t="shared" si="0"/>
        <v>21,7003392641341i</v>
      </c>
      <c r="W57">
        <f t="shared" si="1"/>
        <v>0.2697017735784567</v>
      </c>
      <c r="Y57">
        <f t="shared" si="2"/>
        <v>1.3364665236821507</v>
      </c>
      <c r="AA57">
        <f t="shared" si="3"/>
        <v>-11.382323951713083</v>
      </c>
    </row>
    <row r="58" spans="5:27" x14ac:dyDescent="0.25">
      <c r="U58">
        <f t="shared" si="4"/>
        <v>1.3971295513854631</v>
      </c>
      <c r="V58" t="str">
        <f t="shared" si="0"/>
        <v>24,9533898325713i</v>
      </c>
      <c r="W58">
        <f t="shared" si="1"/>
        <v>0.26400810487452925</v>
      </c>
      <c r="Y58">
        <f t="shared" si="2"/>
        <v>1.397129551385464</v>
      </c>
      <c r="AA58">
        <f t="shared" si="3"/>
        <v>-11.56765480743257</v>
      </c>
    </row>
    <row r="59" spans="5:27" x14ac:dyDescent="0.25">
      <c r="U59">
        <f t="shared" si="4"/>
        <v>1.4577925790887749</v>
      </c>
      <c r="V59" t="str">
        <f t="shared" si="0"/>
        <v>28,6940981224846i</v>
      </c>
      <c r="W59">
        <f t="shared" si="1"/>
        <v>0.25774333634141011</v>
      </c>
      <c r="Y59">
        <f t="shared" si="2"/>
        <v>1.4577925790887749</v>
      </c>
      <c r="AA59">
        <f t="shared" si="3"/>
        <v>-11.7762510817087</v>
      </c>
    </row>
    <row r="60" spans="5:27" x14ac:dyDescent="0.25">
      <c r="U60">
        <f t="shared" si="4"/>
        <v>1.5184556067920867</v>
      </c>
      <c r="V60" t="str">
        <f t="shared" si="0"/>
        <v>32,9955678401685i</v>
      </c>
      <c r="W60">
        <f t="shared" si="1"/>
        <v>0.25107119164041353</v>
      </c>
      <c r="Y60">
        <f t="shared" si="2"/>
        <v>1.5184556067920871</v>
      </c>
      <c r="AA60">
        <f t="shared" si="3"/>
        <v>-12.004062323149663</v>
      </c>
    </row>
    <row r="61" spans="5:27" x14ac:dyDescent="0.25">
      <c r="U61">
        <f t="shared" si="4"/>
        <v>1.5791186344953985</v>
      </c>
      <c r="V61" t="str">
        <f t="shared" si="0"/>
        <v>37,9418615092158i</v>
      </c>
      <c r="W61">
        <f t="shared" si="1"/>
        <v>0.24421260318988378</v>
      </c>
      <c r="Y61">
        <f t="shared" si="2"/>
        <v>1.5791186344953989</v>
      </c>
      <c r="AA61">
        <f t="shared" si="3"/>
        <v>-12.244638539634201</v>
      </c>
    </row>
    <row r="62" spans="5:27" x14ac:dyDescent="0.25">
      <c r="U62">
        <f t="shared" si="4"/>
        <v>1.6397816621987102</v>
      </c>
      <c r="V62" t="str">
        <f t="shared" si="0"/>
        <v>43,6296432829373i</v>
      </c>
      <c r="W62">
        <f t="shared" si="1"/>
        <v>0.2374172793026666</v>
      </c>
      <c r="Y62">
        <f t="shared" si="2"/>
        <v>1.63978166219871</v>
      </c>
      <c r="AA62">
        <f t="shared" si="3"/>
        <v>-12.489753522901527</v>
      </c>
    </row>
    <row r="63" spans="5:27" x14ac:dyDescent="0.25">
      <c r="U63">
        <f>LOG10(1/F5)</f>
        <v>1.7004446899020245</v>
      </c>
      <c r="V63" t="str">
        <f t="shared" si="0"/>
        <v>50,1700680272109i</v>
      </c>
      <c r="W63">
        <f t="shared" si="1"/>
        <v>0.23092758340576106</v>
      </c>
      <c r="Y63">
        <f t="shared" si="2"/>
        <v>1.7004446899020247</v>
      </c>
      <c r="AA63">
        <f t="shared" si="3"/>
        <v>-12.730483783800787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Машалов</dc:creator>
  <cp:lastModifiedBy>Евгений Машалов</cp:lastModifiedBy>
  <dcterms:created xsi:type="dcterms:W3CDTF">2023-01-05T21:25:04Z</dcterms:created>
  <dcterms:modified xsi:type="dcterms:W3CDTF">2023-01-06T10:28:06Z</dcterms:modified>
</cp:coreProperties>
</file>