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g\Documents\Visual Studio 2013\Projects\DFW2\Docs\"/>
    </mc:Choice>
  </mc:AlternateContent>
  <bookViews>
    <workbookView xWindow="0" yWindow="0" windowWidth="29070" windowHeight="15870" activeTab="1"/>
  </bookViews>
  <sheets>
    <sheet name="Лист1" sheetId="1" r:id="rId1"/>
    <sheet name="Лист1 (2)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A3" i="3"/>
  <c r="A4" i="3" s="1"/>
  <c r="B4" i="3" s="1"/>
  <c r="B2" i="3"/>
  <c r="B3" i="3" l="1"/>
  <c r="A5" i="3"/>
  <c r="C4" i="1"/>
  <c r="C3" i="1"/>
  <c r="C10" i="1"/>
  <c r="C11" i="1"/>
  <c r="C18" i="1"/>
  <c r="C2" i="1"/>
  <c r="B3" i="1"/>
  <c r="B4" i="1"/>
  <c r="B5" i="1"/>
  <c r="B6" i="1"/>
  <c r="B7" i="1"/>
  <c r="B8" i="1"/>
  <c r="B9" i="1"/>
  <c r="C26" i="1" s="1"/>
  <c r="E3" i="1" s="1"/>
  <c r="B10" i="1"/>
  <c r="B11" i="1"/>
  <c r="B12" i="1"/>
  <c r="B13" i="1"/>
  <c r="B14" i="1"/>
  <c r="B15" i="1"/>
  <c r="B16" i="1"/>
  <c r="B17" i="1"/>
  <c r="B18" i="1"/>
  <c r="B2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3" i="1"/>
  <c r="B5" i="3" l="1"/>
  <c r="A6" i="3"/>
  <c r="E18" i="1"/>
  <c r="E10" i="1"/>
  <c r="E17" i="1"/>
  <c r="E9" i="1"/>
  <c r="E16" i="1"/>
  <c r="E8" i="1"/>
  <c r="E15" i="1"/>
  <c r="E7" i="1"/>
  <c r="E14" i="1"/>
  <c r="E6" i="1"/>
  <c r="E13" i="1"/>
  <c r="E5" i="1"/>
  <c r="E12" i="1"/>
  <c r="E4" i="1"/>
  <c r="E2" i="1"/>
  <c r="E11" i="1"/>
  <c r="C17" i="1"/>
  <c r="C9" i="1"/>
  <c r="B26" i="1" s="1"/>
  <c r="D9" i="1" s="1"/>
  <c r="C16" i="1"/>
  <c r="C8" i="1"/>
  <c r="C15" i="1"/>
  <c r="C7" i="1"/>
  <c r="C14" i="1"/>
  <c r="C6" i="1"/>
  <c r="C13" i="1"/>
  <c r="C5" i="1"/>
  <c r="C12" i="1"/>
  <c r="A7" i="3" l="1"/>
  <c r="B6" i="3"/>
  <c r="D4" i="1"/>
  <c r="D5" i="1"/>
  <c r="D3" i="1"/>
  <c r="D11" i="1"/>
  <c r="D2" i="1"/>
  <c r="D7" i="1"/>
  <c r="D15" i="1"/>
  <c r="D16" i="1"/>
  <c r="D13" i="1"/>
  <c r="D17" i="1"/>
  <c r="D6" i="1"/>
  <c r="D10" i="1"/>
  <c r="D8" i="1"/>
  <c r="D12" i="1"/>
  <c r="D14" i="1"/>
  <c r="D18" i="1"/>
  <c r="B7" i="3" l="1"/>
  <c r="A8" i="3"/>
  <c r="A9" i="3" l="1"/>
  <c r="B8" i="3"/>
  <c r="B9" i="3" l="1"/>
  <c r="A10" i="3"/>
  <c r="A11" i="3" l="1"/>
  <c r="B10" i="3"/>
  <c r="A12" i="3" l="1"/>
  <c r="B11" i="3"/>
  <c r="B12" i="3" l="1"/>
  <c r="A13" i="3"/>
  <c r="B13" i="3" l="1"/>
  <c r="A14" i="3"/>
  <c r="A15" i="3" l="1"/>
  <c r="B14" i="3"/>
  <c r="B15" i="3" l="1"/>
  <c r="A16" i="3"/>
  <c r="A17" i="3" l="1"/>
  <c r="B16" i="3"/>
  <c r="B17" i="3" l="1"/>
  <c r="A18" i="3"/>
  <c r="B18" i="3" l="1"/>
</calcChain>
</file>

<file path=xl/sharedStrings.xml><?xml version="1.0" encoding="utf-8"?>
<sst xmlns="http://schemas.openxmlformats.org/spreadsheetml/2006/main" count="19" uniqueCount="13">
  <si>
    <t>V/Vn</t>
  </si>
  <si>
    <t>a0</t>
  </si>
  <si>
    <t>a1</t>
  </si>
  <si>
    <t>a2</t>
  </si>
  <si>
    <t>pn</t>
  </si>
  <si>
    <t>V</t>
  </si>
  <si>
    <t>K</t>
  </si>
  <si>
    <t>Динамика</t>
  </si>
  <si>
    <t>Коррекция 1</t>
  </si>
  <si>
    <t>Коррекция 2</t>
  </si>
  <si>
    <t>УР</t>
  </si>
  <si>
    <t>Шунт</t>
  </si>
  <si>
    <t>Расчет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</si>
</sst>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СХН</a:t>
            </a:r>
            <a:r>
              <a:rPr lang="ru-RU" baseline="0"/>
              <a:t> в УР и Динамике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УР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Лист1!$B$2:$B$18</c:f>
              <c:numCache>
                <c:formatCode>General</c:formatCode>
                <c:ptCount val="17"/>
                <c:pt idx="0">
                  <c:v>83</c:v>
                </c:pt>
                <c:pt idx="1">
                  <c:v>80.47</c:v>
                </c:pt>
                <c:pt idx="2">
                  <c:v>78.88000000000001</c:v>
                </c:pt>
                <c:pt idx="3">
                  <c:v>78.23</c:v>
                </c:pt>
                <c:pt idx="4">
                  <c:v>78.52</c:v>
                </c:pt>
                <c:pt idx="5">
                  <c:v>79.749999999999986</c:v>
                </c:pt>
                <c:pt idx="6">
                  <c:v>81.919999999999987</c:v>
                </c:pt>
                <c:pt idx="7">
                  <c:v>85.03</c:v>
                </c:pt>
                <c:pt idx="8">
                  <c:v>89.08</c:v>
                </c:pt>
                <c:pt idx="9">
                  <c:v>94.07</c:v>
                </c:pt>
                <c:pt idx="10">
                  <c:v>99.999999999999986</c:v>
                </c:pt>
                <c:pt idx="11">
                  <c:v>106.86999999999998</c:v>
                </c:pt>
                <c:pt idx="12">
                  <c:v>114.67999999999998</c:v>
                </c:pt>
                <c:pt idx="13">
                  <c:v>123.42999999999999</c:v>
                </c:pt>
                <c:pt idx="14">
                  <c:v>133.12</c:v>
                </c:pt>
                <c:pt idx="15">
                  <c:v>143.75000000000003</c:v>
                </c:pt>
                <c:pt idx="16">
                  <c:v>155.32000000000005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Динамика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Лист1!$C$2:$C$18</c:f>
              <c:numCache>
                <c:formatCode>General</c:formatCode>
                <c:ptCount val="17"/>
                <c:pt idx="0">
                  <c:v>20</c:v>
                </c:pt>
                <c:pt idx="1">
                  <c:v>23.5</c:v>
                </c:pt>
                <c:pt idx="2">
                  <c:v>28.000000000000004</c:v>
                </c:pt>
                <c:pt idx="3">
                  <c:v>33.500000000000007</c:v>
                </c:pt>
                <c:pt idx="4">
                  <c:v>40</c:v>
                </c:pt>
                <c:pt idx="5">
                  <c:v>47.5</c:v>
                </c:pt>
                <c:pt idx="6">
                  <c:v>56.000000000000007</c:v>
                </c:pt>
                <c:pt idx="7">
                  <c:v>65.5</c:v>
                </c:pt>
                <c:pt idx="8">
                  <c:v>75.999999999999986</c:v>
                </c:pt>
                <c:pt idx="9">
                  <c:v>87.499999999999986</c:v>
                </c:pt>
                <c:pt idx="10">
                  <c:v>99.999999999999972</c:v>
                </c:pt>
                <c:pt idx="11">
                  <c:v>113.49999999999997</c:v>
                </c:pt>
                <c:pt idx="12">
                  <c:v>128</c:v>
                </c:pt>
                <c:pt idx="13">
                  <c:v>143.5</c:v>
                </c:pt>
                <c:pt idx="14">
                  <c:v>160.00000000000003</c:v>
                </c:pt>
                <c:pt idx="15">
                  <c:v>177.50000000000006</c:v>
                </c:pt>
                <c:pt idx="16">
                  <c:v>196.00000000000006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Коррекция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Лист1!$D$2:$D$18</c:f>
              <c:numCache>
                <c:formatCode>General</c:formatCode>
                <c:ptCount val="17"/>
                <c:pt idx="0">
                  <c:v>25.963358778625953</c:v>
                </c:pt>
                <c:pt idx="1">
                  <c:v>30.506946564885496</c:v>
                </c:pt>
                <c:pt idx="2">
                  <c:v>36.348702290076332</c:v>
                </c:pt>
                <c:pt idx="3">
                  <c:v>43.488625954198476</c:v>
                </c:pt>
                <c:pt idx="4">
                  <c:v>51.926717557251905</c:v>
                </c:pt>
                <c:pt idx="5">
                  <c:v>61.662977099236628</c:v>
                </c:pt>
                <c:pt idx="6">
                  <c:v>72.697404580152664</c:v>
                </c:pt>
                <c:pt idx="7">
                  <c:v>85.029999999999987</c:v>
                </c:pt>
                <c:pt idx="8">
                  <c:v>98.660763358778595</c:v>
                </c:pt>
                <c:pt idx="9">
                  <c:v>113.58969465648852</c:v>
                </c:pt>
                <c:pt idx="10">
                  <c:v>129.81679389312973</c:v>
                </c:pt>
                <c:pt idx="11">
                  <c:v>147.34206106870224</c:v>
                </c:pt>
                <c:pt idx="12">
                  <c:v>166.1654961832061</c:v>
                </c:pt>
                <c:pt idx="13">
                  <c:v>186.28709923664121</c:v>
                </c:pt>
                <c:pt idx="14">
                  <c:v>207.70687022900765</c:v>
                </c:pt>
                <c:pt idx="15">
                  <c:v>230.42480916030539</c:v>
                </c:pt>
                <c:pt idx="16">
                  <c:v>254.4409160305344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Коррекция 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Лист1!$E$2:$E$18</c:f>
              <c:numCache>
                <c:formatCode>General</c:formatCode>
                <c:ptCount val="17"/>
                <c:pt idx="0">
                  <c:v>17.006</c:v>
                </c:pt>
                <c:pt idx="1">
                  <c:v>21.517795918367352</c:v>
                </c:pt>
                <c:pt idx="2">
                  <c:v>27.764897959183671</c:v>
                </c:pt>
                <c:pt idx="3">
                  <c:v>35.74730612244899</c:v>
                </c:pt>
                <c:pt idx="4">
                  <c:v>45.465020408163276</c:v>
                </c:pt>
                <c:pt idx="5">
                  <c:v>56.918040816326531</c:v>
                </c:pt>
                <c:pt idx="6">
                  <c:v>70.106367346938782</c:v>
                </c:pt>
                <c:pt idx="7">
                  <c:v>85.03</c:v>
                </c:pt>
                <c:pt idx="8">
                  <c:v>101.68893877551022</c:v>
                </c:pt>
                <c:pt idx="9">
                  <c:v>120.08318367346938</c:v>
                </c:pt>
                <c:pt idx="10">
                  <c:v>140.21273469387756</c:v>
                </c:pt>
                <c:pt idx="11">
                  <c:v>162.07759183673468</c:v>
                </c:pt>
                <c:pt idx="12">
                  <c:v>185.67775510204086</c:v>
                </c:pt>
                <c:pt idx="13">
                  <c:v>211.01322448979596</c:v>
                </c:pt>
                <c:pt idx="14">
                  <c:v>238.08400000000006</c:v>
                </c:pt>
                <c:pt idx="15">
                  <c:v>266.89008163265316</c:v>
                </c:pt>
                <c:pt idx="16">
                  <c:v>297.43146938775521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42320"/>
        <c:axId val="271642880"/>
      </c:scatterChart>
      <c:valAx>
        <c:axId val="271642320"/>
        <c:scaling>
          <c:orientation val="minMax"/>
          <c:max val="1.59999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642880"/>
        <c:crosses val="autoZero"/>
        <c:crossBetween val="midCat"/>
      </c:valAx>
      <c:valAx>
        <c:axId val="2716428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1642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Ввод сегмента</a:t>
            </a:r>
            <a:r>
              <a:rPr lang="ru-RU" baseline="0"/>
              <a:t> "Шунт" в заданную СХН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'Лист1 (2)'!$B$1</c:f>
              <c:strCache>
                <c:ptCount val="1"/>
                <c:pt idx="0">
                  <c:v>Динамика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'Лист1 (2)'!$A$2:$A$18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'Лист1 (2)'!$B$2:$B$18</c:f>
              <c:numCache>
                <c:formatCode>General</c:formatCode>
                <c:ptCount val="17"/>
                <c:pt idx="0">
                  <c:v>20</c:v>
                </c:pt>
                <c:pt idx="1">
                  <c:v>23.5</c:v>
                </c:pt>
                <c:pt idx="2">
                  <c:v>28.000000000000004</c:v>
                </c:pt>
                <c:pt idx="3">
                  <c:v>33.500000000000007</c:v>
                </c:pt>
                <c:pt idx="4">
                  <c:v>40</c:v>
                </c:pt>
                <c:pt idx="5">
                  <c:v>47.5</c:v>
                </c:pt>
                <c:pt idx="6">
                  <c:v>56.000000000000007</c:v>
                </c:pt>
                <c:pt idx="7">
                  <c:v>65.5</c:v>
                </c:pt>
                <c:pt idx="8">
                  <c:v>75.999999999999986</c:v>
                </c:pt>
                <c:pt idx="9">
                  <c:v>87.499999999999986</c:v>
                </c:pt>
                <c:pt idx="10">
                  <c:v>99.999999999999972</c:v>
                </c:pt>
                <c:pt idx="11">
                  <c:v>113.49999999999997</c:v>
                </c:pt>
                <c:pt idx="12">
                  <c:v>128</c:v>
                </c:pt>
                <c:pt idx="13">
                  <c:v>143.5</c:v>
                </c:pt>
                <c:pt idx="14">
                  <c:v>160.00000000000003</c:v>
                </c:pt>
                <c:pt idx="15">
                  <c:v>177.50000000000006</c:v>
                </c:pt>
                <c:pt idx="16">
                  <c:v>196.00000000000006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'Лист1 (2)'!$C$1</c:f>
              <c:strCache>
                <c:ptCount val="1"/>
                <c:pt idx="0">
                  <c:v>Шунт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'Лист1 (2)'!$A$2:$A$18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'Лист1 (2)'!$C$2:$C$18</c:f>
              <c:numCache>
                <c:formatCode>General</c:formatCode>
                <c:ptCount val="17"/>
                <c:pt idx="0">
                  <c:v>0</c:v>
                </c:pt>
                <c:pt idx="1">
                  <c:v>1.3367346938775515</c:v>
                </c:pt>
                <c:pt idx="2">
                  <c:v>5.346938775510206</c:v>
                </c:pt>
                <c:pt idx="3">
                  <c:v>12.030612244897965</c:v>
                </c:pt>
                <c:pt idx="4">
                  <c:v>21.387755102040824</c:v>
                </c:pt>
                <c:pt idx="5">
                  <c:v>33.41836734693878</c:v>
                </c:pt>
                <c:pt idx="6">
                  <c:v>48.122448979591837</c:v>
                </c:pt>
                <c:pt idx="7">
                  <c:v>65.5</c:v>
                </c:pt>
                <c:pt idx="8">
                  <c:v>85.551020408163268</c:v>
                </c:pt>
                <c:pt idx="9">
                  <c:v>108.27551020408163</c:v>
                </c:pt>
                <c:pt idx="10">
                  <c:v>133.67346938775506</c:v>
                </c:pt>
                <c:pt idx="11">
                  <c:v>161.74489795918365</c:v>
                </c:pt>
                <c:pt idx="12">
                  <c:v>192.48979591836735</c:v>
                </c:pt>
                <c:pt idx="13">
                  <c:v>225.90816326530617</c:v>
                </c:pt>
                <c:pt idx="14">
                  <c:v>262.00000000000006</c:v>
                </c:pt>
                <c:pt idx="15">
                  <c:v>300.76530612244915</c:v>
                </c:pt>
                <c:pt idx="16">
                  <c:v>342.20408163265324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'Лист1 (2)'!$D$1</c:f>
              <c:strCache>
                <c:ptCount val="1"/>
                <c:pt idx="0">
                  <c:v>Расчет</c:v>
                </c:pt>
              </c:strCache>
            </c:strRef>
          </c:tx>
          <c:spPr>
            <a:ln w="508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'Лист1 (2)'!$A$2:$A$18</c:f>
              <c:numCache>
                <c:formatCode>General</c:formatCode>
                <c:ptCount val="1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</c:numCache>
            </c:numRef>
          </c:xVal>
          <c:yVal>
            <c:numRef>
              <c:f>'Лист1 (2)'!$D$2:$D$18</c:f>
              <c:numCache>
                <c:formatCode>General</c:formatCode>
                <c:ptCount val="17"/>
                <c:pt idx="0">
                  <c:v>0</c:v>
                </c:pt>
                <c:pt idx="1">
                  <c:v>1.3367346938775515</c:v>
                </c:pt>
                <c:pt idx="2">
                  <c:v>5.346938775510206</c:v>
                </c:pt>
                <c:pt idx="3">
                  <c:v>12.030612244897965</c:v>
                </c:pt>
                <c:pt idx="4">
                  <c:v>21.387755102040824</c:v>
                </c:pt>
                <c:pt idx="5">
                  <c:v>33.41836734693878</c:v>
                </c:pt>
                <c:pt idx="6">
                  <c:v>48.122448979591837</c:v>
                </c:pt>
                <c:pt idx="7">
                  <c:v>65.5</c:v>
                </c:pt>
                <c:pt idx="8">
                  <c:v>75.999999999999986</c:v>
                </c:pt>
                <c:pt idx="9">
                  <c:v>87.499999999999986</c:v>
                </c:pt>
                <c:pt idx="10">
                  <c:v>99.999999999999972</c:v>
                </c:pt>
                <c:pt idx="11">
                  <c:v>113.49999999999997</c:v>
                </c:pt>
                <c:pt idx="12">
                  <c:v>128</c:v>
                </c:pt>
                <c:pt idx="13">
                  <c:v>143.5</c:v>
                </c:pt>
                <c:pt idx="14">
                  <c:v>160.00000000000003</c:v>
                </c:pt>
                <c:pt idx="15">
                  <c:v>177.50000000000006</c:v>
                </c:pt>
                <c:pt idx="16">
                  <c:v>196.00000000000006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51904"/>
        <c:axId val="276956944"/>
      </c:scatterChart>
      <c:valAx>
        <c:axId val="276951904"/>
        <c:scaling>
          <c:orientation val="minMax"/>
          <c:max val="1.599999999999999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56944"/>
        <c:crosses val="autoZero"/>
        <c:crossBetween val="midCat"/>
      </c:valAx>
      <c:valAx>
        <c:axId val="276956944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6951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0</xdr:row>
      <xdr:rowOff>38099</xdr:rowOff>
    </xdr:from>
    <xdr:to>
      <xdr:col>25</xdr:col>
      <xdr:colOff>400050</xdr:colOff>
      <xdr:row>34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0</xdr:row>
      <xdr:rowOff>9524</xdr:rowOff>
    </xdr:from>
    <xdr:to>
      <xdr:col>23</xdr:col>
      <xdr:colOff>323850</xdr:colOff>
      <xdr:row>34</xdr:row>
      <xdr:rowOff>123825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sqref="A1:A26"/>
    </sheetView>
  </sheetViews>
  <sheetFormatPr defaultRowHeight="15" x14ac:dyDescent="0.25"/>
  <cols>
    <col min="2" max="2" width="12" bestFit="1" customWidth="1"/>
    <col min="3" max="3" width="10.28515625" bestFit="1" customWidth="1"/>
    <col min="4" max="4" width="12.42578125" bestFit="1" customWidth="1"/>
  </cols>
  <sheetData>
    <row r="1" spans="1:5" x14ac:dyDescent="0.25">
      <c r="A1" t="s">
        <v>0</v>
      </c>
      <c r="B1" t="s">
        <v>10</v>
      </c>
      <c r="C1" t="s">
        <v>7</v>
      </c>
      <c r="D1" t="s">
        <v>8</v>
      </c>
      <c r="E1" t="s">
        <v>9</v>
      </c>
    </row>
    <row r="2" spans="1:5" x14ac:dyDescent="0.25">
      <c r="A2">
        <v>0</v>
      </c>
      <c r="B2">
        <f>B$23*(B$20+$A2*B$21+B$22*$A2*$A2)</f>
        <v>83</v>
      </c>
      <c r="C2">
        <f>C$23*(C$20+$A2*C$21+C$22*$A2*$A2)</f>
        <v>20</v>
      </c>
      <c r="D2">
        <f>B$26*C$23*(C$20+$A2*C$21+C$22*$A2*$A2)</f>
        <v>25.963358778625953</v>
      </c>
      <c r="E2">
        <f>C$26*C$23*(C$20+$A2*C$21/B$25+C$22*$A2*$A2/B$25/B$25)</f>
        <v>17.006</v>
      </c>
    </row>
    <row r="3" spans="1:5" x14ac:dyDescent="0.25">
      <c r="A3">
        <f>A2+0.1</f>
        <v>0.1</v>
      </c>
      <c r="B3">
        <f t="shared" ref="B3:C18" si="0">B$23*(B$20+$A3*B$21+B$22*$A3*$A3)</f>
        <v>80.47</v>
      </c>
      <c r="C3">
        <f t="shared" si="0"/>
        <v>23.5</v>
      </c>
      <c r="D3">
        <f t="shared" ref="D3:D18" si="1">B$26*C$23*(C$20+$A3*C$21+C$22*$A3*$A3)</f>
        <v>30.506946564885496</v>
      </c>
      <c r="E3">
        <f t="shared" ref="E3:E18" si="2">C$26*C$23*(C$20+$A3*C$21/B$25+C$22*$A3*$A3/B$25/B$25)</f>
        <v>21.517795918367352</v>
      </c>
    </row>
    <row r="4" spans="1:5" x14ac:dyDescent="0.25">
      <c r="A4">
        <f t="shared" ref="A4:A18" si="3">A3+0.1</f>
        <v>0.2</v>
      </c>
      <c r="B4">
        <f t="shared" si="0"/>
        <v>78.88000000000001</v>
      </c>
      <c r="C4">
        <f t="shared" si="0"/>
        <v>28.000000000000004</v>
      </c>
      <c r="D4">
        <f t="shared" si="1"/>
        <v>36.348702290076332</v>
      </c>
      <c r="E4">
        <f t="shared" si="2"/>
        <v>27.764897959183671</v>
      </c>
    </row>
    <row r="5" spans="1:5" x14ac:dyDescent="0.25">
      <c r="A5">
        <f t="shared" si="3"/>
        <v>0.30000000000000004</v>
      </c>
      <c r="B5">
        <f t="shared" si="0"/>
        <v>78.23</v>
      </c>
      <c r="C5">
        <f t="shared" si="0"/>
        <v>33.500000000000007</v>
      </c>
      <c r="D5">
        <f t="shared" si="1"/>
        <v>43.488625954198476</v>
      </c>
      <c r="E5">
        <f t="shared" si="2"/>
        <v>35.74730612244899</v>
      </c>
    </row>
    <row r="6" spans="1:5" x14ac:dyDescent="0.25">
      <c r="A6">
        <f t="shared" si="3"/>
        <v>0.4</v>
      </c>
      <c r="B6">
        <f t="shared" si="0"/>
        <v>78.52</v>
      </c>
      <c r="C6">
        <f t="shared" si="0"/>
        <v>40</v>
      </c>
      <c r="D6">
        <f t="shared" si="1"/>
        <v>51.926717557251905</v>
      </c>
      <c r="E6">
        <f t="shared" si="2"/>
        <v>45.465020408163276</v>
      </c>
    </row>
    <row r="7" spans="1:5" x14ac:dyDescent="0.25">
      <c r="A7">
        <f t="shared" si="3"/>
        <v>0.5</v>
      </c>
      <c r="B7">
        <f t="shared" si="0"/>
        <v>79.749999999999986</v>
      </c>
      <c r="C7">
        <f t="shared" si="0"/>
        <v>47.5</v>
      </c>
      <c r="D7">
        <f t="shared" si="1"/>
        <v>61.662977099236628</v>
      </c>
      <c r="E7">
        <f t="shared" si="2"/>
        <v>56.918040816326531</v>
      </c>
    </row>
    <row r="8" spans="1:5" x14ac:dyDescent="0.25">
      <c r="A8">
        <f t="shared" si="3"/>
        <v>0.6</v>
      </c>
      <c r="B8">
        <f t="shared" si="0"/>
        <v>81.919999999999987</v>
      </c>
      <c r="C8">
        <f t="shared" si="0"/>
        <v>56.000000000000007</v>
      </c>
      <c r="D8">
        <f t="shared" si="1"/>
        <v>72.697404580152664</v>
      </c>
      <c r="E8">
        <f t="shared" si="2"/>
        <v>70.106367346938782</v>
      </c>
    </row>
    <row r="9" spans="1:5" x14ac:dyDescent="0.25">
      <c r="A9">
        <f t="shared" si="3"/>
        <v>0.7</v>
      </c>
      <c r="B9">
        <f t="shared" si="0"/>
        <v>85.03</v>
      </c>
      <c r="C9">
        <f t="shared" si="0"/>
        <v>65.5</v>
      </c>
      <c r="D9">
        <f t="shared" si="1"/>
        <v>85.029999999999987</v>
      </c>
      <c r="E9">
        <f t="shared" si="2"/>
        <v>85.03</v>
      </c>
    </row>
    <row r="10" spans="1:5" x14ac:dyDescent="0.25">
      <c r="A10">
        <f t="shared" si="3"/>
        <v>0.79999999999999993</v>
      </c>
      <c r="B10">
        <f t="shared" si="0"/>
        <v>89.08</v>
      </c>
      <c r="C10">
        <f t="shared" si="0"/>
        <v>75.999999999999986</v>
      </c>
      <c r="D10">
        <f t="shared" si="1"/>
        <v>98.660763358778595</v>
      </c>
      <c r="E10">
        <f t="shared" si="2"/>
        <v>101.68893877551022</v>
      </c>
    </row>
    <row r="11" spans="1:5" x14ac:dyDescent="0.25">
      <c r="A11">
        <f t="shared" si="3"/>
        <v>0.89999999999999991</v>
      </c>
      <c r="B11">
        <f t="shared" si="0"/>
        <v>94.07</v>
      </c>
      <c r="C11">
        <f t="shared" si="0"/>
        <v>87.499999999999986</v>
      </c>
      <c r="D11">
        <f t="shared" si="1"/>
        <v>113.58969465648852</v>
      </c>
      <c r="E11">
        <f t="shared" si="2"/>
        <v>120.08318367346938</v>
      </c>
    </row>
    <row r="12" spans="1:5" x14ac:dyDescent="0.25">
      <c r="A12">
        <f t="shared" si="3"/>
        <v>0.99999999999999989</v>
      </c>
      <c r="B12">
        <f t="shared" si="0"/>
        <v>99.999999999999986</v>
      </c>
      <c r="C12">
        <f t="shared" si="0"/>
        <v>99.999999999999972</v>
      </c>
      <c r="D12">
        <f t="shared" si="1"/>
        <v>129.81679389312973</v>
      </c>
      <c r="E12">
        <f t="shared" si="2"/>
        <v>140.21273469387756</v>
      </c>
    </row>
    <row r="13" spans="1:5" x14ac:dyDescent="0.25">
      <c r="A13">
        <f t="shared" si="3"/>
        <v>1.0999999999999999</v>
      </c>
      <c r="B13">
        <f t="shared" si="0"/>
        <v>106.86999999999998</v>
      </c>
      <c r="C13">
        <f t="shared" si="0"/>
        <v>113.49999999999997</v>
      </c>
      <c r="D13">
        <f t="shared" si="1"/>
        <v>147.34206106870224</v>
      </c>
      <c r="E13">
        <f t="shared" si="2"/>
        <v>162.07759183673468</v>
      </c>
    </row>
    <row r="14" spans="1:5" x14ac:dyDescent="0.25">
      <c r="A14">
        <f t="shared" si="3"/>
        <v>1.2</v>
      </c>
      <c r="B14">
        <f t="shared" si="0"/>
        <v>114.67999999999998</v>
      </c>
      <c r="C14">
        <f t="shared" si="0"/>
        <v>128</v>
      </c>
      <c r="D14">
        <f t="shared" si="1"/>
        <v>166.1654961832061</v>
      </c>
      <c r="E14">
        <f t="shared" si="2"/>
        <v>185.67775510204086</v>
      </c>
    </row>
    <row r="15" spans="1:5" x14ac:dyDescent="0.25">
      <c r="A15">
        <f t="shared" si="3"/>
        <v>1.3</v>
      </c>
      <c r="B15">
        <f t="shared" si="0"/>
        <v>123.42999999999999</v>
      </c>
      <c r="C15">
        <f t="shared" si="0"/>
        <v>143.5</v>
      </c>
      <c r="D15">
        <f t="shared" si="1"/>
        <v>186.28709923664121</v>
      </c>
      <c r="E15">
        <f t="shared" si="2"/>
        <v>211.01322448979596</v>
      </c>
    </row>
    <row r="16" spans="1:5" x14ac:dyDescent="0.25">
      <c r="A16">
        <f t="shared" si="3"/>
        <v>1.4000000000000001</v>
      </c>
      <c r="B16">
        <f t="shared" si="0"/>
        <v>133.12</v>
      </c>
      <c r="C16">
        <f t="shared" si="0"/>
        <v>160.00000000000003</v>
      </c>
      <c r="D16">
        <f t="shared" si="1"/>
        <v>207.70687022900765</v>
      </c>
      <c r="E16">
        <f t="shared" si="2"/>
        <v>238.08400000000006</v>
      </c>
    </row>
    <row r="17" spans="1:5" x14ac:dyDescent="0.25">
      <c r="A17">
        <f t="shared" si="3"/>
        <v>1.5000000000000002</v>
      </c>
      <c r="B17">
        <f t="shared" si="0"/>
        <v>143.75000000000003</v>
      </c>
      <c r="C17">
        <f t="shared" si="0"/>
        <v>177.50000000000006</v>
      </c>
      <c r="D17">
        <f t="shared" si="1"/>
        <v>230.42480916030539</v>
      </c>
      <c r="E17">
        <f t="shared" si="2"/>
        <v>266.89008163265316</v>
      </c>
    </row>
    <row r="18" spans="1:5" x14ac:dyDescent="0.25">
      <c r="A18">
        <f t="shared" si="3"/>
        <v>1.6000000000000003</v>
      </c>
      <c r="B18">
        <f t="shared" si="0"/>
        <v>155.32000000000005</v>
      </c>
      <c r="C18">
        <f t="shared" si="0"/>
        <v>196.00000000000006</v>
      </c>
      <c r="D18">
        <f t="shared" si="1"/>
        <v>254.4409160305344</v>
      </c>
      <c r="E18">
        <f t="shared" si="2"/>
        <v>297.43146938775521</v>
      </c>
    </row>
    <row r="20" spans="1:5" x14ac:dyDescent="0.25">
      <c r="A20" t="s">
        <v>1</v>
      </c>
      <c r="B20">
        <v>0.83</v>
      </c>
      <c r="C20">
        <v>0.2</v>
      </c>
    </row>
    <row r="21" spans="1:5" x14ac:dyDescent="0.25">
      <c r="A21" t="s">
        <v>2</v>
      </c>
      <c r="B21">
        <v>-0.3</v>
      </c>
      <c r="C21">
        <v>0.3</v>
      </c>
    </row>
    <row r="22" spans="1:5" x14ac:dyDescent="0.25">
      <c r="A22" t="s">
        <v>3</v>
      </c>
      <c r="B22">
        <v>0.47</v>
      </c>
      <c r="C22">
        <v>0.5</v>
      </c>
    </row>
    <row r="23" spans="1:5" x14ac:dyDescent="0.25">
      <c r="A23" t="s">
        <v>4</v>
      </c>
      <c r="B23">
        <v>100</v>
      </c>
      <c r="C23">
        <v>100</v>
      </c>
    </row>
    <row r="25" spans="1:5" x14ac:dyDescent="0.25">
      <c r="A25" t="s">
        <v>5</v>
      </c>
      <c r="B25">
        <v>0.7</v>
      </c>
    </row>
    <row r="26" spans="1:5" x14ac:dyDescent="0.25">
      <c r="A26" t="s">
        <v>6</v>
      </c>
      <c r="B26">
        <f>B9/C9</f>
        <v>1.2981679389312977</v>
      </c>
      <c r="C26">
        <f>B9/100</f>
        <v>0.85030000000000006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D28" sqref="D28"/>
    </sheetView>
  </sheetViews>
  <sheetFormatPr defaultRowHeight="15" x14ac:dyDescent="0.25"/>
  <cols>
    <col min="2" max="2" width="10.28515625" bestFit="1" customWidth="1"/>
  </cols>
  <sheetData>
    <row r="1" spans="1:4" x14ac:dyDescent="0.25">
      <c r="A1" t="s">
        <v>0</v>
      </c>
      <c r="B1" t="s">
        <v>7</v>
      </c>
      <c r="C1" t="s">
        <v>11</v>
      </c>
      <c r="D1" t="s">
        <v>12</v>
      </c>
    </row>
    <row r="2" spans="1:4" x14ac:dyDescent="0.25">
      <c r="A2">
        <v>0</v>
      </c>
      <c r="B2">
        <f>B$23*(B$20+$A2*B$21+B$22*$A2*$A2)</f>
        <v>20</v>
      </c>
      <c r="C2">
        <f>B$9*A2*A2/0.7/0.7</f>
        <v>0</v>
      </c>
      <c r="D2">
        <v>0</v>
      </c>
    </row>
    <row r="3" spans="1:4" x14ac:dyDescent="0.25">
      <c r="A3">
        <f>A2+0.1</f>
        <v>0.1</v>
      </c>
      <c r="B3">
        <f t="shared" ref="B3:D18" si="0">B$23*(B$20+$A3*B$21+B$22*$A3*$A3)</f>
        <v>23.5</v>
      </c>
      <c r="C3">
        <f t="shared" ref="C3:C18" si="1">B$9*A3*A3/0.7/0.7</f>
        <v>1.3367346938775515</v>
      </c>
      <c r="D3">
        <v>1.3367346938775515</v>
      </c>
    </row>
    <row r="4" spans="1:4" x14ac:dyDescent="0.25">
      <c r="A4">
        <f t="shared" ref="A4:A18" si="2">A3+0.1</f>
        <v>0.2</v>
      </c>
      <c r="B4">
        <f t="shared" si="0"/>
        <v>28.000000000000004</v>
      </c>
      <c r="C4">
        <f t="shared" si="1"/>
        <v>5.346938775510206</v>
      </c>
      <c r="D4">
        <v>5.346938775510206</v>
      </c>
    </row>
    <row r="5" spans="1:4" x14ac:dyDescent="0.25">
      <c r="A5">
        <f t="shared" si="2"/>
        <v>0.30000000000000004</v>
      </c>
      <c r="B5">
        <f t="shared" si="0"/>
        <v>33.500000000000007</v>
      </c>
      <c r="C5">
        <f t="shared" si="1"/>
        <v>12.030612244897965</v>
      </c>
      <c r="D5">
        <v>12.030612244897965</v>
      </c>
    </row>
    <row r="6" spans="1:4" x14ac:dyDescent="0.25">
      <c r="A6">
        <f t="shared" si="2"/>
        <v>0.4</v>
      </c>
      <c r="B6">
        <f t="shared" si="0"/>
        <v>40</v>
      </c>
      <c r="C6">
        <f t="shared" si="1"/>
        <v>21.387755102040824</v>
      </c>
      <c r="D6">
        <v>21.387755102040824</v>
      </c>
    </row>
    <row r="7" spans="1:4" x14ac:dyDescent="0.25">
      <c r="A7">
        <f t="shared" si="2"/>
        <v>0.5</v>
      </c>
      <c r="B7">
        <f t="shared" si="0"/>
        <v>47.5</v>
      </c>
      <c r="C7">
        <f t="shared" si="1"/>
        <v>33.41836734693878</v>
      </c>
      <c r="D7">
        <v>33.41836734693878</v>
      </c>
    </row>
    <row r="8" spans="1:4" x14ac:dyDescent="0.25">
      <c r="A8">
        <f t="shared" si="2"/>
        <v>0.6</v>
      </c>
      <c r="B8">
        <f t="shared" si="0"/>
        <v>56.000000000000007</v>
      </c>
      <c r="C8">
        <f t="shared" si="1"/>
        <v>48.122448979591837</v>
      </c>
      <c r="D8">
        <v>48.122448979591837</v>
      </c>
    </row>
    <row r="9" spans="1:4" x14ac:dyDescent="0.25">
      <c r="A9">
        <f t="shared" si="2"/>
        <v>0.7</v>
      </c>
      <c r="B9">
        <f t="shared" si="0"/>
        <v>65.5</v>
      </c>
      <c r="C9">
        <f t="shared" si="1"/>
        <v>65.5</v>
      </c>
      <c r="D9">
        <v>65.5</v>
      </c>
    </row>
    <row r="10" spans="1:4" x14ac:dyDescent="0.25">
      <c r="A10">
        <f t="shared" si="2"/>
        <v>0.79999999999999993</v>
      </c>
      <c r="B10">
        <f t="shared" si="0"/>
        <v>75.999999999999986</v>
      </c>
      <c r="C10">
        <f t="shared" si="1"/>
        <v>85.551020408163268</v>
      </c>
      <c r="D10">
        <v>75.999999999999986</v>
      </c>
    </row>
    <row r="11" spans="1:4" x14ac:dyDescent="0.25">
      <c r="A11">
        <f t="shared" si="2"/>
        <v>0.89999999999999991</v>
      </c>
      <c r="B11">
        <f t="shared" si="0"/>
        <v>87.499999999999986</v>
      </c>
      <c r="C11">
        <f t="shared" si="1"/>
        <v>108.27551020408163</v>
      </c>
      <c r="D11">
        <v>87.499999999999986</v>
      </c>
    </row>
    <row r="12" spans="1:4" x14ac:dyDescent="0.25">
      <c r="A12">
        <f t="shared" si="2"/>
        <v>0.99999999999999989</v>
      </c>
      <c r="B12">
        <f t="shared" si="0"/>
        <v>99.999999999999972</v>
      </c>
      <c r="C12">
        <f t="shared" si="1"/>
        <v>133.67346938775506</v>
      </c>
      <c r="D12">
        <v>99.999999999999972</v>
      </c>
    </row>
    <row r="13" spans="1:4" x14ac:dyDescent="0.25">
      <c r="A13">
        <f t="shared" si="2"/>
        <v>1.0999999999999999</v>
      </c>
      <c r="B13">
        <f t="shared" si="0"/>
        <v>113.49999999999997</v>
      </c>
      <c r="C13">
        <f t="shared" si="1"/>
        <v>161.74489795918365</v>
      </c>
      <c r="D13">
        <v>113.49999999999997</v>
      </c>
    </row>
    <row r="14" spans="1:4" x14ac:dyDescent="0.25">
      <c r="A14">
        <f t="shared" si="2"/>
        <v>1.2</v>
      </c>
      <c r="B14">
        <f t="shared" si="0"/>
        <v>128</v>
      </c>
      <c r="C14">
        <f t="shared" si="1"/>
        <v>192.48979591836735</v>
      </c>
      <c r="D14">
        <v>128</v>
      </c>
    </row>
    <row r="15" spans="1:4" x14ac:dyDescent="0.25">
      <c r="A15">
        <f t="shared" si="2"/>
        <v>1.3</v>
      </c>
      <c r="B15">
        <f t="shared" si="0"/>
        <v>143.5</v>
      </c>
      <c r="C15">
        <f t="shared" si="1"/>
        <v>225.90816326530617</v>
      </c>
      <c r="D15">
        <v>143.5</v>
      </c>
    </row>
    <row r="16" spans="1:4" x14ac:dyDescent="0.25">
      <c r="A16">
        <f t="shared" si="2"/>
        <v>1.4000000000000001</v>
      </c>
      <c r="B16">
        <f t="shared" si="0"/>
        <v>160.00000000000003</v>
      </c>
      <c r="C16">
        <f t="shared" si="1"/>
        <v>262.00000000000006</v>
      </c>
      <c r="D16">
        <v>160.00000000000003</v>
      </c>
    </row>
    <row r="17" spans="1:4" x14ac:dyDescent="0.25">
      <c r="A17">
        <f t="shared" si="2"/>
        <v>1.5000000000000002</v>
      </c>
      <c r="B17">
        <f t="shared" si="0"/>
        <v>177.50000000000006</v>
      </c>
      <c r="C17">
        <f t="shared" si="1"/>
        <v>300.76530612244915</v>
      </c>
      <c r="D17">
        <v>177.50000000000006</v>
      </c>
    </row>
    <row r="18" spans="1:4" x14ac:dyDescent="0.25">
      <c r="A18">
        <f t="shared" si="2"/>
        <v>1.6000000000000003</v>
      </c>
      <c r="B18">
        <f t="shared" si="0"/>
        <v>196.00000000000006</v>
      </c>
      <c r="C18">
        <f t="shared" si="1"/>
        <v>342.20408163265324</v>
      </c>
      <c r="D18">
        <v>196.00000000000006</v>
      </c>
    </row>
    <row r="20" spans="1:4" x14ac:dyDescent="0.25">
      <c r="A20" t="s">
        <v>1</v>
      </c>
      <c r="B20">
        <v>0.2</v>
      </c>
    </row>
    <row r="21" spans="1:4" x14ac:dyDescent="0.25">
      <c r="A21" t="s">
        <v>2</v>
      </c>
      <c r="B21">
        <v>0.3</v>
      </c>
    </row>
    <row r="22" spans="1:4" x14ac:dyDescent="0.25">
      <c r="A22" t="s">
        <v>3</v>
      </c>
      <c r="B22">
        <v>0.5</v>
      </c>
    </row>
    <row r="23" spans="1:4" x14ac:dyDescent="0.25">
      <c r="A23" t="s">
        <v>4</v>
      </c>
      <c r="B2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</dc:creator>
  <cp:lastModifiedBy>Bug</cp:lastModifiedBy>
  <dcterms:created xsi:type="dcterms:W3CDTF">2017-02-17T14:57:57Z</dcterms:created>
  <dcterms:modified xsi:type="dcterms:W3CDTF">2017-03-09T14:24:34Z</dcterms:modified>
</cp:coreProperties>
</file>