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TECH\ABSTRACT\Byeah\"/>
    </mc:Choice>
  </mc:AlternateContent>
  <xr:revisionPtr revIDLastSave="0" documentId="13_ncr:1_{A5071CD7-73FD-4C4F-B41B-91881A4D1B5D}" xr6:coauthVersionLast="47" xr6:coauthVersionMax="47" xr10:uidLastSave="{00000000-0000-0000-0000-000000000000}"/>
  <bookViews>
    <workbookView xWindow="-108" yWindow="-108" windowWidth="23256" windowHeight="12576" tabRatio="679" activeTab="6" xr2:uid="{00000000-000D-0000-FFFF-FFFF00000000}"/>
  </bookViews>
  <sheets>
    <sheet name="September 2022" sheetId="3" r:id="rId1"/>
    <sheet name="October 2022" sheetId="4" r:id="rId2"/>
    <sheet name="November 2022" sheetId="5" r:id="rId3"/>
    <sheet name="December 2022" sheetId="6" r:id="rId4"/>
    <sheet name="January 2023" sheetId="7" r:id="rId5"/>
    <sheet name="February 2023" sheetId="8" r:id="rId6"/>
    <sheet name="Overview of 6 months" sheetId="10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0" l="1"/>
  <c r="D9" i="10"/>
  <c r="E9" i="10"/>
  <c r="F9" i="10"/>
  <c r="G9" i="10"/>
  <c r="H9" i="10"/>
  <c r="B9" i="10"/>
  <c r="L9" i="7"/>
  <c r="L9" i="8"/>
  <c r="L9" i="6"/>
  <c r="C7" i="10"/>
  <c r="C6" i="10"/>
  <c r="C5" i="10"/>
  <c r="C4" i="10"/>
  <c r="F5" i="10"/>
  <c r="F7" i="10"/>
  <c r="F6" i="10"/>
  <c r="F4" i="10"/>
  <c r="F3" i="10"/>
  <c r="L9" i="5"/>
  <c r="C3" i="10"/>
  <c r="L9" i="4"/>
  <c r="F2" i="10"/>
  <c r="C2" i="10"/>
  <c r="L9" i="3"/>
  <c r="D12" i="8"/>
  <c r="D20" i="8"/>
  <c r="N8" i="8"/>
  <c r="N7" i="8"/>
  <c r="N6" i="8"/>
  <c r="N5" i="8"/>
  <c r="N4" i="8"/>
  <c r="N3" i="8"/>
  <c r="N9" i="8" s="1"/>
  <c r="D12" i="7"/>
  <c r="D20" i="7"/>
  <c r="N8" i="7"/>
  <c r="N7" i="7"/>
  <c r="N6" i="7"/>
  <c r="N5" i="7"/>
  <c r="N4" i="7"/>
  <c r="N3" i="7"/>
  <c r="N9" i="7" s="1"/>
  <c r="D12" i="6"/>
  <c r="D20" i="6"/>
  <c r="N8" i="6"/>
  <c r="N7" i="6"/>
  <c r="N6" i="6"/>
  <c r="N5" i="6"/>
  <c r="N4" i="6"/>
  <c r="N3" i="6"/>
  <c r="N9" i="6" s="1"/>
  <c r="D12" i="5"/>
  <c r="D20" i="5"/>
  <c r="N8" i="5"/>
  <c r="N7" i="5"/>
  <c r="N6" i="5"/>
  <c r="N5" i="5"/>
  <c r="N4" i="5"/>
  <c r="N3" i="5"/>
  <c r="N9" i="5" s="1"/>
  <c r="D12" i="4"/>
  <c r="D20" i="4"/>
  <c r="N8" i="4"/>
  <c r="N7" i="4"/>
  <c r="N6" i="4"/>
  <c r="N5" i="4"/>
  <c r="N4" i="4"/>
  <c r="N3" i="4"/>
  <c r="N9" i="4" s="1"/>
  <c r="D12" i="3"/>
  <c r="N8" i="3"/>
  <c r="N7" i="3"/>
  <c r="N6" i="3"/>
  <c r="N5" i="3"/>
  <c r="N4" i="3"/>
  <c r="N3" i="3"/>
  <c r="D20" i="3"/>
  <c r="L6" i="8"/>
  <c r="O9" i="5"/>
  <c r="D15" i="8"/>
  <c r="D14" i="8"/>
  <c r="F8" i="8"/>
  <c r="F7" i="8"/>
  <c r="I7" i="8" s="1"/>
  <c r="O7" i="8" s="1"/>
  <c r="F6" i="8"/>
  <c r="I6" i="8" s="1"/>
  <c r="F5" i="8"/>
  <c r="I5" i="8" s="1"/>
  <c r="F4" i="8"/>
  <c r="I4" i="8" s="1"/>
  <c r="O4" i="8" s="1"/>
  <c r="F3" i="8"/>
  <c r="I3" i="8" s="1"/>
  <c r="L7" i="7"/>
  <c r="L8" i="7"/>
  <c r="L5" i="7"/>
  <c r="I8" i="7"/>
  <c r="M8" i="7" s="1"/>
  <c r="I5" i="7"/>
  <c r="O5" i="7" s="1"/>
  <c r="I3" i="7"/>
  <c r="D15" i="7"/>
  <c r="D14" i="7"/>
  <c r="F8" i="7"/>
  <c r="F7" i="7"/>
  <c r="I7" i="7" s="1"/>
  <c r="F6" i="7"/>
  <c r="I6" i="7" s="1"/>
  <c r="F5" i="7"/>
  <c r="F4" i="7"/>
  <c r="I4" i="7" s="1"/>
  <c r="O3" i="7"/>
  <c r="F3" i="7"/>
  <c r="L6" i="6"/>
  <c r="L5" i="6"/>
  <c r="L3" i="6"/>
  <c r="D15" i="6"/>
  <c r="D14" i="6"/>
  <c r="O8" i="6"/>
  <c r="M8" i="6"/>
  <c r="F8" i="6"/>
  <c r="F7" i="6"/>
  <c r="I7" i="6" s="1"/>
  <c r="F6" i="6"/>
  <c r="I6" i="6" s="1"/>
  <c r="F5" i="6"/>
  <c r="F4" i="6"/>
  <c r="I4" i="6" s="1"/>
  <c r="F3" i="6"/>
  <c r="M8" i="5"/>
  <c r="I5" i="5"/>
  <c r="I4" i="5"/>
  <c r="O4" i="5" s="1"/>
  <c r="I3" i="5"/>
  <c r="D15" i="5"/>
  <c r="D14" i="5"/>
  <c r="F8" i="5"/>
  <c r="F7" i="5"/>
  <c r="I7" i="5" s="1"/>
  <c r="F6" i="5"/>
  <c r="I6" i="5" s="1"/>
  <c r="F5" i="5"/>
  <c r="M4" i="5"/>
  <c r="F4" i="5"/>
  <c r="F3" i="5"/>
  <c r="M8" i="4"/>
  <c r="L6" i="4"/>
  <c r="I7" i="4"/>
  <c r="I5" i="4"/>
  <c r="I3" i="4"/>
  <c r="O3" i="4" s="1"/>
  <c r="I3" i="3"/>
  <c r="D15" i="4"/>
  <c r="D14" i="4"/>
  <c r="F8" i="4"/>
  <c r="F7" i="4"/>
  <c r="F6" i="4"/>
  <c r="I6" i="4" s="1"/>
  <c r="F5" i="4"/>
  <c r="F4" i="4"/>
  <c r="M3" i="4"/>
  <c r="F3" i="4"/>
  <c r="I7" i="3"/>
  <c r="I6" i="3"/>
  <c r="O4" i="3"/>
  <c r="O3" i="3"/>
  <c r="I5" i="3"/>
  <c r="O8" i="3"/>
  <c r="D15" i="3"/>
  <c r="D14" i="3"/>
  <c r="F8" i="3"/>
  <c r="F7" i="3"/>
  <c r="F6" i="3"/>
  <c r="O6" i="3" s="1"/>
  <c r="F5" i="3"/>
  <c r="F4" i="3"/>
  <c r="F3" i="3"/>
  <c r="O6" i="8" l="1"/>
  <c r="O3" i="8"/>
  <c r="I9" i="8"/>
  <c r="D13" i="8" s="1"/>
  <c r="M3" i="8"/>
  <c r="O8" i="8"/>
  <c r="O5" i="8"/>
  <c r="M4" i="8"/>
  <c r="M7" i="8"/>
  <c r="O8" i="7"/>
  <c r="L6" i="7"/>
  <c r="O6" i="7"/>
  <c r="O7" i="7"/>
  <c r="M7" i="7"/>
  <c r="O4" i="7"/>
  <c r="O9" i="7" s="1"/>
  <c r="M4" i="7"/>
  <c r="I9" i="7"/>
  <c r="D13" i="7" s="1"/>
  <c r="M6" i="7"/>
  <c r="M5" i="7"/>
  <c r="I9" i="6"/>
  <c r="D13" i="6" s="1"/>
  <c r="O5" i="6"/>
  <c r="M5" i="6"/>
  <c r="O7" i="6"/>
  <c r="M7" i="6"/>
  <c r="M4" i="6"/>
  <c r="O4" i="6"/>
  <c r="M6" i="6"/>
  <c r="O6" i="6"/>
  <c r="O3" i="6"/>
  <c r="M3" i="6"/>
  <c r="O8" i="5"/>
  <c r="M3" i="5"/>
  <c r="O6" i="5"/>
  <c r="M5" i="5"/>
  <c r="O5" i="5"/>
  <c r="M6" i="5"/>
  <c r="O7" i="5"/>
  <c r="M7" i="5"/>
  <c r="O3" i="5"/>
  <c r="I9" i="5"/>
  <c r="D13" i="5" s="1"/>
  <c r="M4" i="4"/>
  <c r="O4" i="4"/>
  <c r="O8" i="4"/>
  <c r="O7" i="4"/>
  <c r="M7" i="4"/>
  <c r="O5" i="4"/>
  <c r="I9" i="4"/>
  <c r="D13" i="4" s="1"/>
  <c r="M5" i="4"/>
  <c r="M6" i="4"/>
  <c r="O6" i="4"/>
  <c r="O7" i="3"/>
  <c r="O5" i="3"/>
  <c r="I9" i="3"/>
  <c r="D13" i="3" s="1"/>
  <c r="O9" i="3"/>
  <c r="M8" i="8" l="1"/>
  <c r="O9" i="8"/>
  <c r="M5" i="8"/>
  <c r="M9" i="8" s="1"/>
  <c r="M6" i="8"/>
  <c r="M3" i="7"/>
  <c r="M9" i="7" s="1"/>
  <c r="M9" i="6"/>
  <c r="O9" i="6"/>
  <c r="M9" i="5"/>
  <c r="D19" i="5" s="1"/>
  <c r="M9" i="4"/>
  <c r="D19" i="4" s="1"/>
  <c r="O9" i="4"/>
  <c r="M3" i="3"/>
  <c r="N9" i="3"/>
  <c r="M4" i="3"/>
  <c r="M5" i="3"/>
  <c r="M6" i="3"/>
  <c r="M8" i="3"/>
  <c r="M7" i="3"/>
  <c r="D19" i="8" l="1"/>
  <c r="D19" i="7"/>
  <c r="D21" i="7" s="1"/>
  <c r="K15" i="7" s="1"/>
  <c r="D19" i="6"/>
  <c r="D21" i="5"/>
  <c r="K15" i="5" s="1"/>
  <c r="D21" i="4"/>
  <c r="K15" i="4" s="1"/>
  <c r="M9" i="3"/>
  <c r="D21" i="8" l="1"/>
  <c r="K15" i="8" s="1"/>
  <c r="D21" i="6"/>
  <c r="K15" i="6" s="1"/>
  <c r="D19" i="3"/>
  <c r="D21" i="3" l="1"/>
  <c r="K15" i="3" s="1"/>
</calcChain>
</file>

<file path=xl/sharedStrings.xml><?xml version="1.0" encoding="utf-8"?>
<sst xmlns="http://schemas.openxmlformats.org/spreadsheetml/2006/main" count="295" uniqueCount="57">
  <si>
    <t>Wholesale Price</t>
  </si>
  <si>
    <t>Waste (W) kg</t>
  </si>
  <si>
    <t>Revenue (R) (taka)</t>
  </si>
  <si>
    <t>Gross Profit (GP)</t>
  </si>
  <si>
    <t>Net Profit (NP)</t>
  </si>
  <si>
    <t>Income</t>
  </si>
  <si>
    <t>Types of Waste</t>
  </si>
  <si>
    <t>Plastic/প্লাস্টিক</t>
  </si>
  <si>
    <t>Glass/গ্লাস</t>
  </si>
  <si>
    <t>Tin/টিন</t>
  </si>
  <si>
    <t>Garments Waste/গার্মেন্টস বর্জ্য</t>
  </si>
  <si>
    <t>Paper/কাগজ</t>
  </si>
  <si>
    <t>Polyethene/পলিথিন</t>
  </si>
  <si>
    <t>Unit in kg</t>
  </si>
  <si>
    <t>Total Purchase</t>
  </si>
  <si>
    <t>Total Collection (TC) kg</t>
  </si>
  <si>
    <t>Segregated</t>
  </si>
  <si>
    <t>Online Market</t>
  </si>
  <si>
    <t>Production</t>
  </si>
  <si>
    <t>Craft Products</t>
  </si>
  <si>
    <t>Flower Vase</t>
  </si>
  <si>
    <t>Pen Holder</t>
  </si>
  <si>
    <t>Unit Produced (UP) Piece</t>
  </si>
  <si>
    <t xml:space="preserve">Unit Production Capacity/kg (UPC) </t>
  </si>
  <si>
    <t>Fairy Jar</t>
  </si>
  <si>
    <t>Wallet</t>
  </si>
  <si>
    <t>Craft Paper</t>
  </si>
  <si>
    <t>Eco Bag</t>
  </si>
  <si>
    <t>(UP-U)*SP</t>
  </si>
  <si>
    <t>Unsold (U) pc</t>
  </si>
  <si>
    <t>(TC-W)*UPC</t>
  </si>
  <si>
    <t>Total Raw Material Cost (TRMC)</t>
  </si>
  <si>
    <t>Workers Cost (20% of Sales)</t>
  </si>
  <si>
    <t>Packaging Cost</t>
  </si>
  <si>
    <t>Team Members Payment</t>
  </si>
  <si>
    <t>Employee Payment</t>
  </si>
  <si>
    <t>Rental Cost</t>
  </si>
  <si>
    <t>Web Development+ Maintenance</t>
  </si>
  <si>
    <t>Other Cost Sectors</t>
  </si>
  <si>
    <t>Collection Cost (CC)</t>
  </si>
  <si>
    <t>(SP*25%)*UP+CC*TC</t>
  </si>
  <si>
    <t>Percent of Unsold</t>
  </si>
  <si>
    <t>Nearest [UP*PU]</t>
  </si>
  <si>
    <t>Advertisements</t>
  </si>
  <si>
    <t>Total Other Costs</t>
  </si>
  <si>
    <t>Web Maintenance</t>
  </si>
  <si>
    <t>Sales Price (SP) taka/pc</t>
  </si>
  <si>
    <t>Stock Product Price</t>
  </si>
  <si>
    <t>U*(SP)</t>
  </si>
  <si>
    <t xml:space="preserve">Total Sold </t>
  </si>
  <si>
    <t>Gross Profit</t>
  </si>
  <si>
    <t>Working Months</t>
  </si>
  <si>
    <t>Other Costs</t>
  </si>
  <si>
    <t>Net Profit</t>
  </si>
  <si>
    <t>Produced Quantity</t>
  </si>
  <si>
    <t>Unsold pcs</t>
  </si>
  <si>
    <t xml:space="preserve">Stock Asset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</si>
</sst>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color rgb="FF000000"/>
      <name val="Arial"/>
    </font>
    <font>
      <b/>
      <sz val="12"/>
      <color rgb="FFFF0066"/>
      <name val="Calibri"/>
      <family val="2"/>
    </font>
    <font>
      <sz val="12"/>
      <color rgb="FF4A86E8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1"/>
      <color rgb="FF007635"/>
      <name val="Calibri"/>
      <family val="2"/>
    </font>
    <font>
      <b/>
      <sz val="12"/>
      <name val="Calibri"/>
      <family val="2"/>
    </font>
    <font>
      <b/>
      <sz val="12"/>
      <color rgb="FF007635"/>
      <name val="Calibri"/>
      <family val="2"/>
    </font>
    <font>
      <b/>
      <sz val="9"/>
      <color rgb="FF0070C0"/>
      <name val="Calibri"/>
      <family val="2"/>
    </font>
    <font>
      <sz val="10"/>
      <color rgb="FFFF0000"/>
      <name val="Calibri"/>
      <family val="2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sz val="12"/>
      <color rgb="FF0000FF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2" xfId="0" applyFont="1" applyBorder="1" applyAlignment="1">
      <alignment wrapText="1"/>
    </xf>
    <xf numFmtId="0" fontId="1" fillId="3" borderId="4" xfId="0" applyFont="1" applyFill="1" applyBorder="1" applyAlignment="1">
      <alignment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1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/>
    <xf numFmtId="0" fontId="6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/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/>
    <xf numFmtId="1" fontId="6" fillId="0" borderId="1" xfId="0" applyNumberFormat="1" applyFont="1" applyBorder="1"/>
    <xf numFmtId="0" fontId="1" fillId="4" borderId="3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7" fillId="2" borderId="1" xfId="0" applyFont="1" applyFill="1" applyBorder="1" applyAlignment="1"/>
    <xf numFmtId="0" fontId="7" fillId="0" borderId="1" xfId="0" applyFont="1" applyBorder="1" applyAlignment="1"/>
    <xf numFmtId="0" fontId="9" fillId="0" borderId="1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/>
    <xf numFmtId="0" fontId="7" fillId="0" borderId="6" xfId="0" applyFont="1" applyBorder="1" applyAlignment="1"/>
    <xf numFmtId="1" fontId="2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0" borderId="6" xfId="0" applyFont="1" applyBorder="1" applyAlignment="1"/>
    <xf numFmtId="0" fontId="14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4" fillId="2" borderId="1" xfId="0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6" xfId="0" applyFont="1" applyBorder="1" applyAlignment="1"/>
    <xf numFmtId="0" fontId="4" fillId="0" borderId="6" xfId="0" applyFont="1" applyBorder="1" applyAlignment="1"/>
    <xf numFmtId="0" fontId="6" fillId="0" borderId="6" xfId="0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/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/>
    <xf numFmtId="1" fontId="12" fillId="0" borderId="1" xfId="0" applyNumberFormat="1" applyFont="1" applyBorder="1" applyAlignment="1">
      <alignment horizontal="center"/>
    </xf>
    <xf numFmtId="0" fontId="8" fillId="4" borderId="2" xfId="0" applyFont="1" applyFill="1" applyBorder="1" applyAlignment="1"/>
    <xf numFmtId="0" fontId="5" fillId="4" borderId="2" xfId="0" applyFont="1" applyFill="1" applyBorder="1" applyAlignment="1"/>
    <xf numFmtId="0" fontId="1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1" fontId="6" fillId="4" borderId="2" xfId="0" applyNumberFormat="1" applyFont="1" applyFill="1" applyBorder="1" applyAlignment="1">
      <alignment horizontal="center"/>
    </xf>
    <xf numFmtId="0" fontId="6" fillId="4" borderId="2" xfId="0" applyFont="1" applyFill="1" applyBorder="1" applyAlignment="1"/>
    <xf numFmtId="0" fontId="4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/>
    <xf numFmtId="1" fontId="4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4" fillId="4" borderId="6" xfId="0" applyFont="1" applyFill="1" applyBorder="1" applyAlignment="1"/>
    <xf numFmtId="0" fontId="6" fillId="4" borderId="6" xfId="0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0" fontId="5" fillId="4" borderId="6" xfId="0" applyFont="1" applyFill="1" applyBorder="1" applyAlignment="1"/>
    <xf numFmtId="1" fontId="4" fillId="4" borderId="6" xfId="0" applyNumberFormat="1" applyFont="1" applyFill="1" applyBorder="1" applyAlignment="1">
      <alignment horizontal="center"/>
    </xf>
    <xf numFmtId="0" fontId="6" fillId="4" borderId="6" xfId="0" applyFont="1" applyFill="1" applyBorder="1" applyAlignment="1"/>
    <xf numFmtId="0" fontId="10" fillId="5" borderId="2" xfId="0" applyFont="1" applyFill="1" applyBorder="1" applyAlignment="1">
      <alignment horizontal="center" vertical="center"/>
    </xf>
    <xf numFmtId="1" fontId="10" fillId="5" borderId="2" xfId="0" applyNumberFormat="1" applyFont="1" applyFill="1" applyBorder="1" applyAlignment="1">
      <alignment horizontal="center" vertical="center"/>
    </xf>
    <xf numFmtId="9" fontId="10" fillId="5" borderId="2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/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" fontId="6" fillId="0" borderId="2" xfId="0" applyNumberFormat="1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Alignment="1">
      <alignment horizontal="center" vertical="center"/>
    </xf>
    <xf numFmtId="17" fontId="0" fillId="0" borderId="0" xfId="0" applyNumberFormat="1" applyFont="1" applyAlignment="1"/>
    <xf numFmtId="0" fontId="16" fillId="0" borderId="0" xfId="0" applyFont="1" applyAlignment="1"/>
    <xf numFmtId="1" fontId="4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" fontId="0" fillId="0" borderId="11" xfId="0" applyNumberFormat="1" applyFont="1" applyBorder="1" applyAlignment="1"/>
    <xf numFmtId="0" fontId="16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16" fillId="0" borderId="11" xfId="0" applyFont="1" applyBorder="1" applyAlignment="1"/>
    <xf numFmtId="0" fontId="0" fillId="0" borderId="11" xfId="0" applyFont="1" applyBorder="1" applyAlignment="1"/>
    <xf numFmtId="1" fontId="15" fillId="0" borderId="0" xfId="0" applyNumberFormat="1" applyFont="1" applyAlignment="1">
      <alignment horizontal="center" vertical="center"/>
    </xf>
    <xf numFmtId="1" fontId="12" fillId="0" borderId="4" xfId="0" applyNumberFormat="1" applyFont="1" applyBorder="1" applyAlignment="1">
      <alignment horizontal="right"/>
    </xf>
    <xf numFmtId="1" fontId="12" fillId="0" borderId="1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35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2085-0436-4DC5-B1E1-61684DF90E76}">
  <sheetPr>
    <outlinePr summaryBelow="0" summaryRight="0"/>
  </sheetPr>
  <dimension ref="A1:AH1007"/>
  <sheetViews>
    <sheetView zoomScaleNormal="100" workbookViewId="0">
      <pane ySplit="1" topLeftCell="A2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3.332031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J2" s="81" t="s">
        <v>17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10</v>
      </c>
      <c r="F3" s="12">
        <f t="shared" ref="F3:F8" si="0">E3*0.05</f>
        <v>0.5</v>
      </c>
      <c r="G3" s="34" t="s">
        <v>20</v>
      </c>
      <c r="H3" s="1">
        <v>12</v>
      </c>
      <c r="I3" s="1">
        <f>SUM(E3-F3)*H3</f>
        <v>114</v>
      </c>
      <c r="J3" s="1">
        <v>400</v>
      </c>
      <c r="K3" s="12">
        <v>15</v>
      </c>
      <c r="L3" s="13">
        <v>14</v>
      </c>
      <c r="M3" s="11">
        <f t="shared" ref="M3:M8" si="1">(I3-L3)*J3</f>
        <v>40000</v>
      </c>
      <c r="N3" s="11">
        <f t="shared" ref="N3:N8" si="2">L3*(J3)</f>
        <v>5600</v>
      </c>
      <c r="O3" s="14">
        <f t="shared" ref="O3:O8" si="3">SUM(J3*0.25)*I3+D3*E3</f>
        <v>11520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12</v>
      </c>
      <c r="F4" s="12">
        <f t="shared" si="0"/>
        <v>0.60000000000000009</v>
      </c>
      <c r="G4" s="34" t="s">
        <v>24</v>
      </c>
      <c r="H4" s="2">
        <v>4</v>
      </c>
      <c r="I4" s="1">
        <v>45</v>
      </c>
      <c r="J4" s="2">
        <v>450</v>
      </c>
      <c r="K4" s="12">
        <v>30</v>
      </c>
      <c r="L4" s="13">
        <v>14</v>
      </c>
      <c r="M4" s="11">
        <f t="shared" si="1"/>
        <v>13950</v>
      </c>
      <c r="N4" s="11">
        <f t="shared" si="2"/>
        <v>6300</v>
      </c>
      <c r="O4" s="14">
        <f t="shared" si="3"/>
        <v>5422.5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10</v>
      </c>
      <c r="F5" s="12">
        <f t="shared" si="0"/>
        <v>0.5</v>
      </c>
      <c r="G5" s="34" t="s">
        <v>21</v>
      </c>
      <c r="H5" s="2">
        <v>8</v>
      </c>
      <c r="I5" s="1">
        <f>SUM(E5-F5)*H5</f>
        <v>76</v>
      </c>
      <c r="J5" s="2">
        <v>180</v>
      </c>
      <c r="K5" s="12">
        <v>20</v>
      </c>
      <c r="L5" s="13">
        <v>15</v>
      </c>
      <c r="M5" s="11">
        <f t="shared" si="1"/>
        <v>10980</v>
      </c>
      <c r="N5" s="11">
        <f t="shared" si="2"/>
        <v>2700</v>
      </c>
      <c r="O5" s="14">
        <f t="shared" si="3"/>
        <v>3720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6</v>
      </c>
      <c r="F6" s="12">
        <f t="shared" si="0"/>
        <v>0.30000000000000004</v>
      </c>
      <c r="G6" s="34" t="s">
        <v>25</v>
      </c>
      <c r="H6" s="2">
        <v>20</v>
      </c>
      <c r="I6" s="1">
        <f>SUM(E6-F6)*H6</f>
        <v>114</v>
      </c>
      <c r="J6" s="1">
        <v>250</v>
      </c>
      <c r="K6" s="12">
        <v>40</v>
      </c>
      <c r="L6" s="13">
        <v>45</v>
      </c>
      <c r="M6" s="11">
        <f t="shared" si="1"/>
        <v>17250</v>
      </c>
      <c r="N6" s="11">
        <f t="shared" si="2"/>
        <v>11250</v>
      </c>
      <c r="O6" s="14">
        <f t="shared" si="3"/>
        <v>7365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10</v>
      </c>
      <c r="F7" s="12">
        <f t="shared" si="0"/>
        <v>0.5</v>
      </c>
      <c r="G7" s="34" t="s">
        <v>26</v>
      </c>
      <c r="H7" s="2">
        <v>18</v>
      </c>
      <c r="I7" s="1">
        <f>SUM(E7-F7)*H7</f>
        <v>171</v>
      </c>
      <c r="J7" s="17">
        <v>30</v>
      </c>
      <c r="K7" s="12">
        <v>10</v>
      </c>
      <c r="L7" s="13">
        <v>15</v>
      </c>
      <c r="M7" s="11">
        <f t="shared" si="1"/>
        <v>4680</v>
      </c>
      <c r="N7" s="11">
        <f t="shared" si="2"/>
        <v>450</v>
      </c>
      <c r="O7" s="14">
        <f t="shared" si="3"/>
        <v>1332.5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5</v>
      </c>
      <c r="F8" s="42">
        <f t="shared" si="0"/>
        <v>0.25</v>
      </c>
      <c r="G8" s="43" t="s">
        <v>27</v>
      </c>
      <c r="H8" s="41">
        <v>5</v>
      </c>
      <c r="I8" s="44">
        <v>22</v>
      </c>
      <c r="J8" s="41">
        <v>200</v>
      </c>
      <c r="K8" s="42">
        <v>20</v>
      </c>
      <c r="L8" s="45">
        <v>5</v>
      </c>
      <c r="M8" s="40">
        <f t="shared" si="1"/>
        <v>3400</v>
      </c>
      <c r="N8" s="40">
        <f t="shared" si="2"/>
        <v>1000</v>
      </c>
      <c r="O8" s="46">
        <f t="shared" si="3"/>
        <v>1350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542</v>
      </c>
      <c r="J9" s="36"/>
      <c r="K9" s="37"/>
      <c r="L9" s="37">
        <f>SUM(L3:L8)</f>
        <v>108</v>
      </c>
      <c r="M9" s="37">
        <f>SUM(M3:M8)</f>
        <v>90260</v>
      </c>
      <c r="N9" s="37">
        <f>SUM(N3:N8)</f>
        <v>27300</v>
      </c>
      <c r="O9" s="37">
        <f>SUM(O3:O8)</f>
        <v>30710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(M9)*20%</f>
        <v>18052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16260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-28262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37</v>
      </c>
      <c r="D17" s="1">
        <v>5000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2000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87812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59550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-28262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7F04-EFD9-425F-93B5-58015A162216}">
  <sheetPr>
    <outlinePr summaryBelow="0" summaryRight="0"/>
  </sheetPr>
  <dimension ref="A1:AH1007"/>
  <sheetViews>
    <sheetView zoomScaleNormal="100" workbookViewId="0">
      <pane ySplit="1" topLeftCell="A2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4.441406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15</v>
      </c>
      <c r="F3" s="12">
        <f t="shared" ref="F3:F8" si="0">E3*0.05</f>
        <v>0.75</v>
      </c>
      <c r="G3" s="34" t="s">
        <v>20</v>
      </c>
      <c r="H3" s="1">
        <v>12</v>
      </c>
      <c r="I3" s="1">
        <f>SUM(E3-F3)*H3</f>
        <v>171</v>
      </c>
      <c r="J3" s="1">
        <v>400</v>
      </c>
      <c r="K3" s="12">
        <v>15</v>
      </c>
      <c r="L3" s="13">
        <v>25</v>
      </c>
      <c r="M3" s="11">
        <f t="shared" ref="M3:M8" si="1">(I3-L3)*J3</f>
        <v>58400</v>
      </c>
      <c r="N3" s="11">
        <f t="shared" ref="N3:N8" si="2">L3*(J3)</f>
        <v>10000</v>
      </c>
      <c r="O3" s="14">
        <f t="shared" ref="O3:O8" si="3">SUM(J3*0.25)*I3+D3*E3</f>
        <v>17280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18</v>
      </c>
      <c r="F4" s="12">
        <f t="shared" si="0"/>
        <v>0.9</v>
      </c>
      <c r="G4" s="34" t="s">
        <v>24</v>
      </c>
      <c r="H4" s="2">
        <v>4</v>
      </c>
      <c r="I4" s="1">
        <v>68</v>
      </c>
      <c r="J4" s="2">
        <v>450</v>
      </c>
      <c r="K4" s="12">
        <v>30</v>
      </c>
      <c r="L4" s="13">
        <v>20</v>
      </c>
      <c r="M4" s="11">
        <f t="shared" si="1"/>
        <v>21600</v>
      </c>
      <c r="N4" s="11">
        <f t="shared" si="2"/>
        <v>9000</v>
      </c>
      <c r="O4" s="14">
        <f t="shared" si="3"/>
        <v>8190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15</v>
      </c>
      <c r="F5" s="12">
        <f t="shared" si="0"/>
        <v>0.75</v>
      </c>
      <c r="G5" s="34" t="s">
        <v>21</v>
      </c>
      <c r="H5" s="2">
        <v>8</v>
      </c>
      <c r="I5" s="1">
        <f>SUM(E5-F5)*H5</f>
        <v>114</v>
      </c>
      <c r="J5" s="2">
        <v>180</v>
      </c>
      <c r="K5" s="12">
        <v>20</v>
      </c>
      <c r="L5" s="13">
        <v>22</v>
      </c>
      <c r="M5" s="11">
        <f t="shared" si="1"/>
        <v>16560</v>
      </c>
      <c r="N5" s="11">
        <f t="shared" si="2"/>
        <v>3960</v>
      </c>
      <c r="O5" s="14">
        <f t="shared" si="3"/>
        <v>5580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10</v>
      </c>
      <c r="F6" s="12">
        <f t="shared" si="0"/>
        <v>0.5</v>
      </c>
      <c r="G6" s="34" t="s">
        <v>25</v>
      </c>
      <c r="H6" s="2">
        <v>20</v>
      </c>
      <c r="I6" s="1">
        <f>SUM(E6-F6)*H6</f>
        <v>190</v>
      </c>
      <c r="J6" s="1">
        <v>250</v>
      </c>
      <c r="K6" s="12">
        <v>40</v>
      </c>
      <c r="L6" s="13">
        <f>I6*K6%</f>
        <v>76</v>
      </c>
      <c r="M6" s="11">
        <f t="shared" si="1"/>
        <v>28500</v>
      </c>
      <c r="N6" s="11">
        <f t="shared" si="2"/>
        <v>19000</v>
      </c>
      <c r="O6" s="14">
        <f t="shared" si="3"/>
        <v>12275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20</v>
      </c>
      <c r="F7" s="12">
        <f t="shared" si="0"/>
        <v>1</v>
      </c>
      <c r="G7" s="34" t="s">
        <v>26</v>
      </c>
      <c r="H7" s="2">
        <v>18</v>
      </c>
      <c r="I7" s="1">
        <f>SUM(E7-F7)*H7</f>
        <v>342</v>
      </c>
      <c r="J7" s="17">
        <v>30</v>
      </c>
      <c r="K7" s="12">
        <v>10</v>
      </c>
      <c r="L7" s="13">
        <v>34</v>
      </c>
      <c r="M7" s="11">
        <f t="shared" si="1"/>
        <v>9240</v>
      </c>
      <c r="N7" s="11">
        <f t="shared" si="2"/>
        <v>1020</v>
      </c>
      <c r="O7" s="14">
        <f t="shared" si="3"/>
        <v>2665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10</v>
      </c>
      <c r="F8" s="42">
        <f t="shared" si="0"/>
        <v>0.5</v>
      </c>
      <c r="G8" s="43" t="s">
        <v>27</v>
      </c>
      <c r="H8" s="41">
        <v>5</v>
      </c>
      <c r="I8" s="44">
        <v>47</v>
      </c>
      <c r="J8" s="41">
        <v>200</v>
      </c>
      <c r="K8" s="42">
        <v>20</v>
      </c>
      <c r="L8" s="45">
        <v>9</v>
      </c>
      <c r="M8" s="40">
        <f t="shared" si="1"/>
        <v>7600</v>
      </c>
      <c r="N8" s="40">
        <f t="shared" si="2"/>
        <v>1800</v>
      </c>
      <c r="O8" s="46">
        <f t="shared" si="3"/>
        <v>2850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932</v>
      </c>
      <c r="J9" s="36"/>
      <c r="K9" s="37"/>
      <c r="L9" s="37">
        <f>SUM(L3:L8)</f>
        <v>186</v>
      </c>
      <c r="M9" s="37">
        <f>SUM(M3:M8)</f>
        <v>141900</v>
      </c>
      <c r="N9" s="37">
        <f>SUM(N3:N8)</f>
        <v>44780</v>
      </c>
      <c r="O9" s="37">
        <f>SUM(O3:O8)</f>
        <v>48840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(M9)*20%</f>
        <v>28380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27960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-13780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45</v>
      </c>
      <c r="D17" s="1">
        <v>1000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3000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106840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93060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-13780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DF9E-29B4-4345-B5E4-51D9EBCEB7F2}">
  <sheetPr>
    <outlinePr summaryBelow="0" summaryRight="0"/>
  </sheetPr>
  <dimension ref="A1:AH1007"/>
  <sheetViews>
    <sheetView zoomScaleNormal="100" workbookViewId="0">
      <pane ySplit="1" topLeftCell="A2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4.441406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J2" s="81" t="s">
        <v>17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25</v>
      </c>
      <c r="F3" s="12">
        <f t="shared" ref="F3:F8" si="0">E3*0.05</f>
        <v>1.25</v>
      </c>
      <c r="G3" s="34" t="s">
        <v>20</v>
      </c>
      <c r="H3" s="1">
        <v>12</v>
      </c>
      <c r="I3" s="1">
        <f>SUM(E3-F3)*H3</f>
        <v>285</v>
      </c>
      <c r="J3" s="1">
        <v>400</v>
      </c>
      <c r="K3" s="12">
        <v>15</v>
      </c>
      <c r="L3" s="13">
        <v>42</v>
      </c>
      <c r="M3" s="11">
        <f t="shared" ref="M3:M8" si="1">(I3-L3)*J3</f>
        <v>97200</v>
      </c>
      <c r="N3" s="11">
        <f t="shared" ref="N3:N8" si="2">L3*(J3)</f>
        <v>16800</v>
      </c>
      <c r="O3" s="14">
        <f t="shared" ref="O3:O8" si="3">SUM(J3*0.25)*I3+D3*E3</f>
        <v>28800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20</v>
      </c>
      <c r="F4" s="12">
        <f t="shared" si="0"/>
        <v>1</v>
      </c>
      <c r="G4" s="34" t="s">
        <v>24</v>
      </c>
      <c r="H4" s="2">
        <v>4</v>
      </c>
      <c r="I4" s="1">
        <f>SUM(E4-F4)*H4</f>
        <v>76</v>
      </c>
      <c r="J4" s="2">
        <v>450</v>
      </c>
      <c r="K4" s="12">
        <v>30</v>
      </c>
      <c r="L4" s="13">
        <v>22</v>
      </c>
      <c r="M4" s="11">
        <f t="shared" si="1"/>
        <v>24300</v>
      </c>
      <c r="N4" s="11">
        <f t="shared" si="2"/>
        <v>9900</v>
      </c>
      <c r="O4" s="14">
        <f t="shared" si="3"/>
        <v>9150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20</v>
      </c>
      <c r="F5" s="12">
        <f t="shared" si="0"/>
        <v>1</v>
      </c>
      <c r="G5" s="34" t="s">
        <v>21</v>
      </c>
      <c r="H5" s="2">
        <v>8</v>
      </c>
      <c r="I5" s="1">
        <f>SUM(E5-F5)*H5</f>
        <v>152</v>
      </c>
      <c r="J5" s="2">
        <v>180</v>
      </c>
      <c r="K5" s="12">
        <v>20</v>
      </c>
      <c r="L5" s="13">
        <v>30</v>
      </c>
      <c r="M5" s="11">
        <f t="shared" si="1"/>
        <v>21960</v>
      </c>
      <c r="N5" s="11">
        <f t="shared" si="2"/>
        <v>5400</v>
      </c>
      <c r="O5" s="14">
        <f t="shared" si="3"/>
        <v>7440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16</v>
      </c>
      <c r="F6" s="12">
        <f t="shared" si="0"/>
        <v>0.8</v>
      </c>
      <c r="G6" s="34" t="s">
        <v>25</v>
      </c>
      <c r="H6" s="2">
        <v>20</v>
      </c>
      <c r="I6" s="1">
        <f>SUM(E6-F6)*H6</f>
        <v>304</v>
      </c>
      <c r="J6" s="1">
        <v>250</v>
      </c>
      <c r="K6" s="12">
        <v>40</v>
      </c>
      <c r="L6" s="13">
        <v>121</v>
      </c>
      <c r="M6" s="11">
        <f t="shared" si="1"/>
        <v>45750</v>
      </c>
      <c r="N6" s="11">
        <f t="shared" si="2"/>
        <v>30250</v>
      </c>
      <c r="O6" s="14">
        <f t="shared" si="3"/>
        <v>19640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30</v>
      </c>
      <c r="F7" s="12">
        <f t="shared" si="0"/>
        <v>1.5</v>
      </c>
      <c r="G7" s="34" t="s">
        <v>26</v>
      </c>
      <c r="H7" s="2">
        <v>18</v>
      </c>
      <c r="I7" s="1">
        <f>SUM(E7-F7)*H7</f>
        <v>513</v>
      </c>
      <c r="J7" s="17">
        <v>30</v>
      </c>
      <c r="K7" s="12">
        <v>10</v>
      </c>
      <c r="L7" s="13">
        <v>51</v>
      </c>
      <c r="M7" s="11">
        <f t="shared" si="1"/>
        <v>13860</v>
      </c>
      <c r="N7" s="11">
        <f t="shared" si="2"/>
        <v>1530</v>
      </c>
      <c r="O7" s="14">
        <f t="shared" si="3"/>
        <v>3997.5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14</v>
      </c>
      <c r="F8" s="42">
        <f t="shared" si="0"/>
        <v>0.70000000000000007</v>
      </c>
      <c r="G8" s="43" t="s">
        <v>27</v>
      </c>
      <c r="H8" s="41">
        <v>5</v>
      </c>
      <c r="I8" s="44">
        <v>66</v>
      </c>
      <c r="J8" s="41">
        <v>200</v>
      </c>
      <c r="K8" s="42">
        <v>20</v>
      </c>
      <c r="L8" s="45">
        <v>13</v>
      </c>
      <c r="M8" s="40">
        <f t="shared" si="1"/>
        <v>10600</v>
      </c>
      <c r="N8" s="40">
        <f t="shared" si="2"/>
        <v>2600</v>
      </c>
      <c r="O8" s="46">
        <f t="shared" si="3"/>
        <v>4000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1396</v>
      </c>
      <c r="J9" s="36"/>
      <c r="K9" s="37"/>
      <c r="L9" s="37">
        <f>SUM(L3:L8)</f>
        <v>279</v>
      </c>
      <c r="M9" s="37">
        <f>SUM(M3:M8)</f>
        <v>213670</v>
      </c>
      <c r="N9" s="37">
        <f>SUM(N3:N8)</f>
        <v>66480</v>
      </c>
      <c r="O9" s="37">
        <f>SUM(O3:O8)</f>
        <v>73027.5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(M9*20%)</f>
        <v>42734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41880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5528.5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45</v>
      </c>
      <c r="D17" s="1">
        <v>1000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3000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135114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140642.5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5528.5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7619-FA2D-4732-A36A-99F6A7579065}">
  <sheetPr>
    <outlinePr summaryBelow="0" summaryRight="0"/>
  </sheetPr>
  <dimension ref="A1:AH1007"/>
  <sheetViews>
    <sheetView zoomScaleNormal="100" workbookViewId="0">
      <pane ySplit="1" topLeftCell="A2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4.441406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J2" s="81" t="s">
        <v>17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28</v>
      </c>
      <c r="F3" s="12">
        <f t="shared" ref="F3:F8" si="0">E3*0.05</f>
        <v>1.4000000000000001</v>
      </c>
      <c r="G3" s="34" t="s">
        <v>20</v>
      </c>
      <c r="H3" s="1">
        <v>12</v>
      </c>
      <c r="I3" s="1">
        <v>320</v>
      </c>
      <c r="J3" s="1">
        <v>400</v>
      </c>
      <c r="K3" s="12">
        <v>15</v>
      </c>
      <c r="L3" s="13">
        <f>I3*K3%</f>
        <v>48</v>
      </c>
      <c r="M3" s="11">
        <f t="shared" ref="M3:M8" si="1">(I3-L3)*J3</f>
        <v>108800</v>
      </c>
      <c r="N3" s="11">
        <f t="shared" ref="N3:N8" si="2">L3*(J3)</f>
        <v>19200</v>
      </c>
      <c r="O3" s="14">
        <f t="shared" ref="O3:O8" si="3">SUM(J3*0.25)*I3+D3*E3</f>
        <v>32336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25</v>
      </c>
      <c r="F4" s="12">
        <f t="shared" si="0"/>
        <v>1.25</v>
      </c>
      <c r="G4" s="34" t="s">
        <v>24</v>
      </c>
      <c r="H4" s="2">
        <v>4</v>
      </c>
      <c r="I4" s="1">
        <f>SUM(E4-F4)*H4</f>
        <v>95</v>
      </c>
      <c r="J4" s="2">
        <v>450</v>
      </c>
      <c r="K4" s="12">
        <v>30</v>
      </c>
      <c r="L4" s="13">
        <v>28</v>
      </c>
      <c r="M4" s="11">
        <f t="shared" si="1"/>
        <v>30150</v>
      </c>
      <c r="N4" s="11">
        <f t="shared" si="2"/>
        <v>12600</v>
      </c>
      <c r="O4" s="14">
        <f t="shared" si="3"/>
        <v>11437.5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22</v>
      </c>
      <c r="F5" s="12">
        <f t="shared" si="0"/>
        <v>1.1000000000000001</v>
      </c>
      <c r="G5" s="34" t="s">
        <v>21</v>
      </c>
      <c r="H5" s="2">
        <v>8</v>
      </c>
      <c r="I5" s="1">
        <v>165</v>
      </c>
      <c r="J5" s="2">
        <v>180</v>
      </c>
      <c r="K5" s="12">
        <v>20</v>
      </c>
      <c r="L5" s="13">
        <f>I5*K5%</f>
        <v>33</v>
      </c>
      <c r="M5" s="11">
        <f t="shared" si="1"/>
        <v>23760</v>
      </c>
      <c r="N5" s="11">
        <f t="shared" si="2"/>
        <v>5940</v>
      </c>
      <c r="O5" s="14">
        <f t="shared" si="3"/>
        <v>8085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20</v>
      </c>
      <c r="F6" s="12">
        <f t="shared" si="0"/>
        <v>1</v>
      </c>
      <c r="G6" s="34" t="s">
        <v>25</v>
      </c>
      <c r="H6" s="2">
        <v>20</v>
      </c>
      <c r="I6" s="1">
        <f>SUM(E6-F6)*H6</f>
        <v>380</v>
      </c>
      <c r="J6" s="1">
        <v>250</v>
      </c>
      <c r="K6" s="12">
        <v>40</v>
      </c>
      <c r="L6" s="13">
        <f>I6*K6%</f>
        <v>152</v>
      </c>
      <c r="M6" s="11">
        <f t="shared" si="1"/>
        <v>57000</v>
      </c>
      <c r="N6" s="11">
        <f t="shared" si="2"/>
        <v>38000</v>
      </c>
      <c r="O6" s="14">
        <f t="shared" si="3"/>
        <v>24550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30</v>
      </c>
      <c r="F7" s="12">
        <f t="shared" si="0"/>
        <v>1.5</v>
      </c>
      <c r="G7" s="34" t="s">
        <v>26</v>
      </c>
      <c r="H7" s="2">
        <v>18</v>
      </c>
      <c r="I7" s="1">
        <f>SUM(E7-F7)*H7</f>
        <v>513</v>
      </c>
      <c r="J7" s="17">
        <v>30</v>
      </c>
      <c r="K7" s="12">
        <v>10</v>
      </c>
      <c r="L7" s="13">
        <v>50</v>
      </c>
      <c r="M7" s="11">
        <f t="shared" si="1"/>
        <v>13890</v>
      </c>
      <c r="N7" s="11">
        <f t="shared" si="2"/>
        <v>1500</v>
      </c>
      <c r="O7" s="14">
        <f t="shared" si="3"/>
        <v>3997.5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16</v>
      </c>
      <c r="F8" s="42">
        <f t="shared" si="0"/>
        <v>0.8</v>
      </c>
      <c r="G8" s="43" t="s">
        <v>27</v>
      </c>
      <c r="H8" s="41">
        <v>5</v>
      </c>
      <c r="I8" s="44">
        <v>66</v>
      </c>
      <c r="J8" s="41">
        <v>200</v>
      </c>
      <c r="K8" s="42">
        <v>20</v>
      </c>
      <c r="L8" s="13">
        <v>13</v>
      </c>
      <c r="M8" s="40">
        <f t="shared" si="1"/>
        <v>10600</v>
      </c>
      <c r="N8" s="40">
        <f t="shared" si="2"/>
        <v>2600</v>
      </c>
      <c r="O8" s="46">
        <f t="shared" si="3"/>
        <v>4100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1539</v>
      </c>
      <c r="J9" s="36"/>
      <c r="K9" s="37"/>
      <c r="L9" s="37">
        <f>SUM(L3:L8)</f>
        <v>324</v>
      </c>
      <c r="M9" s="37">
        <f>SUM(M3:M8)</f>
        <v>244200</v>
      </c>
      <c r="N9" s="37">
        <f>SUM(N3:N8)</f>
        <v>79840</v>
      </c>
      <c r="O9" s="37">
        <f>SUM(O3:O8)</f>
        <v>84506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(M9)*20%</f>
        <v>48840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46170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14184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45</v>
      </c>
      <c r="D17" s="1">
        <v>1000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3000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145510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159694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14184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6C92-F342-4933-9B1D-9107B579FDB9}">
  <sheetPr>
    <outlinePr summaryBelow="0" summaryRight="0"/>
  </sheetPr>
  <dimension ref="A1:AH1007"/>
  <sheetViews>
    <sheetView zoomScaleNormal="100" workbookViewId="0">
      <pane ySplit="1" topLeftCell="A5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4.441406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J2" s="81" t="s">
        <v>17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30</v>
      </c>
      <c r="F3" s="12">
        <f t="shared" ref="F3:F8" si="0">E3*0.05</f>
        <v>1.5</v>
      </c>
      <c r="G3" s="34" t="s">
        <v>20</v>
      </c>
      <c r="H3" s="1">
        <v>12</v>
      </c>
      <c r="I3" s="1">
        <f t="shared" ref="I3:I8" si="1">SUM(E3-F3)*H3</f>
        <v>342</v>
      </c>
      <c r="J3" s="1">
        <v>400</v>
      </c>
      <c r="K3" s="12">
        <v>15</v>
      </c>
      <c r="L3" s="13">
        <v>51</v>
      </c>
      <c r="M3" s="11">
        <f t="shared" ref="M3:M8" si="2">(I3-L3)*J3</f>
        <v>116400</v>
      </c>
      <c r="N3" s="11">
        <f t="shared" ref="N3:N8" si="3">L3*(J3)</f>
        <v>20400</v>
      </c>
      <c r="O3" s="14">
        <f t="shared" ref="O3:O8" si="4">SUM(J3*0.25)*I3+D3*E3</f>
        <v>34560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30</v>
      </c>
      <c r="F4" s="12">
        <f t="shared" si="0"/>
        <v>1.5</v>
      </c>
      <c r="G4" s="34" t="s">
        <v>24</v>
      </c>
      <c r="H4" s="2">
        <v>4</v>
      </c>
      <c r="I4" s="1">
        <f t="shared" si="1"/>
        <v>114</v>
      </c>
      <c r="J4" s="2">
        <v>450</v>
      </c>
      <c r="K4" s="12">
        <v>30</v>
      </c>
      <c r="L4" s="13">
        <v>34</v>
      </c>
      <c r="M4" s="11">
        <f t="shared" si="2"/>
        <v>36000</v>
      </c>
      <c r="N4" s="11">
        <f t="shared" si="3"/>
        <v>15300</v>
      </c>
      <c r="O4" s="14">
        <f t="shared" si="4"/>
        <v>13725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25</v>
      </c>
      <c r="F5" s="12">
        <f t="shared" si="0"/>
        <v>1.25</v>
      </c>
      <c r="G5" s="34" t="s">
        <v>21</v>
      </c>
      <c r="H5" s="2">
        <v>8</v>
      </c>
      <c r="I5" s="1">
        <f t="shared" si="1"/>
        <v>190</v>
      </c>
      <c r="J5" s="2">
        <v>180</v>
      </c>
      <c r="K5" s="12">
        <v>20</v>
      </c>
      <c r="L5" s="13">
        <f>I5*K5%</f>
        <v>38</v>
      </c>
      <c r="M5" s="11">
        <f t="shared" si="2"/>
        <v>27360</v>
      </c>
      <c r="N5" s="11">
        <f t="shared" si="3"/>
        <v>6840</v>
      </c>
      <c r="O5" s="14">
        <f t="shared" si="4"/>
        <v>9300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25</v>
      </c>
      <c r="F6" s="12">
        <f t="shared" si="0"/>
        <v>1.25</v>
      </c>
      <c r="G6" s="34" t="s">
        <v>25</v>
      </c>
      <c r="H6" s="2">
        <v>20</v>
      </c>
      <c r="I6" s="1">
        <f t="shared" si="1"/>
        <v>475</v>
      </c>
      <c r="J6" s="1">
        <v>250</v>
      </c>
      <c r="K6" s="12">
        <v>40</v>
      </c>
      <c r="L6" s="13">
        <f>I6*K6%</f>
        <v>190</v>
      </c>
      <c r="M6" s="11">
        <f t="shared" si="2"/>
        <v>71250</v>
      </c>
      <c r="N6" s="11">
        <f t="shared" si="3"/>
        <v>47500</v>
      </c>
      <c r="O6" s="14">
        <f t="shared" si="4"/>
        <v>30687.5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40</v>
      </c>
      <c r="F7" s="12">
        <f t="shared" si="0"/>
        <v>2</v>
      </c>
      <c r="G7" s="34" t="s">
        <v>26</v>
      </c>
      <c r="H7" s="2">
        <v>18</v>
      </c>
      <c r="I7" s="1">
        <f t="shared" si="1"/>
        <v>684</v>
      </c>
      <c r="J7" s="17">
        <v>30</v>
      </c>
      <c r="K7" s="12">
        <v>10</v>
      </c>
      <c r="L7" s="13">
        <f>I7*K7%</f>
        <v>68.400000000000006</v>
      </c>
      <c r="M7" s="11">
        <f t="shared" si="2"/>
        <v>18468</v>
      </c>
      <c r="N7" s="11">
        <f t="shared" si="3"/>
        <v>2052</v>
      </c>
      <c r="O7" s="14">
        <f t="shared" si="4"/>
        <v>5330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20</v>
      </c>
      <c r="F8" s="42">
        <f t="shared" si="0"/>
        <v>1</v>
      </c>
      <c r="G8" s="43" t="s">
        <v>27</v>
      </c>
      <c r="H8" s="41">
        <v>5</v>
      </c>
      <c r="I8" s="44">
        <f t="shared" si="1"/>
        <v>95</v>
      </c>
      <c r="J8" s="41">
        <v>200</v>
      </c>
      <c r="K8" s="42">
        <v>20</v>
      </c>
      <c r="L8" s="45">
        <f>I8*K8%</f>
        <v>19</v>
      </c>
      <c r="M8" s="40">
        <f t="shared" si="2"/>
        <v>15200</v>
      </c>
      <c r="N8" s="40">
        <f t="shared" si="3"/>
        <v>3800</v>
      </c>
      <c r="O8" s="46">
        <f t="shared" si="4"/>
        <v>5750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1900</v>
      </c>
      <c r="J9" s="36"/>
      <c r="K9" s="37"/>
      <c r="L9" s="37">
        <f>SUM(L3:L8)</f>
        <v>400.4</v>
      </c>
      <c r="M9" s="37">
        <f>SUM(M3:M8)</f>
        <v>284678</v>
      </c>
      <c r="N9" s="37">
        <f>SUM(N3:N8)</f>
        <v>95892</v>
      </c>
      <c r="O9" s="37">
        <f>SUM(O3:O8)</f>
        <v>99352.5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(M9)*20%</f>
        <v>56935.600000000006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57000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20889.899999999994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45</v>
      </c>
      <c r="D17" s="1">
        <v>1000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3000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164435.6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185325.5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20889.899999999994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7FBA-98DE-4AE9-B8FF-D0526ED6443A}">
  <sheetPr>
    <outlinePr summaryBelow="0" summaryRight="0"/>
  </sheetPr>
  <dimension ref="A1:AH1007"/>
  <sheetViews>
    <sheetView zoomScaleNormal="100" workbookViewId="0">
      <pane ySplit="1" topLeftCell="A3" activePane="bottomLeft" state="frozen"/>
      <selection pane="bottomLeft" activeCell="K15" sqref="K15:L15"/>
    </sheetView>
  </sheetViews>
  <sheetFormatPr defaultColWidth="12.6640625" defaultRowHeight="15.75" customHeight="1" x14ac:dyDescent="0.3"/>
  <cols>
    <col min="1" max="1" width="32.5546875" style="15" customWidth="1"/>
    <col min="2" max="2" width="13.44140625" style="15" customWidth="1"/>
    <col min="3" max="3" width="10.5546875" style="15" customWidth="1"/>
    <col min="4" max="4" width="10.33203125" style="15" customWidth="1"/>
    <col min="5" max="5" width="10.109375" style="15" customWidth="1"/>
    <col min="6" max="6" width="11.109375" style="15" customWidth="1"/>
    <col min="7" max="7" width="12.6640625" style="15" customWidth="1"/>
    <col min="8" max="8" width="11.77734375" style="15" customWidth="1"/>
    <col min="9" max="9" width="12.77734375" style="15" customWidth="1"/>
    <col min="10" max="10" width="14.109375" style="15" customWidth="1"/>
    <col min="11" max="11" width="9" style="15" customWidth="1"/>
    <col min="12" max="12" width="15" style="15" customWidth="1"/>
    <col min="13" max="13" width="11.33203125" style="15" customWidth="1"/>
    <col min="14" max="14" width="14.44140625" style="15" customWidth="1"/>
    <col min="15" max="15" width="14.6640625" style="15" customWidth="1"/>
    <col min="16" max="16384" width="12.6640625" style="15"/>
  </cols>
  <sheetData>
    <row r="1" spans="1:34" s="10" customFormat="1" ht="63" thickBot="1" x14ac:dyDescent="0.3">
      <c r="A1" s="5" t="s">
        <v>6</v>
      </c>
      <c r="B1" s="6" t="s">
        <v>0</v>
      </c>
      <c r="C1" s="7" t="s">
        <v>13</v>
      </c>
      <c r="D1" s="8" t="s">
        <v>39</v>
      </c>
      <c r="E1" s="6" t="s">
        <v>15</v>
      </c>
      <c r="F1" s="6" t="s">
        <v>1</v>
      </c>
      <c r="G1" s="6" t="s">
        <v>18</v>
      </c>
      <c r="H1" s="6" t="s">
        <v>23</v>
      </c>
      <c r="I1" s="6" t="s">
        <v>22</v>
      </c>
      <c r="J1" s="6" t="s">
        <v>46</v>
      </c>
      <c r="K1" s="6" t="s">
        <v>41</v>
      </c>
      <c r="L1" s="6" t="s">
        <v>29</v>
      </c>
      <c r="M1" s="8" t="s">
        <v>2</v>
      </c>
      <c r="N1" s="6" t="s">
        <v>47</v>
      </c>
      <c r="O1" s="6" t="s">
        <v>31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s="81" customFormat="1" ht="21" customHeight="1" x14ac:dyDescent="0.25">
      <c r="D2" s="82" t="s">
        <v>16</v>
      </c>
      <c r="E2" s="81" t="s">
        <v>14</v>
      </c>
      <c r="F2" s="83">
        <v>0.05</v>
      </c>
      <c r="G2" s="81" t="s">
        <v>19</v>
      </c>
      <c r="I2" s="81" t="s">
        <v>30</v>
      </c>
      <c r="J2" s="81" t="s">
        <v>17</v>
      </c>
      <c r="K2" s="83"/>
      <c r="L2" s="83" t="s">
        <v>42</v>
      </c>
      <c r="M2" s="82" t="s">
        <v>28</v>
      </c>
      <c r="N2" s="81" t="s">
        <v>48</v>
      </c>
      <c r="O2" s="81" t="s">
        <v>40</v>
      </c>
    </row>
    <row r="3" spans="1:34" ht="15.6" x14ac:dyDescent="0.3">
      <c r="A3" s="32" t="s">
        <v>7</v>
      </c>
      <c r="B3" s="11">
        <v>15</v>
      </c>
      <c r="C3" s="48">
        <v>10</v>
      </c>
      <c r="D3" s="11">
        <v>12</v>
      </c>
      <c r="E3" s="1">
        <v>40</v>
      </c>
      <c r="F3" s="12">
        <f t="shared" ref="F3:F8" si="0">E3*0.05</f>
        <v>2</v>
      </c>
      <c r="G3" s="34" t="s">
        <v>20</v>
      </c>
      <c r="H3" s="1">
        <v>12</v>
      </c>
      <c r="I3" s="1">
        <f>SUM(E3-F3)*H3</f>
        <v>456</v>
      </c>
      <c r="J3" s="1">
        <v>400</v>
      </c>
      <c r="K3" s="12">
        <v>15</v>
      </c>
      <c r="L3" s="13">
        <v>68</v>
      </c>
      <c r="M3" s="11">
        <f t="shared" ref="M3:M8" si="1">(I3-L3)*J3</f>
        <v>155200</v>
      </c>
      <c r="N3" s="11">
        <f t="shared" ref="N3:N8" si="2">L3*(J3)</f>
        <v>27200</v>
      </c>
      <c r="O3" s="14">
        <f t="shared" ref="O3:O8" si="3">SUM(J3*0.25)*I3+D3*E3</f>
        <v>46080</v>
      </c>
      <c r="P3" s="49"/>
    </row>
    <row r="4" spans="1:34" ht="17.399999999999999" customHeight="1" x14ac:dyDescent="0.3">
      <c r="A4" s="33" t="s">
        <v>8</v>
      </c>
      <c r="B4" s="11">
        <v>40</v>
      </c>
      <c r="C4" s="48">
        <v>5</v>
      </c>
      <c r="D4" s="11">
        <v>30</v>
      </c>
      <c r="E4" s="2">
        <v>40</v>
      </c>
      <c r="F4" s="12">
        <f t="shared" si="0"/>
        <v>2</v>
      </c>
      <c r="G4" s="34" t="s">
        <v>24</v>
      </c>
      <c r="H4" s="2">
        <v>4</v>
      </c>
      <c r="I4" s="1">
        <f>SUM(E4-F4)*H4</f>
        <v>152</v>
      </c>
      <c r="J4" s="2">
        <v>450</v>
      </c>
      <c r="K4" s="12">
        <v>30</v>
      </c>
      <c r="L4" s="13">
        <v>45</v>
      </c>
      <c r="M4" s="11">
        <f t="shared" si="1"/>
        <v>48150</v>
      </c>
      <c r="N4" s="11">
        <f t="shared" si="2"/>
        <v>20250</v>
      </c>
      <c r="O4" s="14">
        <f t="shared" si="3"/>
        <v>18300</v>
      </c>
      <c r="P4" s="49"/>
    </row>
    <row r="5" spans="1:34" ht="15.6" x14ac:dyDescent="0.3">
      <c r="A5" s="33" t="s">
        <v>9</v>
      </c>
      <c r="B5" s="11">
        <v>50</v>
      </c>
      <c r="C5" s="48">
        <v>5</v>
      </c>
      <c r="D5" s="11">
        <v>30</v>
      </c>
      <c r="E5" s="2">
        <v>30</v>
      </c>
      <c r="F5" s="12">
        <f t="shared" si="0"/>
        <v>1.5</v>
      </c>
      <c r="G5" s="34" t="s">
        <v>21</v>
      </c>
      <c r="H5" s="2">
        <v>8</v>
      </c>
      <c r="I5" s="1">
        <f>SUM(E5-F5)*H5</f>
        <v>228</v>
      </c>
      <c r="J5" s="2">
        <v>180</v>
      </c>
      <c r="K5" s="12">
        <v>20</v>
      </c>
      <c r="L5" s="13">
        <v>45</v>
      </c>
      <c r="M5" s="11">
        <f t="shared" si="1"/>
        <v>32940</v>
      </c>
      <c r="N5" s="11">
        <f t="shared" si="2"/>
        <v>8100</v>
      </c>
      <c r="O5" s="14">
        <f t="shared" si="3"/>
        <v>11160</v>
      </c>
      <c r="P5" s="49"/>
    </row>
    <row r="6" spans="1:34" ht="15.6" x14ac:dyDescent="0.3">
      <c r="A6" s="33" t="s">
        <v>10</v>
      </c>
      <c r="B6" s="11">
        <v>70</v>
      </c>
      <c r="C6" s="48">
        <v>5</v>
      </c>
      <c r="D6" s="11">
        <v>40</v>
      </c>
      <c r="E6" s="2">
        <v>30</v>
      </c>
      <c r="F6" s="12">
        <f t="shared" si="0"/>
        <v>1.5</v>
      </c>
      <c r="G6" s="34" t="s">
        <v>25</v>
      </c>
      <c r="H6" s="2">
        <v>20</v>
      </c>
      <c r="I6" s="1">
        <f>SUM(E6-F6)*H6</f>
        <v>570</v>
      </c>
      <c r="J6" s="1">
        <v>250</v>
      </c>
      <c r="K6" s="12">
        <v>40</v>
      </c>
      <c r="L6" s="13">
        <f>I6*K6%</f>
        <v>228</v>
      </c>
      <c r="M6" s="11">
        <f t="shared" si="1"/>
        <v>85500</v>
      </c>
      <c r="N6" s="11">
        <f t="shared" si="2"/>
        <v>57000</v>
      </c>
      <c r="O6" s="14">
        <f t="shared" si="3"/>
        <v>36825</v>
      </c>
      <c r="P6" s="49"/>
    </row>
    <row r="7" spans="1:34" ht="15.6" x14ac:dyDescent="0.3">
      <c r="A7" s="33" t="s">
        <v>11</v>
      </c>
      <c r="B7" s="11">
        <v>12</v>
      </c>
      <c r="C7" s="50">
        <v>30</v>
      </c>
      <c r="D7" s="11">
        <v>5</v>
      </c>
      <c r="E7" s="2">
        <v>50</v>
      </c>
      <c r="F7" s="12">
        <f t="shared" si="0"/>
        <v>2.5</v>
      </c>
      <c r="G7" s="34" t="s">
        <v>26</v>
      </c>
      <c r="H7" s="2">
        <v>18</v>
      </c>
      <c r="I7" s="1">
        <f>SUM(E7-F7)*H7</f>
        <v>855</v>
      </c>
      <c r="J7" s="17">
        <v>30</v>
      </c>
      <c r="K7" s="12">
        <v>10</v>
      </c>
      <c r="L7" s="13">
        <v>85</v>
      </c>
      <c r="M7" s="11">
        <f t="shared" si="1"/>
        <v>23100</v>
      </c>
      <c r="N7" s="11">
        <f t="shared" si="2"/>
        <v>2550</v>
      </c>
      <c r="O7" s="14">
        <f t="shared" si="3"/>
        <v>6662.5</v>
      </c>
      <c r="P7" s="49"/>
    </row>
    <row r="8" spans="1:34" s="47" customFormat="1" ht="15.6" x14ac:dyDescent="0.3">
      <c r="A8" s="39" t="s">
        <v>12</v>
      </c>
      <c r="B8" s="40">
        <v>120</v>
      </c>
      <c r="C8" s="51">
        <v>5</v>
      </c>
      <c r="D8" s="40">
        <v>50</v>
      </c>
      <c r="E8" s="41">
        <v>30</v>
      </c>
      <c r="F8" s="42">
        <f t="shared" si="0"/>
        <v>1.5</v>
      </c>
      <c r="G8" s="43" t="s">
        <v>27</v>
      </c>
      <c r="H8" s="41">
        <v>5</v>
      </c>
      <c r="I8" s="44">
        <v>142</v>
      </c>
      <c r="J8" s="41">
        <v>200</v>
      </c>
      <c r="K8" s="42">
        <v>20</v>
      </c>
      <c r="L8" s="45">
        <v>28</v>
      </c>
      <c r="M8" s="40">
        <f t="shared" si="1"/>
        <v>22800</v>
      </c>
      <c r="N8" s="40">
        <f t="shared" si="2"/>
        <v>5600</v>
      </c>
      <c r="O8" s="46">
        <f t="shared" si="3"/>
        <v>8600</v>
      </c>
      <c r="P8" s="52"/>
    </row>
    <row r="9" spans="1:34" s="38" customFormat="1" ht="16.2" customHeight="1" x14ac:dyDescent="0.3">
      <c r="A9" s="35"/>
      <c r="B9" s="36"/>
      <c r="C9" s="36"/>
      <c r="D9" s="37"/>
      <c r="E9" s="37"/>
      <c r="F9" s="37"/>
      <c r="G9" s="37"/>
      <c r="H9" s="36"/>
      <c r="I9" s="37">
        <f>SUM(I3:I8)</f>
        <v>2403</v>
      </c>
      <c r="J9" s="36"/>
      <c r="K9" s="37"/>
      <c r="L9" s="37">
        <f>SUM(L3:L8)</f>
        <v>499</v>
      </c>
      <c r="M9" s="37">
        <f>SUM(M3:M8)</f>
        <v>367690</v>
      </c>
      <c r="N9" s="37">
        <f>SUM(N3:N8)</f>
        <v>120700</v>
      </c>
      <c r="O9" s="37">
        <f>SUM(O3:O8)</f>
        <v>127627.5</v>
      </c>
    </row>
    <row r="10" spans="1:34" s="20" customFormat="1" ht="17.399999999999999" customHeight="1" x14ac:dyDescent="0.3">
      <c r="B10" s="19"/>
      <c r="C10" s="19"/>
      <c r="D10" s="18"/>
      <c r="E10" s="19"/>
      <c r="F10" s="19"/>
      <c r="G10" s="19"/>
      <c r="H10" s="19"/>
      <c r="I10" s="19"/>
      <c r="J10" s="19"/>
      <c r="K10" s="19"/>
      <c r="L10" s="19"/>
      <c r="M10" s="18"/>
      <c r="N10" s="21"/>
      <c r="O10" s="19"/>
    </row>
    <row r="11" spans="1:34" s="31" customFormat="1" ht="29.4" customHeight="1" x14ac:dyDescent="0.25">
      <c r="A11" s="30" t="s">
        <v>38</v>
      </c>
    </row>
    <row r="12" spans="1:34" s="22" customFormat="1" ht="15.6" customHeight="1" x14ac:dyDescent="0.3">
      <c r="A12" s="4" t="s">
        <v>32</v>
      </c>
      <c r="D12" s="23">
        <f>(M9)*20%</f>
        <v>73538</v>
      </c>
      <c r="K12" s="23"/>
      <c r="L12" s="24"/>
      <c r="M12" s="25"/>
      <c r="N12" s="26"/>
      <c r="O12" s="24"/>
    </row>
    <row r="13" spans="1:34" ht="15.6" x14ac:dyDescent="0.3">
      <c r="A13" s="3" t="s">
        <v>33</v>
      </c>
      <c r="D13" s="1">
        <f>I9*30</f>
        <v>72090</v>
      </c>
      <c r="K13" s="1"/>
      <c r="L13" s="16"/>
      <c r="M13" s="27"/>
      <c r="N13" s="28"/>
      <c r="O13" s="16"/>
    </row>
    <row r="14" spans="1:34" ht="16.2" thickBot="1" x14ac:dyDescent="0.35">
      <c r="A14" s="3" t="s">
        <v>35</v>
      </c>
      <c r="D14" s="1">
        <f>4*4500</f>
        <v>18000</v>
      </c>
      <c r="K14" s="1"/>
      <c r="L14" s="16"/>
      <c r="M14" s="27"/>
      <c r="N14" s="28"/>
      <c r="O14" s="16"/>
    </row>
    <row r="15" spans="1:34" ht="18.600000000000001" thickBot="1" x14ac:dyDescent="0.4">
      <c r="A15" s="3" t="s">
        <v>34</v>
      </c>
      <c r="D15" s="1">
        <f>4*6000</f>
        <v>24000</v>
      </c>
      <c r="I15" s="57" t="s">
        <v>5</v>
      </c>
      <c r="J15" s="84"/>
      <c r="K15" s="103">
        <f>D21</f>
        <v>43934.5</v>
      </c>
      <c r="L15" s="104"/>
      <c r="M15" s="27"/>
      <c r="N15" s="28"/>
      <c r="O15" s="16"/>
    </row>
    <row r="16" spans="1:34" ht="15.6" x14ac:dyDescent="0.3">
      <c r="A16" s="3" t="s">
        <v>36</v>
      </c>
      <c r="D16" s="1">
        <v>4500</v>
      </c>
      <c r="K16" s="1"/>
      <c r="L16" s="16"/>
      <c r="M16" s="27"/>
      <c r="N16" s="28"/>
      <c r="O16" s="16"/>
    </row>
    <row r="17" spans="1:15" ht="15.6" x14ac:dyDescent="0.3">
      <c r="A17" s="3" t="s">
        <v>45</v>
      </c>
      <c r="D17" s="1">
        <v>1000</v>
      </c>
      <c r="K17" s="1"/>
      <c r="L17" s="16"/>
      <c r="M17" s="27"/>
      <c r="N17" s="28"/>
      <c r="O17" s="16"/>
    </row>
    <row r="18" spans="1:15" s="47" customFormat="1" ht="15.6" x14ac:dyDescent="0.3">
      <c r="A18" s="53" t="s">
        <v>43</v>
      </c>
      <c r="D18" s="44">
        <v>3000</v>
      </c>
      <c r="K18" s="44"/>
      <c r="L18" s="54"/>
      <c r="M18" s="55"/>
      <c r="N18" s="56"/>
      <c r="O18" s="54"/>
    </row>
    <row r="19" spans="1:15" s="63" customFormat="1" ht="15.6" x14ac:dyDescent="0.3">
      <c r="A19" s="62" t="s">
        <v>44</v>
      </c>
      <c r="D19" s="64">
        <f>SUM(D12:D18)</f>
        <v>196128</v>
      </c>
      <c r="K19" s="65"/>
      <c r="L19" s="66"/>
      <c r="M19" s="67"/>
      <c r="N19" s="68"/>
      <c r="O19" s="66"/>
    </row>
    <row r="20" spans="1:15" s="72" customFormat="1" ht="15.6" x14ac:dyDescent="0.3">
      <c r="A20" s="69" t="s">
        <v>3</v>
      </c>
      <c r="B20" s="70"/>
      <c r="D20" s="73">
        <f>M9-O9</f>
        <v>240062.5</v>
      </c>
      <c r="K20" s="73"/>
      <c r="L20" s="70"/>
      <c r="M20" s="71"/>
      <c r="N20" s="74"/>
      <c r="O20" s="70"/>
    </row>
    <row r="21" spans="1:15" s="78" customFormat="1" ht="15.6" x14ac:dyDescent="0.3">
      <c r="A21" s="75" t="s">
        <v>4</v>
      </c>
      <c r="B21" s="76"/>
      <c r="D21" s="79">
        <f>D20-D19</f>
        <v>43934.5</v>
      </c>
      <c r="K21" s="79"/>
      <c r="L21" s="76"/>
      <c r="M21" s="77"/>
      <c r="N21" s="80"/>
      <c r="O21" s="76"/>
    </row>
    <row r="22" spans="1:15" s="22" customFormat="1" ht="15.6" x14ac:dyDescent="0.3">
      <c r="C22" s="86"/>
      <c r="D22" s="87"/>
      <c r="G22" s="25"/>
      <c r="H22" s="26"/>
      <c r="I22" s="24"/>
    </row>
    <row r="23" spans="1:15" s="60" customFormat="1" ht="18" x14ac:dyDescent="0.35">
      <c r="E23" s="85"/>
      <c r="K23" s="61"/>
      <c r="L23" s="59"/>
      <c r="M23" s="59"/>
      <c r="O23" s="58"/>
    </row>
    <row r="24" spans="1:15" ht="13.8" x14ac:dyDescent="0.3">
      <c r="C24" s="22"/>
      <c r="D24" s="88"/>
      <c r="J24" s="16"/>
      <c r="M24" s="29"/>
      <c r="N24" s="28"/>
    </row>
    <row r="25" spans="1:15" ht="13.8" x14ac:dyDescent="0.3">
      <c r="D25" s="29"/>
      <c r="J25" s="16"/>
      <c r="M25" s="29"/>
      <c r="N25" s="28"/>
    </row>
    <row r="26" spans="1:15" ht="13.8" x14ac:dyDescent="0.3">
      <c r="D26" s="29"/>
      <c r="J26" s="16"/>
      <c r="M26" s="29"/>
      <c r="N26" s="28"/>
    </row>
    <row r="27" spans="1:15" ht="13.8" x14ac:dyDescent="0.3">
      <c r="D27" s="29"/>
      <c r="J27" s="16"/>
      <c r="M27" s="29"/>
      <c r="N27" s="28"/>
    </row>
    <row r="28" spans="1:15" ht="13.8" x14ac:dyDescent="0.3">
      <c r="D28" s="29"/>
      <c r="J28" s="16"/>
      <c r="M28" s="29"/>
      <c r="N28" s="28"/>
    </row>
    <row r="29" spans="1:15" ht="13.8" x14ac:dyDescent="0.3">
      <c r="D29" s="29"/>
      <c r="J29" s="16"/>
      <c r="M29" s="29"/>
      <c r="N29" s="28"/>
    </row>
    <row r="30" spans="1:15" ht="13.8" x14ac:dyDescent="0.3">
      <c r="D30" s="29"/>
      <c r="J30" s="16"/>
      <c r="M30" s="29"/>
      <c r="N30" s="28"/>
    </row>
    <row r="31" spans="1:15" ht="13.8" x14ac:dyDescent="0.3">
      <c r="D31" s="29"/>
      <c r="J31" s="16"/>
      <c r="M31" s="29"/>
      <c r="N31" s="28"/>
    </row>
    <row r="32" spans="1:15" ht="13.8" x14ac:dyDescent="0.3">
      <c r="D32" s="29"/>
      <c r="J32" s="16"/>
      <c r="M32" s="29"/>
      <c r="N32" s="28"/>
    </row>
    <row r="33" spans="4:14" ht="13.8" x14ac:dyDescent="0.3">
      <c r="D33" s="29"/>
      <c r="J33" s="16"/>
      <c r="M33" s="29"/>
      <c r="N33" s="28"/>
    </row>
    <row r="34" spans="4:14" ht="13.8" x14ac:dyDescent="0.3">
      <c r="D34" s="29"/>
      <c r="J34" s="16"/>
      <c r="M34" s="29"/>
      <c r="N34" s="28"/>
    </row>
    <row r="35" spans="4:14" ht="13.8" x14ac:dyDescent="0.3">
      <c r="D35" s="29"/>
      <c r="J35" s="16"/>
      <c r="M35" s="29"/>
      <c r="N35" s="28"/>
    </row>
    <row r="36" spans="4:14" ht="13.8" x14ac:dyDescent="0.3">
      <c r="D36" s="29"/>
      <c r="J36" s="16"/>
      <c r="M36" s="29"/>
      <c r="N36" s="28"/>
    </row>
    <row r="37" spans="4:14" ht="13.8" x14ac:dyDescent="0.3">
      <c r="D37" s="29"/>
      <c r="J37" s="16"/>
      <c r="M37" s="29"/>
      <c r="N37" s="28"/>
    </row>
    <row r="38" spans="4:14" ht="13.8" x14ac:dyDescent="0.3">
      <c r="D38" s="29"/>
      <c r="J38" s="16"/>
      <c r="M38" s="29"/>
      <c r="N38" s="28"/>
    </row>
    <row r="39" spans="4:14" ht="13.8" x14ac:dyDescent="0.3">
      <c r="D39" s="29"/>
      <c r="J39" s="16"/>
      <c r="M39" s="29"/>
      <c r="N39" s="28"/>
    </row>
    <row r="40" spans="4:14" ht="13.8" x14ac:dyDescent="0.3">
      <c r="D40" s="29"/>
      <c r="J40" s="16"/>
      <c r="M40" s="29"/>
      <c r="N40" s="28"/>
    </row>
    <row r="41" spans="4:14" ht="13.8" x14ac:dyDescent="0.3">
      <c r="D41" s="29"/>
      <c r="J41" s="16"/>
      <c r="M41" s="29"/>
      <c r="N41" s="28"/>
    </row>
    <row r="42" spans="4:14" ht="13.8" x14ac:dyDescent="0.3">
      <c r="D42" s="29"/>
      <c r="J42" s="16"/>
      <c r="M42" s="29"/>
      <c r="N42" s="28"/>
    </row>
    <row r="43" spans="4:14" ht="13.8" x14ac:dyDescent="0.3">
      <c r="D43" s="29"/>
      <c r="J43" s="16"/>
      <c r="M43" s="29"/>
      <c r="N43" s="28"/>
    </row>
    <row r="44" spans="4:14" ht="13.8" x14ac:dyDescent="0.3">
      <c r="D44" s="29"/>
      <c r="J44" s="16"/>
      <c r="M44" s="29"/>
      <c r="N44" s="28"/>
    </row>
    <row r="45" spans="4:14" ht="13.8" x14ac:dyDescent="0.3">
      <c r="D45" s="29"/>
      <c r="J45" s="16"/>
      <c r="M45" s="29"/>
      <c r="N45" s="28"/>
    </row>
    <row r="46" spans="4:14" ht="13.8" x14ac:dyDescent="0.3">
      <c r="D46" s="29"/>
      <c r="J46" s="16"/>
      <c r="M46" s="29"/>
      <c r="N46" s="28"/>
    </row>
    <row r="47" spans="4:14" ht="13.8" x14ac:dyDescent="0.3">
      <c r="D47" s="29"/>
      <c r="J47" s="16"/>
      <c r="M47" s="29"/>
      <c r="N47" s="28"/>
    </row>
    <row r="48" spans="4:14" ht="13.8" x14ac:dyDescent="0.3">
      <c r="D48" s="29"/>
      <c r="J48" s="16"/>
      <c r="M48" s="29"/>
      <c r="N48" s="28"/>
    </row>
    <row r="49" spans="4:14" ht="13.8" x14ac:dyDescent="0.3">
      <c r="D49" s="29"/>
      <c r="J49" s="16"/>
      <c r="M49" s="29"/>
      <c r="N49" s="28"/>
    </row>
    <row r="50" spans="4:14" ht="13.8" x14ac:dyDescent="0.3">
      <c r="D50" s="29"/>
      <c r="J50" s="16"/>
      <c r="M50" s="29"/>
      <c r="N50" s="28"/>
    </row>
    <row r="51" spans="4:14" ht="13.8" x14ac:dyDescent="0.3">
      <c r="D51" s="29"/>
      <c r="J51" s="16"/>
      <c r="M51" s="29"/>
      <c r="N51" s="28"/>
    </row>
    <row r="52" spans="4:14" ht="13.8" x14ac:dyDescent="0.3">
      <c r="D52" s="29"/>
      <c r="J52" s="16"/>
      <c r="M52" s="29"/>
      <c r="N52" s="28"/>
    </row>
    <row r="53" spans="4:14" ht="13.8" x14ac:dyDescent="0.3">
      <c r="D53" s="29"/>
      <c r="J53" s="16"/>
      <c r="M53" s="29"/>
      <c r="N53" s="28"/>
    </row>
    <row r="54" spans="4:14" ht="13.8" x14ac:dyDescent="0.3">
      <c r="D54" s="29"/>
      <c r="J54" s="16"/>
      <c r="M54" s="29"/>
      <c r="N54" s="28"/>
    </row>
    <row r="55" spans="4:14" ht="13.8" x14ac:dyDescent="0.3">
      <c r="D55" s="29"/>
      <c r="J55" s="16"/>
      <c r="M55" s="29"/>
      <c r="N55" s="28"/>
    </row>
    <row r="56" spans="4:14" ht="13.8" x14ac:dyDescent="0.3">
      <c r="D56" s="29"/>
      <c r="J56" s="16"/>
      <c r="M56" s="29"/>
      <c r="N56" s="28"/>
    </row>
    <row r="57" spans="4:14" ht="13.8" x14ac:dyDescent="0.3">
      <c r="D57" s="29"/>
      <c r="J57" s="16"/>
      <c r="M57" s="29"/>
      <c r="N57" s="28"/>
    </row>
    <row r="58" spans="4:14" ht="13.8" x14ac:dyDescent="0.3">
      <c r="D58" s="29"/>
      <c r="J58" s="16"/>
      <c r="M58" s="29"/>
      <c r="N58" s="28"/>
    </row>
    <row r="59" spans="4:14" ht="13.8" x14ac:dyDescent="0.3">
      <c r="D59" s="29"/>
      <c r="J59" s="16"/>
      <c r="M59" s="29"/>
      <c r="N59" s="28"/>
    </row>
    <row r="60" spans="4:14" ht="13.8" x14ac:dyDescent="0.3">
      <c r="D60" s="29"/>
      <c r="J60" s="16"/>
      <c r="M60" s="29"/>
      <c r="N60" s="28"/>
    </row>
    <row r="61" spans="4:14" ht="13.8" x14ac:dyDescent="0.3">
      <c r="D61" s="29"/>
      <c r="J61" s="16"/>
      <c r="M61" s="29"/>
      <c r="N61" s="28"/>
    </row>
    <row r="62" spans="4:14" ht="13.8" x14ac:dyDescent="0.3">
      <c r="D62" s="29"/>
      <c r="J62" s="16"/>
      <c r="M62" s="29"/>
      <c r="N62" s="28"/>
    </row>
    <row r="63" spans="4:14" ht="13.8" x14ac:dyDescent="0.3">
      <c r="D63" s="29"/>
      <c r="J63" s="16"/>
      <c r="M63" s="29"/>
      <c r="N63" s="28"/>
    </row>
    <row r="64" spans="4:14" ht="13.8" x14ac:dyDescent="0.3">
      <c r="D64" s="29"/>
      <c r="J64" s="16"/>
      <c r="M64" s="29"/>
      <c r="N64" s="28"/>
    </row>
    <row r="65" spans="4:14" ht="13.8" x14ac:dyDescent="0.3">
      <c r="D65" s="29"/>
      <c r="J65" s="16"/>
      <c r="M65" s="29"/>
      <c r="N65" s="28"/>
    </row>
    <row r="66" spans="4:14" ht="13.8" x14ac:dyDescent="0.3">
      <c r="D66" s="29"/>
      <c r="J66" s="16"/>
      <c r="M66" s="29"/>
      <c r="N66" s="28"/>
    </row>
    <row r="67" spans="4:14" ht="13.8" x14ac:dyDescent="0.3">
      <c r="D67" s="29"/>
      <c r="J67" s="16"/>
      <c r="M67" s="29"/>
      <c r="N67" s="28"/>
    </row>
    <row r="68" spans="4:14" ht="13.8" x14ac:dyDescent="0.3">
      <c r="D68" s="29"/>
      <c r="J68" s="16"/>
      <c r="M68" s="29"/>
      <c r="N68" s="28"/>
    </row>
    <row r="69" spans="4:14" ht="13.8" x14ac:dyDescent="0.3">
      <c r="D69" s="29"/>
      <c r="J69" s="16"/>
      <c r="M69" s="29"/>
      <c r="N69" s="28"/>
    </row>
    <row r="70" spans="4:14" ht="13.8" x14ac:dyDescent="0.3">
      <c r="D70" s="29"/>
      <c r="J70" s="16"/>
      <c r="M70" s="29"/>
      <c r="N70" s="28"/>
    </row>
    <row r="71" spans="4:14" ht="13.8" x14ac:dyDescent="0.3">
      <c r="D71" s="29"/>
      <c r="J71" s="16"/>
      <c r="M71" s="29"/>
      <c r="N71" s="28"/>
    </row>
    <row r="72" spans="4:14" ht="13.8" x14ac:dyDescent="0.3">
      <c r="D72" s="29"/>
      <c r="J72" s="16"/>
      <c r="M72" s="29"/>
      <c r="N72" s="28"/>
    </row>
    <row r="73" spans="4:14" ht="13.8" x14ac:dyDescent="0.3">
      <c r="D73" s="29"/>
      <c r="J73" s="16"/>
      <c r="M73" s="29"/>
      <c r="N73" s="28"/>
    </row>
    <row r="74" spans="4:14" ht="13.8" x14ac:dyDescent="0.3">
      <c r="D74" s="29"/>
      <c r="J74" s="16"/>
      <c r="M74" s="29"/>
      <c r="N74" s="28"/>
    </row>
    <row r="75" spans="4:14" ht="13.8" x14ac:dyDescent="0.3">
      <c r="D75" s="29"/>
      <c r="J75" s="16"/>
      <c r="M75" s="29"/>
      <c r="N75" s="28"/>
    </row>
    <row r="76" spans="4:14" ht="13.8" x14ac:dyDescent="0.3">
      <c r="D76" s="29"/>
      <c r="J76" s="16"/>
      <c r="M76" s="29"/>
      <c r="N76" s="28"/>
    </row>
    <row r="77" spans="4:14" ht="13.8" x14ac:dyDescent="0.3">
      <c r="D77" s="29"/>
      <c r="J77" s="16"/>
      <c r="M77" s="29"/>
      <c r="N77" s="28"/>
    </row>
    <row r="78" spans="4:14" ht="13.8" x14ac:dyDescent="0.3">
      <c r="D78" s="29"/>
      <c r="J78" s="16"/>
      <c r="M78" s="29"/>
      <c r="N78" s="28"/>
    </row>
    <row r="79" spans="4:14" ht="13.8" x14ac:dyDescent="0.3">
      <c r="D79" s="29"/>
      <c r="J79" s="16"/>
      <c r="M79" s="29"/>
      <c r="N79" s="28"/>
    </row>
    <row r="80" spans="4:14" ht="13.8" x14ac:dyDescent="0.3">
      <c r="D80" s="29"/>
      <c r="J80" s="16"/>
      <c r="M80" s="29"/>
      <c r="N80" s="28"/>
    </row>
    <row r="81" spans="4:14" ht="13.8" x14ac:dyDescent="0.3">
      <c r="D81" s="29"/>
      <c r="J81" s="16"/>
      <c r="M81" s="29"/>
      <c r="N81" s="28"/>
    </row>
    <row r="82" spans="4:14" ht="13.8" x14ac:dyDescent="0.3">
      <c r="D82" s="29"/>
      <c r="J82" s="16"/>
      <c r="M82" s="29"/>
      <c r="N82" s="28"/>
    </row>
    <row r="83" spans="4:14" ht="13.8" x14ac:dyDescent="0.3">
      <c r="D83" s="29"/>
      <c r="J83" s="16"/>
      <c r="M83" s="29"/>
      <c r="N83" s="28"/>
    </row>
    <row r="84" spans="4:14" ht="13.8" x14ac:dyDescent="0.3">
      <c r="D84" s="29"/>
      <c r="J84" s="16"/>
      <c r="M84" s="29"/>
      <c r="N84" s="28"/>
    </row>
    <row r="85" spans="4:14" ht="13.8" x14ac:dyDescent="0.3">
      <c r="D85" s="29"/>
      <c r="J85" s="16"/>
      <c r="M85" s="29"/>
      <c r="N85" s="28"/>
    </row>
    <row r="86" spans="4:14" ht="13.8" x14ac:dyDescent="0.3">
      <c r="D86" s="29"/>
      <c r="J86" s="16"/>
      <c r="M86" s="29"/>
      <c r="N86" s="28"/>
    </row>
    <row r="87" spans="4:14" ht="13.8" x14ac:dyDescent="0.3">
      <c r="D87" s="29"/>
      <c r="J87" s="16"/>
      <c r="M87" s="29"/>
      <c r="N87" s="28"/>
    </row>
    <row r="88" spans="4:14" ht="13.8" x14ac:dyDescent="0.3">
      <c r="D88" s="29"/>
      <c r="J88" s="16"/>
      <c r="M88" s="29"/>
      <c r="N88" s="28"/>
    </row>
    <row r="89" spans="4:14" ht="13.8" x14ac:dyDescent="0.3">
      <c r="D89" s="29"/>
      <c r="J89" s="16"/>
      <c r="M89" s="29"/>
      <c r="N89" s="28"/>
    </row>
    <row r="90" spans="4:14" ht="13.8" x14ac:dyDescent="0.3">
      <c r="D90" s="29"/>
      <c r="J90" s="16"/>
      <c r="M90" s="29"/>
      <c r="N90" s="28"/>
    </row>
    <row r="91" spans="4:14" ht="13.8" x14ac:dyDescent="0.3">
      <c r="D91" s="29"/>
      <c r="J91" s="16"/>
      <c r="M91" s="29"/>
      <c r="N91" s="28"/>
    </row>
    <row r="92" spans="4:14" ht="13.8" x14ac:dyDescent="0.3">
      <c r="D92" s="29"/>
      <c r="J92" s="16"/>
      <c r="M92" s="29"/>
      <c r="N92" s="28"/>
    </row>
    <row r="93" spans="4:14" ht="13.8" x14ac:dyDescent="0.3">
      <c r="D93" s="29"/>
      <c r="J93" s="16"/>
      <c r="M93" s="29"/>
      <c r="N93" s="28"/>
    </row>
    <row r="94" spans="4:14" ht="13.8" x14ac:dyDescent="0.3">
      <c r="D94" s="29"/>
      <c r="J94" s="16"/>
      <c r="M94" s="29"/>
      <c r="N94" s="28"/>
    </row>
    <row r="95" spans="4:14" ht="13.8" x14ac:dyDescent="0.3">
      <c r="D95" s="29"/>
      <c r="J95" s="16"/>
      <c r="M95" s="29"/>
      <c r="N95" s="28"/>
    </row>
    <row r="96" spans="4:14" ht="13.8" x14ac:dyDescent="0.3">
      <c r="D96" s="29"/>
      <c r="J96" s="16"/>
      <c r="M96" s="29"/>
      <c r="N96" s="28"/>
    </row>
    <row r="97" spans="4:14" ht="13.8" x14ac:dyDescent="0.3">
      <c r="D97" s="29"/>
      <c r="J97" s="16"/>
      <c r="M97" s="29"/>
      <c r="N97" s="28"/>
    </row>
    <row r="98" spans="4:14" ht="13.8" x14ac:dyDescent="0.3">
      <c r="D98" s="29"/>
      <c r="J98" s="16"/>
      <c r="M98" s="29"/>
      <c r="N98" s="28"/>
    </row>
    <row r="99" spans="4:14" ht="13.8" x14ac:dyDescent="0.3">
      <c r="D99" s="29"/>
      <c r="J99" s="16"/>
      <c r="M99" s="29"/>
      <c r="N99" s="28"/>
    </row>
    <row r="100" spans="4:14" ht="13.8" x14ac:dyDescent="0.3">
      <c r="D100" s="29"/>
      <c r="J100" s="16"/>
      <c r="M100" s="29"/>
      <c r="N100" s="28"/>
    </row>
    <row r="101" spans="4:14" ht="13.8" x14ac:dyDescent="0.3">
      <c r="D101" s="29"/>
      <c r="J101" s="16"/>
      <c r="M101" s="29"/>
      <c r="N101" s="28"/>
    </row>
    <row r="102" spans="4:14" ht="13.8" x14ac:dyDescent="0.3">
      <c r="D102" s="29"/>
      <c r="J102" s="16"/>
      <c r="M102" s="29"/>
      <c r="N102" s="28"/>
    </row>
    <row r="103" spans="4:14" ht="13.8" x14ac:dyDescent="0.3">
      <c r="D103" s="29"/>
      <c r="J103" s="16"/>
      <c r="M103" s="29"/>
      <c r="N103" s="28"/>
    </row>
    <row r="104" spans="4:14" ht="13.8" x14ac:dyDescent="0.3">
      <c r="D104" s="29"/>
      <c r="J104" s="16"/>
      <c r="M104" s="29"/>
      <c r="N104" s="28"/>
    </row>
    <row r="105" spans="4:14" ht="13.8" x14ac:dyDescent="0.3">
      <c r="D105" s="29"/>
      <c r="J105" s="16"/>
      <c r="M105" s="29"/>
      <c r="N105" s="28"/>
    </row>
    <row r="106" spans="4:14" ht="13.8" x14ac:dyDescent="0.3">
      <c r="D106" s="29"/>
      <c r="J106" s="16"/>
      <c r="M106" s="29"/>
      <c r="N106" s="28"/>
    </row>
    <row r="107" spans="4:14" ht="13.8" x14ac:dyDescent="0.3">
      <c r="D107" s="29"/>
      <c r="J107" s="16"/>
      <c r="M107" s="29"/>
      <c r="N107" s="28"/>
    </row>
    <row r="108" spans="4:14" ht="13.8" x14ac:dyDescent="0.3">
      <c r="D108" s="29"/>
      <c r="J108" s="16"/>
      <c r="M108" s="29"/>
      <c r="N108" s="28"/>
    </row>
    <row r="109" spans="4:14" ht="13.8" x14ac:dyDescent="0.3">
      <c r="D109" s="29"/>
      <c r="J109" s="16"/>
      <c r="M109" s="29"/>
      <c r="N109" s="28"/>
    </row>
    <row r="110" spans="4:14" ht="13.8" x14ac:dyDescent="0.3">
      <c r="D110" s="29"/>
      <c r="J110" s="16"/>
      <c r="M110" s="29"/>
      <c r="N110" s="28"/>
    </row>
    <row r="111" spans="4:14" ht="13.8" x14ac:dyDescent="0.3">
      <c r="D111" s="29"/>
      <c r="J111" s="16"/>
      <c r="M111" s="29"/>
      <c r="N111" s="28"/>
    </row>
    <row r="112" spans="4:14" ht="13.8" x14ac:dyDescent="0.3">
      <c r="D112" s="29"/>
      <c r="J112" s="16"/>
      <c r="M112" s="29"/>
      <c r="N112" s="28"/>
    </row>
    <row r="113" spans="4:14" ht="13.8" x14ac:dyDescent="0.3">
      <c r="D113" s="29"/>
      <c r="J113" s="16"/>
      <c r="M113" s="29"/>
      <c r="N113" s="28"/>
    </row>
    <row r="114" spans="4:14" ht="13.8" x14ac:dyDescent="0.3">
      <c r="D114" s="29"/>
      <c r="J114" s="16"/>
      <c r="M114" s="29"/>
      <c r="N114" s="28"/>
    </row>
    <row r="115" spans="4:14" ht="13.8" x14ac:dyDescent="0.3">
      <c r="D115" s="29"/>
      <c r="J115" s="16"/>
      <c r="M115" s="29"/>
      <c r="N115" s="28"/>
    </row>
    <row r="116" spans="4:14" ht="13.8" x14ac:dyDescent="0.3">
      <c r="D116" s="29"/>
      <c r="J116" s="16"/>
      <c r="M116" s="29"/>
      <c r="N116" s="28"/>
    </row>
    <row r="117" spans="4:14" ht="13.8" x14ac:dyDescent="0.3">
      <c r="D117" s="29"/>
      <c r="J117" s="16"/>
      <c r="M117" s="29"/>
      <c r="N117" s="28"/>
    </row>
    <row r="118" spans="4:14" ht="13.8" x14ac:dyDescent="0.3">
      <c r="D118" s="29"/>
      <c r="J118" s="16"/>
      <c r="M118" s="29"/>
      <c r="N118" s="28"/>
    </row>
    <row r="119" spans="4:14" ht="13.8" x14ac:dyDescent="0.3">
      <c r="D119" s="29"/>
      <c r="J119" s="16"/>
      <c r="M119" s="29"/>
      <c r="N119" s="28"/>
    </row>
    <row r="120" spans="4:14" ht="13.8" x14ac:dyDescent="0.3">
      <c r="D120" s="29"/>
      <c r="J120" s="16"/>
      <c r="M120" s="29"/>
      <c r="N120" s="28"/>
    </row>
    <row r="121" spans="4:14" ht="13.8" x14ac:dyDescent="0.3">
      <c r="D121" s="29"/>
      <c r="J121" s="16"/>
      <c r="M121" s="29"/>
      <c r="N121" s="28"/>
    </row>
    <row r="122" spans="4:14" ht="13.8" x14ac:dyDescent="0.3">
      <c r="D122" s="29"/>
      <c r="J122" s="16"/>
      <c r="M122" s="29"/>
      <c r="N122" s="28"/>
    </row>
    <row r="123" spans="4:14" ht="13.8" x14ac:dyDescent="0.3">
      <c r="D123" s="29"/>
      <c r="J123" s="16"/>
      <c r="M123" s="29"/>
      <c r="N123" s="28"/>
    </row>
    <row r="124" spans="4:14" ht="13.8" x14ac:dyDescent="0.3">
      <c r="D124" s="29"/>
      <c r="J124" s="16"/>
      <c r="M124" s="29"/>
      <c r="N124" s="28"/>
    </row>
    <row r="125" spans="4:14" ht="13.8" x14ac:dyDescent="0.3">
      <c r="D125" s="29"/>
      <c r="J125" s="16"/>
      <c r="M125" s="29"/>
      <c r="N125" s="28"/>
    </row>
    <row r="126" spans="4:14" ht="13.8" x14ac:dyDescent="0.3">
      <c r="D126" s="29"/>
      <c r="J126" s="16"/>
      <c r="M126" s="29"/>
      <c r="N126" s="28"/>
    </row>
    <row r="127" spans="4:14" ht="13.8" x14ac:dyDescent="0.3">
      <c r="D127" s="29"/>
      <c r="J127" s="16"/>
      <c r="M127" s="29"/>
      <c r="N127" s="28"/>
    </row>
    <row r="128" spans="4:14" ht="13.8" x14ac:dyDescent="0.3">
      <c r="D128" s="29"/>
      <c r="J128" s="16"/>
      <c r="M128" s="29"/>
      <c r="N128" s="28"/>
    </row>
    <row r="129" spans="4:14" ht="13.8" x14ac:dyDescent="0.3">
      <c r="D129" s="29"/>
      <c r="J129" s="16"/>
      <c r="M129" s="29"/>
      <c r="N129" s="28"/>
    </row>
    <row r="130" spans="4:14" ht="13.8" x14ac:dyDescent="0.3">
      <c r="D130" s="29"/>
      <c r="J130" s="16"/>
      <c r="M130" s="29"/>
      <c r="N130" s="28"/>
    </row>
    <row r="131" spans="4:14" ht="13.8" x14ac:dyDescent="0.3">
      <c r="D131" s="29"/>
      <c r="J131" s="16"/>
      <c r="M131" s="29"/>
      <c r="N131" s="28"/>
    </row>
    <row r="132" spans="4:14" ht="13.8" x14ac:dyDescent="0.3">
      <c r="D132" s="29"/>
      <c r="J132" s="16"/>
      <c r="M132" s="29"/>
      <c r="N132" s="28"/>
    </row>
    <row r="133" spans="4:14" ht="13.8" x14ac:dyDescent="0.3">
      <c r="D133" s="29"/>
      <c r="J133" s="16"/>
      <c r="M133" s="29"/>
      <c r="N133" s="28"/>
    </row>
    <row r="134" spans="4:14" ht="13.8" x14ac:dyDescent="0.3">
      <c r="D134" s="29"/>
      <c r="J134" s="16"/>
      <c r="M134" s="29"/>
      <c r="N134" s="28"/>
    </row>
    <row r="135" spans="4:14" ht="13.8" x14ac:dyDescent="0.3">
      <c r="D135" s="29"/>
      <c r="J135" s="16"/>
      <c r="M135" s="29"/>
      <c r="N135" s="28"/>
    </row>
    <row r="136" spans="4:14" ht="13.8" x14ac:dyDescent="0.3">
      <c r="D136" s="29"/>
      <c r="J136" s="16"/>
      <c r="M136" s="29"/>
      <c r="N136" s="28"/>
    </row>
    <row r="137" spans="4:14" ht="13.8" x14ac:dyDescent="0.3">
      <c r="D137" s="29"/>
      <c r="J137" s="16"/>
      <c r="M137" s="29"/>
      <c r="N137" s="28"/>
    </row>
    <row r="138" spans="4:14" ht="13.8" x14ac:dyDescent="0.3">
      <c r="D138" s="29"/>
      <c r="J138" s="16"/>
      <c r="M138" s="29"/>
      <c r="N138" s="28"/>
    </row>
    <row r="139" spans="4:14" ht="13.8" x14ac:dyDescent="0.3">
      <c r="D139" s="29"/>
      <c r="J139" s="16"/>
      <c r="M139" s="29"/>
      <c r="N139" s="28"/>
    </row>
    <row r="140" spans="4:14" ht="13.8" x14ac:dyDescent="0.3">
      <c r="D140" s="29"/>
      <c r="J140" s="16"/>
      <c r="M140" s="29"/>
      <c r="N140" s="28"/>
    </row>
    <row r="141" spans="4:14" ht="13.8" x14ac:dyDescent="0.3">
      <c r="D141" s="29"/>
      <c r="J141" s="16"/>
      <c r="M141" s="29"/>
      <c r="N141" s="28"/>
    </row>
    <row r="142" spans="4:14" ht="13.8" x14ac:dyDescent="0.3">
      <c r="D142" s="29"/>
      <c r="J142" s="16"/>
      <c r="M142" s="29"/>
      <c r="N142" s="28"/>
    </row>
    <row r="143" spans="4:14" ht="13.8" x14ac:dyDescent="0.3">
      <c r="D143" s="29"/>
      <c r="J143" s="16"/>
      <c r="M143" s="29"/>
      <c r="N143" s="28"/>
    </row>
    <row r="144" spans="4:14" ht="13.8" x14ac:dyDescent="0.3">
      <c r="D144" s="29"/>
      <c r="J144" s="16"/>
      <c r="M144" s="29"/>
      <c r="N144" s="28"/>
    </row>
    <row r="145" spans="4:14" ht="13.8" x14ac:dyDescent="0.3">
      <c r="D145" s="29"/>
      <c r="J145" s="16"/>
      <c r="M145" s="29"/>
      <c r="N145" s="28"/>
    </row>
    <row r="146" spans="4:14" ht="13.8" x14ac:dyDescent="0.3">
      <c r="D146" s="29"/>
      <c r="J146" s="16"/>
      <c r="M146" s="29"/>
      <c r="N146" s="28"/>
    </row>
    <row r="147" spans="4:14" ht="13.8" x14ac:dyDescent="0.3">
      <c r="D147" s="29"/>
      <c r="J147" s="16"/>
      <c r="M147" s="29"/>
      <c r="N147" s="28"/>
    </row>
    <row r="148" spans="4:14" ht="13.8" x14ac:dyDescent="0.3">
      <c r="D148" s="29"/>
      <c r="J148" s="16"/>
      <c r="M148" s="29"/>
      <c r="N148" s="28"/>
    </row>
    <row r="149" spans="4:14" ht="13.8" x14ac:dyDescent="0.3">
      <c r="D149" s="29"/>
      <c r="J149" s="16"/>
      <c r="M149" s="29"/>
      <c r="N149" s="28"/>
    </row>
    <row r="150" spans="4:14" ht="13.8" x14ac:dyDescent="0.3">
      <c r="D150" s="29"/>
      <c r="J150" s="16"/>
      <c r="M150" s="29"/>
      <c r="N150" s="28"/>
    </row>
    <row r="151" spans="4:14" ht="13.8" x14ac:dyDescent="0.3">
      <c r="D151" s="29"/>
      <c r="J151" s="16"/>
      <c r="M151" s="29"/>
      <c r="N151" s="28"/>
    </row>
    <row r="152" spans="4:14" ht="13.8" x14ac:dyDescent="0.3">
      <c r="D152" s="29"/>
      <c r="J152" s="16"/>
      <c r="M152" s="29"/>
      <c r="N152" s="28"/>
    </row>
    <row r="153" spans="4:14" ht="13.8" x14ac:dyDescent="0.3">
      <c r="D153" s="29"/>
      <c r="J153" s="16"/>
      <c r="M153" s="29"/>
      <c r="N153" s="28"/>
    </row>
    <row r="154" spans="4:14" ht="13.8" x14ac:dyDescent="0.3">
      <c r="D154" s="29"/>
      <c r="J154" s="16"/>
      <c r="M154" s="29"/>
      <c r="N154" s="28"/>
    </row>
    <row r="155" spans="4:14" ht="13.8" x14ac:dyDescent="0.3">
      <c r="D155" s="29"/>
      <c r="J155" s="16"/>
      <c r="M155" s="29"/>
      <c r="N155" s="28"/>
    </row>
    <row r="156" spans="4:14" ht="13.8" x14ac:dyDescent="0.3">
      <c r="D156" s="29"/>
      <c r="J156" s="16"/>
      <c r="M156" s="29"/>
      <c r="N156" s="28"/>
    </row>
    <row r="157" spans="4:14" ht="13.8" x14ac:dyDescent="0.3">
      <c r="D157" s="29"/>
      <c r="J157" s="16"/>
      <c r="M157" s="29"/>
      <c r="N157" s="28"/>
    </row>
    <row r="158" spans="4:14" ht="13.8" x14ac:dyDescent="0.3">
      <c r="D158" s="29"/>
      <c r="J158" s="16"/>
      <c r="M158" s="29"/>
      <c r="N158" s="28"/>
    </row>
    <row r="159" spans="4:14" ht="13.8" x14ac:dyDescent="0.3">
      <c r="D159" s="29"/>
      <c r="J159" s="16"/>
      <c r="M159" s="29"/>
      <c r="N159" s="28"/>
    </row>
    <row r="160" spans="4:14" ht="13.8" x14ac:dyDescent="0.3">
      <c r="D160" s="29"/>
      <c r="J160" s="16"/>
      <c r="M160" s="29"/>
      <c r="N160" s="28"/>
    </row>
    <row r="161" spans="4:14" ht="13.8" x14ac:dyDescent="0.3">
      <c r="D161" s="29"/>
      <c r="J161" s="16"/>
      <c r="M161" s="29"/>
      <c r="N161" s="28"/>
    </row>
    <row r="162" spans="4:14" ht="13.8" x14ac:dyDescent="0.3">
      <c r="D162" s="29"/>
      <c r="J162" s="16"/>
      <c r="M162" s="29"/>
      <c r="N162" s="28"/>
    </row>
    <row r="163" spans="4:14" ht="13.8" x14ac:dyDescent="0.3">
      <c r="D163" s="29"/>
      <c r="J163" s="16"/>
      <c r="M163" s="29"/>
      <c r="N163" s="28"/>
    </row>
    <row r="164" spans="4:14" ht="13.8" x14ac:dyDescent="0.3">
      <c r="D164" s="29"/>
      <c r="J164" s="16"/>
      <c r="M164" s="29"/>
      <c r="N164" s="28"/>
    </row>
    <row r="165" spans="4:14" ht="13.8" x14ac:dyDescent="0.3">
      <c r="D165" s="29"/>
      <c r="J165" s="16"/>
      <c r="M165" s="29"/>
      <c r="N165" s="28"/>
    </row>
    <row r="166" spans="4:14" ht="13.8" x14ac:dyDescent="0.3">
      <c r="D166" s="29"/>
      <c r="J166" s="16"/>
      <c r="M166" s="29"/>
      <c r="N166" s="28"/>
    </row>
    <row r="167" spans="4:14" ht="13.8" x14ac:dyDescent="0.3">
      <c r="D167" s="29"/>
      <c r="J167" s="16"/>
      <c r="M167" s="29"/>
      <c r="N167" s="28"/>
    </row>
    <row r="168" spans="4:14" ht="13.8" x14ac:dyDescent="0.3">
      <c r="D168" s="29"/>
      <c r="J168" s="16"/>
      <c r="M168" s="29"/>
      <c r="N168" s="28"/>
    </row>
    <row r="169" spans="4:14" ht="13.8" x14ac:dyDescent="0.3">
      <c r="D169" s="29"/>
      <c r="J169" s="16"/>
      <c r="M169" s="29"/>
      <c r="N169" s="28"/>
    </row>
    <row r="170" spans="4:14" ht="13.8" x14ac:dyDescent="0.3">
      <c r="D170" s="29"/>
      <c r="J170" s="16"/>
      <c r="M170" s="29"/>
      <c r="N170" s="28"/>
    </row>
    <row r="171" spans="4:14" ht="13.8" x14ac:dyDescent="0.3">
      <c r="D171" s="29"/>
      <c r="J171" s="16"/>
      <c r="M171" s="29"/>
      <c r="N171" s="28"/>
    </row>
    <row r="172" spans="4:14" ht="13.8" x14ac:dyDescent="0.3">
      <c r="D172" s="29"/>
      <c r="J172" s="16"/>
      <c r="M172" s="29"/>
      <c r="N172" s="28"/>
    </row>
    <row r="173" spans="4:14" ht="13.8" x14ac:dyDescent="0.3">
      <c r="D173" s="29"/>
      <c r="J173" s="16"/>
      <c r="M173" s="29"/>
      <c r="N173" s="28"/>
    </row>
    <row r="174" spans="4:14" ht="13.8" x14ac:dyDescent="0.3">
      <c r="D174" s="29"/>
      <c r="J174" s="16"/>
      <c r="M174" s="29"/>
      <c r="N174" s="28"/>
    </row>
    <row r="175" spans="4:14" ht="13.8" x14ac:dyDescent="0.3">
      <c r="D175" s="29"/>
      <c r="J175" s="16"/>
      <c r="M175" s="29"/>
      <c r="N175" s="28"/>
    </row>
    <row r="176" spans="4:14" ht="13.8" x14ac:dyDescent="0.3">
      <c r="D176" s="29"/>
      <c r="J176" s="16"/>
      <c r="M176" s="29"/>
      <c r="N176" s="28"/>
    </row>
    <row r="177" spans="4:14" ht="13.8" x14ac:dyDescent="0.3">
      <c r="D177" s="29"/>
      <c r="J177" s="16"/>
      <c r="M177" s="29"/>
      <c r="N177" s="28"/>
    </row>
    <row r="178" spans="4:14" ht="13.8" x14ac:dyDescent="0.3">
      <c r="D178" s="29"/>
      <c r="J178" s="16"/>
      <c r="M178" s="29"/>
      <c r="N178" s="28"/>
    </row>
    <row r="179" spans="4:14" ht="13.8" x14ac:dyDescent="0.3">
      <c r="D179" s="29"/>
      <c r="J179" s="16"/>
      <c r="M179" s="29"/>
      <c r="N179" s="28"/>
    </row>
    <row r="180" spans="4:14" ht="13.8" x14ac:dyDescent="0.3">
      <c r="D180" s="29"/>
      <c r="J180" s="16"/>
      <c r="M180" s="29"/>
      <c r="N180" s="28"/>
    </row>
    <row r="181" spans="4:14" ht="13.8" x14ac:dyDescent="0.3">
      <c r="D181" s="29"/>
      <c r="J181" s="16"/>
      <c r="M181" s="29"/>
      <c r="N181" s="28"/>
    </row>
    <row r="182" spans="4:14" ht="13.8" x14ac:dyDescent="0.3">
      <c r="D182" s="29"/>
      <c r="J182" s="16"/>
      <c r="M182" s="29"/>
      <c r="N182" s="28"/>
    </row>
    <row r="183" spans="4:14" ht="13.8" x14ac:dyDescent="0.3">
      <c r="D183" s="29"/>
      <c r="J183" s="16"/>
      <c r="M183" s="29"/>
      <c r="N183" s="28"/>
    </row>
    <row r="184" spans="4:14" ht="13.8" x14ac:dyDescent="0.3">
      <c r="D184" s="29"/>
      <c r="J184" s="16"/>
      <c r="M184" s="29"/>
      <c r="N184" s="28"/>
    </row>
    <row r="185" spans="4:14" ht="13.8" x14ac:dyDescent="0.3">
      <c r="D185" s="29"/>
      <c r="J185" s="16"/>
      <c r="M185" s="29"/>
      <c r="N185" s="28"/>
    </row>
    <row r="186" spans="4:14" ht="13.8" x14ac:dyDescent="0.3">
      <c r="D186" s="29"/>
      <c r="J186" s="16"/>
      <c r="M186" s="29"/>
      <c r="N186" s="28"/>
    </row>
    <row r="187" spans="4:14" ht="13.8" x14ac:dyDescent="0.3">
      <c r="D187" s="29"/>
      <c r="J187" s="16"/>
      <c r="M187" s="29"/>
      <c r="N187" s="28"/>
    </row>
    <row r="188" spans="4:14" ht="13.8" x14ac:dyDescent="0.3">
      <c r="D188" s="29"/>
      <c r="J188" s="16"/>
      <c r="M188" s="29"/>
      <c r="N188" s="28"/>
    </row>
    <row r="189" spans="4:14" ht="13.8" x14ac:dyDescent="0.3">
      <c r="D189" s="29"/>
      <c r="J189" s="16"/>
      <c r="M189" s="29"/>
      <c r="N189" s="28"/>
    </row>
    <row r="190" spans="4:14" ht="13.8" x14ac:dyDescent="0.3">
      <c r="D190" s="29"/>
      <c r="J190" s="16"/>
      <c r="M190" s="29"/>
      <c r="N190" s="28"/>
    </row>
    <row r="191" spans="4:14" ht="13.8" x14ac:dyDescent="0.3">
      <c r="D191" s="29"/>
      <c r="J191" s="16"/>
      <c r="M191" s="29"/>
      <c r="N191" s="28"/>
    </row>
    <row r="192" spans="4:14" ht="13.8" x14ac:dyDescent="0.3">
      <c r="D192" s="29"/>
      <c r="J192" s="16"/>
      <c r="M192" s="29"/>
      <c r="N192" s="28"/>
    </row>
    <row r="193" spans="4:14" ht="13.8" x14ac:dyDescent="0.3">
      <c r="D193" s="29"/>
      <c r="J193" s="16"/>
      <c r="M193" s="29"/>
      <c r="N193" s="28"/>
    </row>
    <row r="194" spans="4:14" ht="13.8" x14ac:dyDescent="0.3">
      <c r="D194" s="29"/>
      <c r="J194" s="16"/>
      <c r="M194" s="29"/>
      <c r="N194" s="28"/>
    </row>
    <row r="195" spans="4:14" ht="13.8" x14ac:dyDescent="0.3">
      <c r="D195" s="29"/>
      <c r="J195" s="16"/>
      <c r="M195" s="29"/>
      <c r="N195" s="28"/>
    </row>
    <row r="196" spans="4:14" ht="13.8" x14ac:dyDescent="0.3">
      <c r="D196" s="29"/>
      <c r="J196" s="16"/>
      <c r="M196" s="29"/>
      <c r="N196" s="28"/>
    </row>
    <row r="197" spans="4:14" ht="13.8" x14ac:dyDescent="0.3">
      <c r="D197" s="29"/>
      <c r="J197" s="16"/>
      <c r="M197" s="29"/>
      <c r="N197" s="28"/>
    </row>
    <row r="198" spans="4:14" ht="13.8" x14ac:dyDescent="0.3">
      <c r="D198" s="29"/>
      <c r="J198" s="16"/>
      <c r="M198" s="29"/>
      <c r="N198" s="28"/>
    </row>
    <row r="199" spans="4:14" ht="13.8" x14ac:dyDescent="0.3">
      <c r="D199" s="29"/>
      <c r="J199" s="16"/>
      <c r="M199" s="29"/>
      <c r="N199" s="28"/>
    </row>
    <row r="200" spans="4:14" ht="13.8" x14ac:dyDescent="0.3">
      <c r="D200" s="29"/>
      <c r="J200" s="16"/>
      <c r="M200" s="29"/>
      <c r="N200" s="28"/>
    </row>
    <row r="201" spans="4:14" ht="13.8" x14ac:dyDescent="0.3">
      <c r="D201" s="29"/>
      <c r="J201" s="16"/>
      <c r="M201" s="29"/>
      <c r="N201" s="28"/>
    </row>
    <row r="202" spans="4:14" ht="13.8" x14ac:dyDescent="0.3">
      <c r="D202" s="29"/>
      <c r="J202" s="16"/>
      <c r="M202" s="29"/>
      <c r="N202" s="28"/>
    </row>
    <row r="203" spans="4:14" ht="13.8" x14ac:dyDescent="0.3">
      <c r="D203" s="29"/>
      <c r="J203" s="16"/>
      <c r="M203" s="29"/>
      <c r="N203" s="28"/>
    </row>
    <row r="204" spans="4:14" ht="13.8" x14ac:dyDescent="0.3">
      <c r="D204" s="29"/>
      <c r="J204" s="16"/>
      <c r="M204" s="29"/>
      <c r="N204" s="28"/>
    </row>
    <row r="205" spans="4:14" ht="13.8" x14ac:dyDescent="0.3">
      <c r="D205" s="29"/>
      <c r="J205" s="16"/>
      <c r="M205" s="29"/>
      <c r="N205" s="28"/>
    </row>
    <row r="206" spans="4:14" ht="13.8" x14ac:dyDescent="0.3">
      <c r="D206" s="29"/>
      <c r="J206" s="16"/>
      <c r="M206" s="29"/>
      <c r="N206" s="28"/>
    </row>
    <row r="207" spans="4:14" ht="13.8" x14ac:dyDescent="0.3">
      <c r="D207" s="29"/>
      <c r="J207" s="16"/>
      <c r="M207" s="29"/>
      <c r="N207" s="28"/>
    </row>
    <row r="208" spans="4:14" ht="13.8" x14ac:dyDescent="0.3">
      <c r="D208" s="29"/>
      <c r="J208" s="16"/>
      <c r="M208" s="29"/>
      <c r="N208" s="28"/>
    </row>
    <row r="209" spans="4:14" ht="13.8" x14ac:dyDescent="0.3">
      <c r="D209" s="29"/>
      <c r="J209" s="16"/>
      <c r="M209" s="29"/>
      <c r="N209" s="28"/>
    </row>
    <row r="210" spans="4:14" ht="13.8" x14ac:dyDescent="0.3">
      <c r="D210" s="29"/>
      <c r="J210" s="16"/>
      <c r="M210" s="29"/>
      <c r="N210" s="28"/>
    </row>
    <row r="211" spans="4:14" ht="13.8" x14ac:dyDescent="0.3">
      <c r="D211" s="29"/>
      <c r="J211" s="16"/>
      <c r="M211" s="29"/>
      <c r="N211" s="28"/>
    </row>
    <row r="212" spans="4:14" ht="13.8" x14ac:dyDescent="0.3">
      <c r="D212" s="29"/>
      <c r="J212" s="16"/>
      <c r="M212" s="29"/>
      <c r="N212" s="28"/>
    </row>
    <row r="213" spans="4:14" ht="13.8" x14ac:dyDescent="0.3">
      <c r="D213" s="29"/>
      <c r="J213" s="16"/>
      <c r="M213" s="29"/>
      <c r="N213" s="28"/>
    </row>
    <row r="214" spans="4:14" ht="13.8" x14ac:dyDescent="0.3">
      <c r="D214" s="29"/>
      <c r="J214" s="16"/>
      <c r="M214" s="29"/>
      <c r="N214" s="28"/>
    </row>
    <row r="215" spans="4:14" ht="13.8" x14ac:dyDescent="0.3">
      <c r="D215" s="29"/>
      <c r="J215" s="16"/>
      <c r="M215" s="29"/>
      <c r="N215" s="28"/>
    </row>
    <row r="216" spans="4:14" ht="13.8" x14ac:dyDescent="0.3">
      <c r="D216" s="29"/>
      <c r="J216" s="16"/>
      <c r="M216" s="29"/>
      <c r="N216" s="28"/>
    </row>
    <row r="217" spans="4:14" ht="13.8" x14ac:dyDescent="0.3">
      <c r="D217" s="29"/>
      <c r="J217" s="16"/>
      <c r="M217" s="29"/>
      <c r="N217" s="28"/>
    </row>
    <row r="218" spans="4:14" ht="13.8" x14ac:dyDescent="0.3">
      <c r="D218" s="29"/>
      <c r="J218" s="16"/>
      <c r="M218" s="29"/>
      <c r="N218" s="28"/>
    </row>
    <row r="219" spans="4:14" ht="13.8" x14ac:dyDescent="0.3">
      <c r="D219" s="29"/>
      <c r="J219" s="16"/>
      <c r="M219" s="29"/>
      <c r="N219" s="28"/>
    </row>
    <row r="220" spans="4:14" ht="13.8" x14ac:dyDescent="0.3">
      <c r="D220" s="29"/>
      <c r="J220" s="16"/>
      <c r="M220" s="29"/>
      <c r="N220" s="28"/>
    </row>
    <row r="221" spans="4:14" ht="13.8" x14ac:dyDescent="0.3">
      <c r="D221" s="29"/>
      <c r="J221" s="16"/>
      <c r="M221" s="29"/>
      <c r="N221" s="28"/>
    </row>
    <row r="222" spans="4:14" ht="13.8" x14ac:dyDescent="0.3">
      <c r="D222" s="29"/>
      <c r="J222" s="16"/>
      <c r="M222" s="29"/>
      <c r="N222" s="28"/>
    </row>
    <row r="223" spans="4:14" ht="13.8" x14ac:dyDescent="0.3">
      <c r="D223" s="29"/>
      <c r="J223" s="16"/>
      <c r="M223" s="29"/>
      <c r="N223" s="28"/>
    </row>
    <row r="224" spans="4:14" ht="13.8" x14ac:dyDescent="0.3">
      <c r="D224" s="29"/>
      <c r="J224" s="16"/>
      <c r="M224" s="29"/>
      <c r="N224" s="28"/>
    </row>
    <row r="225" spans="4:14" ht="13.8" x14ac:dyDescent="0.3">
      <c r="D225" s="29"/>
      <c r="J225" s="16"/>
      <c r="M225" s="29"/>
      <c r="N225" s="28"/>
    </row>
    <row r="226" spans="4:14" ht="13.8" x14ac:dyDescent="0.3">
      <c r="D226" s="29"/>
      <c r="J226" s="16"/>
      <c r="M226" s="29"/>
      <c r="N226" s="28"/>
    </row>
    <row r="227" spans="4:14" ht="13.8" x14ac:dyDescent="0.3">
      <c r="D227" s="29"/>
      <c r="J227" s="16"/>
      <c r="M227" s="29"/>
      <c r="N227" s="28"/>
    </row>
    <row r="228" spans="4:14" ht="13.8" x14ac:dyDescent="0.3">
      <c r="D228" s="29"/>
      <c r="J228" s="16"/>
      <c r="M228" s="29"/>
      <c r="N228" s="28"/>
    </row>
    <row r="229" spans="4:14" ht="13.8" x14ac:dyDescent="0.3">
      <c r="D229" s="29"/>
      <c r="J229" s="16"/>
      <c r="M229" s="29"/>
      <c r="N229" s="28"/>
    </row>
    <row r="230" spans="4:14" ht="13.8" x14ac:dyDescent="0.3">
      <c r="D230" s="29"/>
      <c r="J230" s="16"/>
      <c r="M230" s="29"/>
      <c r="N230" s="28"/>
    </row>
    <row r="231" spans="4:14" ht="13.8" x14ac:dyDescent="0.3">
      <c r="D231" s="29"/>
      <c r="J231" s="16"/>
      <c r="M231" s="29"/>
      <c r="N231" s="28"/>
    </row>
    <row r="232" spans="4:14" ht="13.8" x14ac:dyDescent="0.3">
      <c r="D232" s="29"/>
      <c r="J232" s="16"/>
      <c r="M232" s="29"/>
      <c r="N232" s="28"/>
    </row>
    <row r="233" spans="4:14" ht="13.8" x14ac:dyDescent="0.3">
      <c r="D233" s="29"/>
      <c r="J233" s="16"/>
      <c r="M233" s="29"/>
      <c r="N233" s="28"/>
    </row>
    <row r="234" spans="4:14" ht="13.8" x14ac:dyDescent="0.3">
      <c r="D234" s="29"/>
      <c r="J234" s="16"/>
      <c r="M234" s="29"/>
      <c r="N234" s="28"/>
    </row>
    <row r="235" spans="4:14" ht="13.8" x14ac:dyDescent="0.3">
      <c r="D235" s="29"/>
      <c r="J235" s="16"/>
      <c r="M235" s="29"/>
      <c r="N235" s="28"/>
    </row>
    <row r="236" spans="4:14" ht="13.8" x14ac:dyDescent="0.3">
      <c r="D236" s="29"/>
      <c r="J236" s="16"/>
      <c r="M236" s="29"/>
      <c r="N236" s="28"/>
    </row>
    <row r="237" spans="4:14" ht="13.8" x14ac:dyDescent="0.3">
      <c r="D237" s="29"/>
      <c r="J237" s="16"/>
      <c r="M237" s="29"/>
      <c r="N237" s="28"/>
    </row>
    <row r="238" spans="4:14" ht="13.8" x14ac:dyDescent="0.3">
      <c r="D238" s="29"/>
      <c r="J238" s="16"/>
      <c r="M238" s="29"/>
      <c r="N238" s="28"/>
    </row>
    <row r="239" spans="4:14" ht="13.8" x14ac:dyDescent="0.3">
      <c r="D239" s="29"/>
      <c r="J239" s="16"/>
      <c r="M239" s="29"/>
      <c r="N239" s="28"/>
    </row>
    <row r="240" spans="4:14" ht="13.8" x14ac:dyDescent="0.3">
      <c r="D240" s="29"/>
      <c r="J240" s="16"/>
      <c r="M240" s="29"/>
      <c r="N240" s="28"/>
    </row>
    <row r="241" spans="4:14" ht="13.8" x14ac:dyDescent="0.3">
      <c r="D241" s="29"/>
      <c r="J241" s="16"/>
      <c r="M241" s="29"/>
      <c r="N241" s="28"/>
    </row>
    <row r="242" spans="4:14" ht="13.8" x14ac:dyDescent="0.3">
      <c r="D242" s="29"/>
      <c r="J242" s="16"/>
      <c r="M242" s="29"/>
      <c r="N242" s="28"/>
    </row>
    <row r="243" spans="4:14" ht="13.8" x14ac:dyDescent="0.3">
      <c r="D243" s="29"/>
      <c r="J243" s="16"/>
      <c r="M243" s="29"/>
      <c r="N243" s="28"/>
    </row>
    <row r="244" spans="4:14" ht="13.8" x14ac:dyDescent="0.3">
      <c r="D244" s="29"/>
      <c r="J244" s="16"/>
      <c r="M244" s="29"/>
      <c r="N244" s="28"/>
    </row>
    <row r="245" spans="4:14" ht="13.8" x14ac:dyDescent="0.3">
      <c r="D245" s="29"/>
      <c r="J245" s="16"/>
      <c r="M245" s="29"/>
      <c r="N245" s="28"/>
    </row>
    <row r="246" spans="4:14" ht="13.8" x14ac:dyDescent="0.3">
      <c r="D246" s="29"/>
      <c r="J246" s="16"/>
      <c r="M246" s="29"/>
      <c r="N246" s="28"/>
    </row>
    <row r="247" spans="4:14" ht="13.8" x14ac:dyDescent="0.3">
      <c r="D247" s="29"/>
      <c r="J247" s="16"/>
      <c r="M247" s="29"/>
      <c r="N247" s="28"/>
    </row>
    <row r="248" spans="4:14" ht="13.8" x14ac:dyDescent="0.3">
      <c r="D248" s="29"/>
      <c r="J248" s="16"/>
      <c r="M248" s="29"/>
      <c r="N248" s="28"/>
    </row>
    <row r="249" spans="4:14" ht="13.8" x14ac:dyDescent="0.3">
      <c r="D249" s="29"/>
      <c r="J249" s="16"/>
      <c r="M249" s="29"/>
      <c r="N249" s="28"/>
    </row>
    <row r="250" spans="4:14" ht="13.8" x14ac:dyDescent="0.3">
      <c r="D250" s="29"/>
      <c r="J250" s="16"/>
      <c r="M250" s="29"/>
      <c r="N250" s="28"/>
    </row>
    <row r="251" spans="4:14" ht="13.8" x14ac:dyDescent="0.3">
      <c r="D251" s="29"/>
      <c r="J251" s="16"/>
      <c r="M251" s="29"/>
      <c r="N251" s="28"/>
    </row>
    <row r="252" spans="4:14" ht="13.8" x14ac:dyDescent="0.3">
      <c r="D252" s="29"/>
      <c r="J252" s="16"/>
      <c r="M252" s="29"/>
      <c r="N252" s="28"/>
    </row>
    <row r="253" spans="4:14" ht="13.8" x14ac:dyDescent="0.3">
      <c r="D253" s="29"/>
      <c r="J253" s="16"/>
      <c r="M253" s="29"/>
      <c r="N253" s="28"/>
    </row>
    <row r="254" spans="4:14" ht="13.8" x14ac:dyDescent="0.3">
      <c r="D254" s="29"/>
      <c r="J254" s="16"/>
      <c r="M254" s="29"/>
      <c r="N254" s="28"/>
    </row>
    <row r="255" spans="4:14" ht="13.8" x14ac:dyDescent="0.3">
      <c r="D255" s="29"/>
      <c r="J255" s="16"/>
      <c r="M255" s="29"/>
      <c r="N255" s="28"/>
    </row>
    <row r="256" spans="4:14" ht="13.8" x14ac:dyDescent="0.3">
      <c r="D256" s="29"/>
      <c r="J256" s="16"/>
      <c r="M256" s="29"/>
      <c r="N256" s="28"/>
    </row>
    <row r="257" spans="4:14" ht="13.8" x14ac:dyDescent="0.3">
      <c r="D257" s="29"/>
      <c r="J257" s="16"/>
      <c r="M257" s="29"/>
      <c r="N257" s="28"/>
    </row>
    <row r="258" spans="4:14" ht="13.8" x14ac:dyDescent="0.3">
      <c r="D258" s="29"/>
      <c r="J258" s="16"/>
      <c r="M258" s="29"/>
      <c r="N258" s="28"/>
    </row>
    <row r="259" spans="4:14" ht="13.8" x14ac:dyDescent="0.3">
      <c r="D259" s="29"/>
      <c r="J259" s="16"/>
      <c r="M259" s="29"/>
      <c r="N259" s="28"/>
    </row>
    <row r="260" spans="4:14" ht="13.8" x14ac:dyDescent="0.3">
      <c r="D260" s="29"/>
      <c r="J260" s="16"/>
      <c r="M260" s="29"/>
      <c r="N260" s="28"/>
    </row>
    <row r="261" spans="4:14" ht="13.8" x14ac:dyDescent="0.3">
      <c r="D261" s="29"/>
      <c r="J261" s="16"/>
      <c r="M261" s="29"/>
      <c r="N261" s="28"/>
    </row>
    <row r="262" spans="4:14" ht="13.8" x14ac:dyDescent="0.3">
      <c r="D262" s="29"/>
      <c r="J262" s="16"/>
      <c r="M262" s="29"/>
      <c r="N262" s="28"/>
    </row>
    <row r="263" spans="4:14" ht="13.8" x14ac:dyDescent="0.3">
      <c r="D263" s="29"/>
      <c r="J263" s="16"/>
      <c r="M263" s="29"/>
      <c r="N263" s="28"/>
    </row>
    <row r="264" spans="4:14" ht="13.8" x14ac:dyDescent="0.3">
      <c r="D264" s="29"/>
      <c r="J264" s="16"/>
      <c r="M264" s="29"/>
      <c r="N264" s="28"/>
    </row>
    <row r="265" spans="4:14" ht="13.8" x14ac:dyDescent="0.3">
      <c r="D265" s="29"/>
      <c r="J265" s="16"/>
      <c r="M265" s="29"/>
      <c r="N265" s="28"/>
    </row>
    <row r="266" spans="4:14" ht="13.8" x14ac:dyDescent="0.3">
      <c r="D266" s="29"/>
      <c r="J266" s="16"/>
      <c r="M266" s="29"/>
      <c r="N266" s="28"/>
    </row>
    <row r="267" spans="4:14" ht="13.8" x14ac:dyDescent="0.3">
      <c r="D267" s="29"/>
      <c r="J267" s="16"/>
      <c r="M267" s="29"/>
      <c r="N267" s="28"/>
    </row>
    <row r="268" spans="4:14" ht="13.8" x14ac:dyDescent="0.3">
      <c r="D268" s="29"/>
      <c r="J268" s="16"/>
      <c r="M268" s="29"/>
      <c r="N268" s="28"/>
    </row>
    <row r="269" spans="4:14" ht="13.8" x14ac:dyDescent="0.3">
      <c r="D269" s="29"/>
      <c r="J269" s="16"/>
      <c r="M269" s="29"/>
      <c r="N269" s="28"/>
    </row>
    <row r="270" spans="4:14" ht="13.8" x14ac:dyDescent="0.3">
      <c r="D270" s="29"/>
      <c r="J270" s="16"/>
      <c r="M270" s="29"/>
      <c r="N270" s="28"/>
    </row>
    <row r="271" spans="4:14" ht="13.8" x14ac:dyDescent="0.3">
      <c r="D271" s="29"/>
      <c r="J271" s="16"/>
      <c r="M271" s="29"/>
      <c r="N271" s="28"/>
    </row>
    <row r="272" spans="4:14" ht="13.8" x14ac:dyDescent="0.3">
      <c r="D272" s="29"/>
      <c r="J272" s="16"/>
      <c r="M272" s="29"/>
      <c r="N272" s="28"/>
    </row>
    <row r="273" spans="4:14" ht="13.8" x14ac:dyDescent="0.3">
      <c r="D273" s="29"/>
      <c r="J273" s="16"/>
      <c r="M273" s="29"/>
      <c r="N273" s="28"/>
    </row>
    <row r="274" spans="4:14" ht="13.8" x14ac:dyDescent="0.3">
      <c r="D274" s="29"/>
      <c r="J274" s="16"/>
      <c r="M274" s="29"/>
      <c r="N274" s="28"/>
    </row>
    <row r="275" spans="4:14" ht="13.8" x14ac:dyDescent="0.3">
      <c r="D275" s="29"/>
      <c r="J275" s="16"/>
      <c r="M275" s="29"/>
      <c r="N275" s="28"/>
    </row>
    <row r="276" spans="4:14" ht="13.8" x14ac:dyDescent="0.3">
      <c r="D276" s="29"/>
      <c r="J276" s="16"/>
      <c r="M276" s="29"/>
      <c r="N276" s="28"/>
    </row>
    <row r="277" spans="4:14" ht="13.8" x14ac:dyDescent="0.3">
      <c r="D277" s="29"/>
      <c r="J277" s="16"/>
      <c r="M277" s="29"/>
      <c r="N277" s="28"/>
    </row>
    <row r="278" spans="4:14" ht="13.8" x14ac:dyDescent="0.3">
      <c r="D278" s="29"/>
      <c r="J278" s="16"/>
      <c r="M278" s="29"/>
      <c r="N278" s="28"/>
    </row>
    <row r="279" spans="4:14" ht="13.8" x14ac:dyDescent="0.3">
      <c r="D279" s="29"/>
      <c r="J279" s="16"/>
      <c r="M279" s="29"/>
      <c r="N279" s="28"/>
    </row>
    <row r="280" spans="4:14" ht="13.8" x14ac:dyDescent="0.3">
      <c r="D280" s="29"/>
      <c r="J280" s="16"/>
      <c r="M280" s="29"/>
      <c r="N280" s="28"/>
    </row>
    <row r="281" spans="4:14" ht="13.8" x14ac:dyDescent="0.3">
      <c r="D281" s="29"/>
      <c r="J281" s="16"/>
      <c r="M281" s="29"/>
      <c r="N281" s="28"/>
    </row>
    <row r="282" spans="4:14" ht="13.8" x14ac:dyDescent="0.3">
      <c r="D282" s="29"/>
      <c r="J282" s="16"/>
      <c r="M282" s="29"/>
      <c r="N282" s="28"/>
    </row>
    <row r="283" spans="4:14" ht="13.8" x14ac:dyDescent="0.3">
      <c r="D283" s="29"/>
      <c r="J283" s="16"/>
      <c r="M283" s="29"/>
      <c r="N283" s="28"/>
    </row>
    <row r="284" spans="4:14" ht="13.8" x14ac:dyDescent="0.3">
      <c r="D284" s="29"/>
      <c r="J284" s="16"/>
      <c r="M284" s="29"/>
      <c r="N284" s="28"/>
    </row>
    <row r="285" spans="4:14" ht="13.8" x14ac:dyDescent="0.3">
      <c r="D285" s="29"/>
      <c r="J285" s="16"/>
      <c r="M285" s="29"/>
      <c r="N285" s="28"/>
    </row>
    <row r="286" spans="4:14" ht="13.8" x14ac:dyDescent="0.3">
      <c r="D286" s="29"/>
      <c r="J286" s="16"/>
      <c r="M286" s="29"/>
      <c r="N286" s="28"/>
    </row>
    <row r="287" spans="4:14" ht="13.8" x14ac:dyDescent="0.3">
      <c r="D287" s="29"/>
      <c r="J287" s="16"/>
      <c r="M287" s="29"/>
      <c r="N287" s="28"/>
    </row>
    <row r="288" spans="4:14" ht="13.8" x14ac:dyDescent="0.3">
      <c r="D288" s="29"/>
      <c r="J288" s="16"/>
      <c r="M288" s="29"/>
      <c r="N288" s="28"/>
    </row>
    <row r="289" spans="4:14" ht="13.8" x14ac:dyDescent="0.3">
      <c r="D289" s="29"/>
      <c r="J289" s="16"/>
      <c r="M289" s="29"/>
      <c r="N289" s="28"/>
    </row>
    <row r="290" spans="4:14" ht="13.8" x14ac:dyDescent="0.3">
      <c r="D290" s="29"/>
      <c r="J290" s="16"/>
      <c r="M290" s="29"/>
      <c r="N290" s="28"/>
    </row>
    <row r="291" spans="4:14" ht="13.8" x14ac:dyDescent="0.3">
      <c r="D291" s="29"/>
      <c r="J291" s="16"/>
      <c r="M291" s="29"/>
      <c r="N291" s="28"/>
    </row>
    <row r="292" spans="4:14" ht="13.8" x14ac:dyDescent="0.3">
      <c r="D292" s="29"/>
      <c r="J292" s="16"/>
      <c r="M292" s="29"/>
      <c r="N292" s="28"/>
    </row>
    <row r="293" spans="4:14" ht="13.8" x14ac:dyDescent="0.3">
      <c r="D293" s="29"/>
      <c r="J293" s="16"/>
      <c r="M293" s="29"/>
      <c r="N293" s="28"/>
    </row>
    <row r="294" spans="4:14" ht="13.8" x14ac:dyDescent="0.3">
      <c r="D294" s="29"/>
      <c r="J294" s="16"/>
      <c r="M294" s="29"/>
      <c r="N294" s="28"/>
    </row>
    <row r="295" spans="4:14" ht="13.8" x14ac:dyDescent="0.3">
      <c r="D295" s="29"/>
      <c r="J295" s="16"/>
      <c r="M295" s="29"/>
      <c r="N295" s="28"/>
    </row>
    <row r="296" spans="4:14" ht="13.8" x14ac:dyDescent="0.3">
      <c r="D296" s="29"/>
      <c r="J296" s="16"/>
      <c r="M296" s="29"/>
      <c r="N296" s="28"/>
    </row>
    <row r="297" spans="4:14" ht="13.8" x14ac:dyDescent="0.3">
      <c r="D297" s="29"/>
      <c r="J297" s="16"/>
      <c r="M297" s="29"/>
      <c r="N297" s="28"/>
    </row>
    <row r="298" spans="4:14" ht="13.8" x14ac:dyDescent="0.3">
      <c r="D298" s="29"/>
      <c r="J298" s="16"/>
      <c r="M298" s="29"/>
      <c r="N298" s="28"/>
    </row>
    <row r="299" spans="4:14" ht="13.8" x14ac:dyDescent="0.3">
      <c r="D299" s="29"/>
      <c r="J299" s="16"/>
      <c r="M299" s="29"/>
      <c r="N299" s="28"/>
    </row>
    <row r="300" spans="4:14" ht="13.8" x14ac:dyDescent="0.3">
      <c r="D300" s="29"/>
      <c r="J300" s="16"/>
      <c r="M300" s="29"/>
      <c r="N300" s="28"/>
    </row>
    <row r="301" spans="4:14" ht="13.8" x14ac:dyDescent="0.3">
      <c r="D301" s="29"/>
      <c r="J301" s="16"/>
      <c r="M301" s="29"/>
      <c r="N301" s="28"/>
    </row>
    <row r="302" spans="4:14" ht="13.8" x14ac:dyDescent="0.3">
      <c r="D302" s="29"/>
      <c r="J302" s="16"/>
      <c r="M302" s="29"/>
      <c r="N302" s="28"/>
    </row>
    <row r="303" spans="4:14" ht="13.8" x14ac:dyDescent="0.3">
      <c r="D303" s="29"/>
      <c r="J303" s="16"/>
      <c r="M303" s="29"/>
      <c r="N303" s="28"/>
    </row>
    <row r="304" spans="4:14" ht="13.8" x14ac:dyDescent="0.3">
      <c r="D304" s="29"/>
      <c r="J304" s="16"/>
      <c r="M304" s="29"/>
      <c r="N304" s="28"/>
    </row>
    <row r="305" spans="4:14" ht="13.8" x14ac:dyDescent="0.3">
      <c r="D305" s="29"/>
      <c r="J305" s="16"/>
      <c r="M305" s="29"/>
      <c r="N305" s="28"/>
    </row>
    <row r="306" spans="4:14" ht="13.8" x14ac:dyDescent="0.3">
      <c r="D306" s="29"/>
      <c r="J306" s="16"/>
      <c r="M306" s="29"/>
      <c r="N306" s="28"/>
    </row>
    <row r="307" spans="4:14" ht="13.8" x14ac:dyDescent="0.3">
      <c r="D307" s="29"/>
      <c r="J307" s="16"/>
      <c r="M307" s="29"/>
      <c r="N307" s="28"/>
    </row>
    <row r="308" spans="4:14" ht="13.8" x14ac:dyDescent="0.3">
      <c r="D308" s="29"/>
      <c r="J308" s="16"/>
      <c r="M308" s="29"/>
      <c r="N308" s="28"/>
    </row>
    <row r="309" spans="4:14" ht="13.8" x14ac:dyDescent="0.3">
      <c r="D309" s="29"/>
      <c r="J309" s="16"/>
      <c r="M309" s="29"/>
      <c r="N309" s="28"/>
    </row>
    <row r="310" spans="4:14" ht="13.8" x14ac:dyDescent="0.3">
      <c r="D310" s="29"/>
      <c r="J310" s="16"/>
      <c r="M310" s="29"/>
      <c r="N310" s="28"/>
    </row>
    <row r="311" spans="4:14" ht="13.8" x14ac:dyDescent="0.3">
      <c r="D311" s="29"/>
      <c r="J311" s="16"/>
      <c r="M311" s="29"/>
      <c r="N311" s="28"/>
    </row>
    <row r="312" spans="4:14" ht="13.8" x14ac:dyDescent="0.3">
      <c r="D312" s="29"/>
      <c r="J312" s="16"/>
      <c r="M312" s="29"/>
      <c r="N312" s="28"/>
    </row>
    <row r="313" spans="4:14" ht="13.8" x14ac:dyDescent="0.3">
      <c r="D313" s="29"/>
      <c r="J313" s="16"/>
      <c r="M313" s="29"/>
      <c r="N313" s="28"/>
    </row>
    <row r="314" spans="4:14" ht="13.8" x14ac:dyDescent="0.3">
      <c r="D314" s="29"/>
      <c r="J314" s="16"/>
      <c r="M314" s="29"/>
      <c r="N314" s="28"/>
    </row>
    <row r="315" spans="4:14" ht="13.8" x14ac:dyDescent="0.3">
      <c r="D315" s="29"/>
      <c r="J315" s="16"/>
      <c r="M315" s="29"/>
      <c r="N315" s="28"/>
    </row>
    <row r="316" spans="4:14" ht="13.8" x14ac:dyDescent="0.3">
      <c r="D316" s="29"/>
      <c r="J316" s="16"/>
      <c r="M316" s="29"/>
      <c r="N316" s="28"/>
    </row>
    <row r="317" spans="4:14" ht="13.8" x14ac:dyDescent="0.3">
      <c r="D317" s="29"/>
      <c r="J317" s="16"/>
      <c r="M317" s="29"/>
      <c r="N317" s="28"/>
    </row>
    <row r="318" spans="4:14" ht="13.8" x14ac:dyDescent="0.3">
      <c r="D318" s="29"/>
      <c r="J318" s="16"/>
      <c r="M318" s="29"/>
      <c r="N318" s="28"/>
    </row>
    <row r="319" spans="4:14" ht="13.8" x14ac:dyDescent="0.3">
      <c r="D319" s="29"/>
      <c r="J319" s="16"/>
      <c r="M319" s="29"/>
      <c r="N319" s="28"/>
    </row>
    <row r="320" spans="4:14" ht="13.8" x14ac:dyDescent="0.3">
      <c r="D320" s="29"/>
      <c r="J320" s="16"/>
      <c r="M320" s="29"/>
      <c r="N320" s="28"/>
    </row>
    <row r="321" spans="4:14" ht="13.8" x14ac:dyDescent="0.3">
      <c r="D321" s="29"/>
      <c r="J321" s="16"/>
      <c r="M321" s="29"/>
      <c r="N321" s="28"/>
    </row>
    <row r="322" spans="4:14" ht="13.8" x14ac:dyDescent="0.3">
      <c r="D322" s="29"/>
      <c r="J322" s="16"/>
      <c r="M322" s="29"/>
      <c r="N322" s="28"/>
    </row>
    <row r="323" spans="4:14" ht="13.8" x14ac:dyDescent="0.3">
      <c r="D323" s="29"/>
      <c r="J323" s="16"/>
      <c r="M323" s="29"/>
      <c r="N323" s="28"/>
    </row>
    <row r="324" spans="4:14" ht="13.8" x14ac:dyDescent="0.3">
      <c r="D324" s="29"/>
      <c r="J324" s="16"/>
      <c r="M324" s="29"/>
      <c r="N324" s="28"/>
    </row>
    <row r="325" spans="4:14" ht="13.8" x14ac:dyDescent="0.3">
      <c r="D325" s="29"/>
      <c r="J325" s="16"/>
      <c r="M325" s="29"/>
      <c r="N325" s="28"/>
    </row>
    <row r="326" spans="4:14" ht="13.8" x14ac:dyDescent="0.3">
      <c r="D326" s="29"/>
      <c r="J326" s="16"/>
      <c r="M326" s="29"/>
      <c r="N326" s="28"/>
    </row>
    <row r="327" spans="4:14" ht="13.8" x14ac:dyDescent="0.3">
      <c r="D327" s="29"/>
      <c r="J327" s="16"/>
      <c r="M327" s="29"/>
      <c r="N327" s="28"/>
    </row>
    <row r="328" spans="4:14" ht="13.8" x14ac:dyDescent="0.3">
      <c r="D328" s="29"/>
      <c r="J328" s="16"/>
      <c r="M328" s="29"/>
      <c r="N328" s="28"/>
    </row>
    <row r="329" spans="4:14" ht="13.8" x14ac:dyDescent="0.3">
      <c r="D329" s="29"/>
      <c r="J329" s="16"/>
      <c r="M329" s="29"/>
      <c r="N329" s="28"/>
    </row>
    <row r="330" spans="4:14" ht="13.8" x14ac:dyDescent="0.3">
      <c r="D330" s="29"/>
      <c r="J330" s="16"/>
      <c r="M330" s="29"/>
      <c r="N330" s="28"/>
    </row>
    <row r="331" spans="4:14" ht="13.8" x14ac:dyDescent="0.3">
      <c r="D331" s="29"/>
      <c r="J331" s="16"/>
      <c r="M331" s="29"/>
      <c r="N331" s="28"/>
    </row>
    <row r="332" spans="4:14" ht="13.8" x14ac:dyDescent="0.3">
      <c r="D332" s="29"/>
      <c r="J332" s="16"/>
      <c r="M332" s="29"/>
      <c r="N332" s="28"/>
    </row>
    <row r="333" spans="4:14" ht="13.8" x14ac:dyDescent="0.3">
      <c r="D333" s="29"/>
      <c r="J333" s="16"/>
      <c r="M333" s="29"/>
      <c r="N333" s="28"/>
    </row>
    <row r="334" spans="4:14" ht="13.8" x14ac:dyDescent="0.3">
      <c r="D334" s="29"/>
      <c r="J334" s="16"/>
      <c r="M334" s="29"/>
      <c r="N334" s="28"/>
    </row>
    <row r="335" spans="4:14" ht="13.8" x14ac:dyDescent="0.3">
      <c r="D335" s="29"/>
      <c r="J335" s="16"/>
      <c r="M335" s="29"/>
      <c r="N335" s="28"/>
    </row>
    <row r="336" spans="4:14" ht="13.8" x14ac:dyDescent="0.3">
      <c r="D336" s="29"/>
      <c r="J336" s="16"/>
      <c r="M336" s="29"/>
      <c r="N336" s="28"/>
    </row>
    <row r="337" spans="4:14" ht="13.8" x14ac:dyDescent="0.3">
      <c r="D337" s="29"/>
      <c r="J337" s="16"/>
      <c r="M337" s="29"/>
      <c r="N337" s="28"/>
    </row>
    <row r="338" spans="4:14" ht="13.8" x14ac:dyDescent="0.3">
      <c r="D338" s="29"/>
      <c r="J338" s="16"/>
      <c r="M338" s="29"/>
      <c r="N338" s="28"/>
    </row>
    <row r="339" spans="4:14" ht="13.8" x14ac:dyDescent="0.3">
      <c r="D339" s="29"/>
      <c r="J339" s="16"/>
      <c r="M339" s="29"/>
      <c r="N339" s="28"/>
    </row>
    <row r="340" spans="4:14" ht="13.8" x14ac:dyDescent="0.3">
      <c r="D340" s="29"/>
      <c r="J340" s="16"/>
      <c r="M340" s="29"/>
      <c r="N340" s="28"/>
    </row>
    <row r="341" spans="4:14" ht="13.8" x14ac:dyDescent="0.3">
      <c r="D341" s="29"/>
      <c r="J341" s="16"/>
      <c r="M341" s="29"/>
      <c r="N341" s="28"/>
    </row>
    <row r="342" spans="4:14" ht="13.8" x14ac:dyDescent="0.3">
      <c r="D342" s="29"/>
      <c r="J342" s="16"/>
      <c r="M342" s="29"/>
      <c r="N342" s="28"/>
    </row>
    <row r="343" spans="4:14" ht="13.8" x14ac:dyDescent="0.3">
      <c r="D343" s="29"/>
      <c r="J343" s="16"/>
      <c r="M343" s="29"/>
      <c r="N343" s="28"/>
    </row>
    <row r="344" spans="4:14" ht="13.8" x14ac:dyDescent="0.3">
      <c r="D344" s="29"/>
      <c r="J344" s="16"/>
      <c r="M344" s="29"/>
      <c r="N344" s="28"/>
    </row>
    <row r="345" spans="4:14" ht="13.8" x14ac:dyDescent="0.3">
      <c r="D345" s="29"/>
      <c r="J345" s="16"/>
      <c r="M345" s="29"/>
      <c r="N345" s="28"/>
    </row>
    <row r="346" spans="4:14" ht="13.8" x14ac:dyDescent="0.3">
      <c r="D346" s="29"/>
      <c r="J346" s="16"/>
      <c r="M346" s="29"/>
      <c r="N346" s="28"/>
    </row>
    <row r="347" spans="4:14" ht="13.8" x14ac:dyDescent="0.3">
      <c r="D347" s="29"/>
      <c r="J347" s="16"/>
      <c r="M347" s="29"/>
      <c r="N347" s="28"/>
    </row>
    <row r="348" spans="4:14" ht="13.8" x14ac:dyDescent="0.3">
      <c r="D348" s="29"/>
      <c r="J348" s="16"/>
      <c r="M348" s="29"/>
      <c r="N348" s="28"/>
    </row>
    <row r="349" spans="4:14" ht="13.8" x14ac:dyDescent="0.3">
      <c r="D349" s="29"/>
      <c r="J349" s="16"/>
      <c r="M349" s="29"/>
      <c r="N349" s="28"/>
    </row>
    <row r="350" spans="4:14" ht="13.8" x14ac:dyDescent="0.3">
      <c r="D350" s="29"/>
      <c r="J350" s="16"/>
      <c r="M350" s="29"/>
      <c r="N350" s="28"/>
    </row>
    <row r="351" spans="4:14" ht="13.8" x14ac:dyDescent="0.3">
      <c r="D351" s="29"/>
      <c r="J351" s="16"/>
      <c r="M351" s="29"/>
      <c r="N351" s="28"/>
    </row>
    <row r="352" spans="4:14" ht="13.8" x14ac:dyDescent="0.3">
      <c r="D352" s="29"/>
      <c r="J352" s="16"/>
      <c r="M352" s="29"/>
      <c r="N352" s="28"/>
    </row>
    <row r="353" spans="4:14" ht="13.8" x14ac:dyDescent="0.3">
      <c r="D353" s="29"/>
      <c r="J353" s="16"/>
      <c r="M353" s="29"/>
      <c r="N353" s="28"/>
    </row>
    <row r="354" spans="4:14" ht="13.8" x14ac:dyDescent="0.3">
      <c r="D354" s="29"/>
      <c r="J354" s="16"/>
      <c r="M354" s="29"/>
      <c r="N354" s="28"/>
    </row>
    <row r="355" spans="4:14" ht="13.8" x14ac:dyDescent="0.3">
      <c r="D355" s="29"/>
      <c r="J355" s="16"/>
      <c r="M355" s="29"/>
      <c r="N355" s="28"/>
    </row>
    <row r="356" spans="4:14" ht="13.8" x14ac:dyDescent="0.3">
      <c r="D356" s="29"/>
      <c r="J356" s="16"/>
      <c r="M356" s="29"/>
      <c r="N356" s="28"/>
    </row>
    <row r="357" spans="4:14" ht="13.8" x14ac:dyDescent="0.3">
      <c r="D357" s="29"/>
      <c r="J357" s="16"/>
      <c r="M357" s="29"/>
      <c r="N357" s="28"/>
    </row>
    <row r="358" spans="4:14" ht="13.8" x14ac:dyDescent="0.3">
      <c r="D358" s="29"/>
      <c r="J358" s="16"/>
      <c r="M358" s="29"/>
      <c r="N358" s="28"/>
    </row>
    <row r="359" spans="4:14" ht="13.8" x14ac:dyDescent="0.3">
      <c r="D359" s="29"/>
      <c r="J359" s="16"/>
      <c r="M359" s="29"/>
      <c r="N359" s="28"/>
    </row>
    <row r="360" spans="4:14" ht="13.8" x14ac:dyDescent="0.3">
      <c r="D360" s="29"/>
      <c r="J360" s="16"/>
      <c r="M360" s="29"/>
      <c r="N360" s="28"/>
    </row>
    <row r="361" spans="4:14" ht="13.8" x14ac:dyDescent="0.3">
      <c r="D361" s="29"/>
      <c r="J361" s="16"/>
      <c r="M361" s="29"/>
      <c r="N361" s="28"/>
    </row>
    <row r="362" spans="4:14" ht="13.8" x14ac:dyDescent="0.3">
      <c r="D362" s="29"/>
      <c r="J362" s="16"/>
      <c r="M362" s="29"/>
      <c r="N362" s="28"/>
    </row>
    <row r="363" spans="4:14" ht="13.8" x14ac:dyDescent="0.3">
      <c r="D363" s="29"/>
      <c r="J363" s="16"/>
      <c r="M363" s="29"/>
      <c r="N363" s="28"/>
    </row>
    <row r="364" spans="4:14" ht="13.8" x14ac:dyDescent="0.3">
      <c r="D364" s="29"/>
      <c r="J364" s="16"/>
      <c r="M364" s="29"/>
      <c r="N364" s="28"/>
    </row>
    <row r="365" spans="4:14" ht="13.8" x14ac:dyDescent="0.3">
      <c r="D365" s="29"/>
      <c r="J365" s="16"/>
      <c r="M365" s="29"/>
      <c r="N365" s="28"/>
    </row>
    <row r="366" spans="4:14" ht="13.8" x14ac:dyDescent="0.3">
      <c r="D366" s="29"/>
      <c r="J366" s="16"/>
      <c r="M366" s="29"/>
      <c r="N366" s="28"/>
    </row>
    <row r="367" spans="4:14" ht="13.8" x14ac:dyDescent="0.3">
      <c r="D367" s="29"/>
      <c r="J367" s="16"/>
      <c r="M367" s="29"/>
      <c r="N367" s="28"/>
    </row>
    <row r="368" spans="4:14" ht="13.8" x14ac:dyDescent="0.3">
      <c r="D368" s="29"/>
      <c r="J368" s="16"/>
      <c r="M368" s="29"/>
      <c r="N368" s="28"/>
    </row>
    <row r="369" spans="4:14" ht="13.8" x14ac:dyDescent="0.3">
      <c r="D369" s="29"/>
      <c r="J369" s="16"/>
      <c r="M369" s="29"/>
      <c r="N369" s="28"/>
    </row>
    <row r="370" spans="4:14" ht="13.8" x14ac:dyDescent="0.3">
      <c r="D370" s="29"/>
      <c r="J370" s="16"/>
      <c r="M370" s="29"/>
      <c r="N370" s="28"/>
    </row>
    <row r="371" spans="4:14" ht="13.8" x14ac:dyDescent="0.3">
      <c r="D371" s="29"/>
      <c r="J371" s="16"/>
      <c r="M371" s="29"/>
      <c r="N371" s="28"/>
    </row>
    <row r="372" spans="4:14" ht="13.8" x14ac:dyDescent="0.3">
      <c r="D372" s="29"/>
      <c r="J372" s="16"/>
      <c r="M372" s="29"/>
      <c r="N372" s="28"/>
    </row>
    <row r="373" spans="4:14" ht="13.8" x14ac:dyDescent="0.3">
      <c r="D373" s="29"/>
      <c r="J373" s="16"/>
      <c r="M373" s="29"/>
      <c r="N373" s="28"/>
    </row>
    <row r="374" spans="4:14" ht="13.8" x14ac:dyDescent="0.3">
      <c r="D374" s="29"/>
      <c r="J374" s="16"/>
      <c r="M374" s="29"/>
      <c r="N374" s="28"/>
    </row>
    <row r="375" spans="4:14" ht="13.8" x14ac:dyDescent="0.3">
      <c r="D375" s="29"/>
      <c r="J375" s="16"/>
      <c r="M375" s="29"/>
      <c r="N375" s="28"/>
    </row>
    <row r="376" spans="4:14" ht="13.8" x14ac:dyDescent="0.3">
      <c r="D376" s="29"/>
      <c r="J376" s="16"/>
      <c r="M376" s="29"/>
      <c r="N376" s="28"/>
    </row>
    <row r="377" spans="4:14" ht="13.8" x14ac:dyDescent="0.3">
      <c r="D377" s="29"/>
      <c r="J377" s="16"/>
      <c r="M377" s="29"/>
      <c r="N377" s="28"/>
    </row>
    <row r="378" spans="4:14" ht="13.8" x14ac:dyDescent="0.3">
      <c r="D378" s="29"/>
      <c r="J378" s="16"/>
      <c r="M378" s="29"/>
      <c r="N378" s="28"/>
    </row>
    <row r="379" spans="4:14" ht="13.8" x14ac:dyDescent="0.3">
      <c r="D379" s="29"/>
      <c r="J379" s="16"/>
      <c r="M379" s="29"/>
      <c r="N379" s="28"/>
    </row>
    <row r="380" spans="4:14" ht="13.8" x14ac:dyDescent="0.3">
      <c r="D380" s="29"/>
      <c r="J380" s="16"/>
      <c r="M380" s="29"/>
      <c r="N380" s="28"/>
    </row>
    <row r="381" spans="4:14" ht="13.8" x14ac:dyDescent="0.3">
      <c r="D381" s="29"/>
      <c r="J381" s="16"/>
      <c r="M381" s="29"/>
      <c r="N381" s="28"/>
    </row>
    <row r="382" spans="4:14" ht="13.8" x14ac:dyDescent="0.3">
      <c r="D382" s="29"/>
      <c r="J382" s="16"/>
      <c r="M382" s="29"/>
      <c r="N382" s="28"/>
    </row>
    <row r="383" spans="4:14" ht="13.8" x14ac:dyDescent="0.3">
      <c r="D383" s="29"/>
      <c r="J383" s="16"/>
      <c r="M383" s="29"/>
      <c r="N383" s="28"/>
    </row>
    <row r="384" spans="4:14" ht="13.8" x14ac:dyDescent="0.3">
      <c r="D384" s="29"/>
      <c r="J384" s="16"/>
      <c r="M384" s="29"/>
      <c r="N384" s="28"/>
    </row>
    <row r="385" spans="4:14" ht="13.8" x14ac:dyDescent="0.3">
      <c r="D385" s="29"/>
      <c r="J385" s="16"/>
      <c r="M385" s="29"/>
      <c r="N385" s="28"/>
    </row>
    <row r="386" spans="4:14" ht="13.8" x14ac:dyDescent="0.3">
      <c r="D386" s="29"/>
      <c r="J386" s="16"/>
      <c r="M386" s="29"/>
      <c r="N386" s="28"/>
    </row>
    <row r="387" spans="4:14" ht="13.8" x14ac:dyDescent="0.3">
      <c r="D387" s="29"/>
      <c r="J387" s="16"/>
      <c r="M387" s="29"/>
      <c r="N387" s="28"/>
    </row>
    <row r="388" spans="4:14" ht="13.8" x14ac:dyDescent="0.3">
      <c r="D388" s="29"/>
      <c r="J388" s="16"/>
      <c r="M388" s="29"/>
      <c r="N388" s="28"/>
    </row>
    <row r="389" spans="4:14" ht="13.8" x14ac:dyDescent="0.3">
      <c r="D389" s="29"/>
      <c r="J389" s="16"/>
      <c r="M389" s="29"/>
      <c r="N389" s="28"/>
    </row>
    <row r="390" spans="4:14" ht="13.8" x14ac:dyDescent="0.3">
      <c r="D390" s="29"/>
      <c r="J390" s="16"/>
      <c r="M390" s="29"/>
      <c r="N390" s="28"/>
    </row>
    <row r="391" spans="4:14" ht="13.8" x14ac:dyDescent="0.3">
      <c r="D391" s="29"/>
      <c r="J391" s="16"/>
      <c r="M391" s="29"/>
      <c r="N391" s="28"/>
    </row>
    <row r="392" spans="4:14" ht="13.8" x14ac:dyDescent="0.3">
      <c r="D392" s="29"/>
      <c r="J392" s="16"/>
      <c r="M392" s="29"/>
      <c r="N392" s="28"/>
    </row>
    <row r="393" spans="4:14" ht="13.8" x14ac:dyDescent="0.3">
      <c r="D393" s="29"/>
      <c r="J393" s="16"/>
      <c r="M393" s="29"/>
      <c r="N393" s="28"/>
    </row>
    <row r="394" spans="4:14" ht="13.8" x14ac:dyDescent="0.3">
      <c r="D394" s="29"/>
      <c r="J394" s="16"/>
      <c r="M394" s="29"/>
      <c r="N394" s="28"/>
    </row>
    <row r="395" spans="4:14" ht="13.8" x14ac:dyDescent="0.3">
      <c r="D395" s="29"/>
      <c r="J395" s="16"/>
      <c r="M395" s="29"/>
      <c r="N395" s="28"/>
    </row>
    <row r="396" spans="4:14" ht="13.8" x14ac:dyDescent="0.3">
      <c r="D396" s="29"/>
      <c r="J396" s="16"/>
      <c r="M396" s="29"/>
      <c r="N396" s="28"/>
    </row>
    <row r="397" spans="4:14" ht="13.8" x14ac:dyDescent="0.3">
      <c r="D397" s="29"/>
      <c r="J397" s="16"/>
      <c r="M397" s="29"/>
      <c r="N397" s="28"/>
    </row>
    <row r="398" spans="4:14" ht="13.8" x14ac:dyDescent="0.3">
      <c r="D398" s="29"/>
      <c r="J398" s="16"/>
      <c r="M398" s="29"/>
      <c r="N398" s="28"/>
    </row>
    <row r="399" spans="4:14" ht="13.8" x14ac:dyDescent="0.3">
      <c r="D399" s="29"/>
      <c r="J399" s="16"/>
      <c r="M399" s="29"/>
      <c r="N399" s="28"/>
    </row>
    <row r="400" spans="4:14" ht="13.8" x14ac:dyDescent="0.3">
      <c r="D400" s="29"/>
      <c r="J400" s="16"/>
      <c r="M400" s="29"/>
      <c r="N400" s="28"/>
    </row>
    <row r="401" spans="4:14" ht="13.8" x14ac:dyDescent="0.3">
      <c r="D401" s="29"/>
      <c r="J401" s="16"/>
      <c r="M401" s="29"/>
      <c r="N401" s="28"/>
    </row>
    <row r="402" spans="4:14" ht="13.8" x14ac:dyDescent="0.3">
      <c r="D402" s="29"/>
      <c r="J402" s="16"/>
      <c r="M402" s="29"/>
      <c r="N402" s="28"/>
    </row>
    <row r="403" spans="4:14" ht="13.8" x14ac:dyDescent="0.3">
      <c r="D403" s="29"/>
      <c r="J403" s="16"/>
      <c r="M403" s="29"/>
      <c r="N403" s="28"/>
    </row>
    <row r="404" spans="4:14" ht="13.8" x14ac:dyDescent="0.3">
      <c r="D404" s="29"/>
      <c r="J404" s="16"/>
      <c r="M404" s="29"/>
      <c r="N404" s="28"/>
    </row>
    <row r="405" spans="4:14" ht="13.8" x14ac:dyDescent="0.3">
      <c r="D405" s="29"/>
      <c r="J405" s="16"/>
      <c r="M405" s="29"/>
      <c r="N405" s="28"/>
    </row>
    <row r="406" spans="4:14" ht="13.8" x14ac:dyDescent="0.3">
      <c r="D406" s="29"/>
      <c r="J406" s="16"/>
      <c r="M406" s="29"/>
      <c r="N406" s="28"/>
    </row>
    <row r="407" spans="4:14" ht="13.8" x14ac:dyDescent="0.3">
      <c r="D407" s="29"/>
      <c r="J407" s="16"/>
      <c r="M407" s="29"/>
      <c r="N407" s="28"/>
    </row>
    <row r="408" spans="4:14" ht="13.8" x14ac:dyDescent="0.3">
      <c r="D408" s="29"/>
      <c r="J408" s="16"/>
      <c r="M408" s="29"/>
      <c r="N408" s="28"/>
    </row>
    <row r="409" spans="4:14" ht="13.8" x14ac:dyDescent="0.3">
      <c r="D409" s="29"/>
      <c r="J409" s="16"/>
      <c r="M409" s="29"/>
      <c r="N409" s="28"/>
    </row>
    <row r="410" spans="4:14" ht="13.8" x14ac:dyDescent="0.3">
      <c r="D410" s="29"/>
      <c r="J410" s="16"/>
      <c r="M410" s="29"/>
      <c r="N410" s="28"/>
    </row>
    <row r="411" spans="4:14" ht="13.8" x14ac:dyDescent="0.3">
      <c r="D411" s="29"/>
      <c r="J411" s="16"/>
      <c r="M411" s="29"/>
      <c r="N411" s="28"/>
    </row>
    <row r="412" spans="4:14" ht="13.8" x14ac:dyDescent="0.3">
      <c r="D412" s="29"/>
      <c r="J412" s="16"/>
      <c r="M412" s="29"/>
      <c r="N412" s="28"/>
    </row>
    <row r="413" spans="4:14" ht="13.8" x14ac:dyDescent="0.3">
      <c r="D413" s="29"/>
      <c r="J413" s="16"/>
      <c r="M413" s="29"/>
      <c r="N413" s="28"/>
    </row>
    <row r="414" spans="4:14" ht="13.8" x14ac:dyDescent="0.3">
      <c r="D414" s="29"/>
      <c r="J414" s="16"/>
      <c r="M414" s="29"/>
      <c r="N414" s="28"/>
    </row>
    <row r="415" spans="4:14" ht="13.8" x14ac:dyDescent="0.3">
      <c r="D415" s="29"/>
      <c r="J415" s="16"/>
      <c r="M415" s="29"/>
      <c r="N415" s="28"/>
    </row>
    <row r="416" spans="4:14" ht="13.8" x14ac:dyDescent="0.3">
      <c r="D416" s="29"/>
      <c r="J416" s="16"/>
      <c r="M416" s="29"/>
      <c r="N416" s="28"/>
    </row>
    <row r="417" spans="4:14" ht="13.8" x14ac:dyDescent="0.3">
      <c r="D417" s="29"/>
      <c r="J417" s="16"/>
      <c r="M417" s="29"/>
      <c r="N417" s="28"/>
    </row>
    <row r="418" spans="4:14" ht="13.8" x14ac:dyDescent="0.3">
      <c r="D418" s="29"/>
      <c r="J418" s="16"/>
      <c r="M418" s="29"/>
      <c r="N418" s="28"/>
    </row>
    <row r="419" spans="4:14" ht="13.8" x14ac:dyDescent="0.3">
      <c r="D419" s="29"/>
      <c r="J419" s="16"/>
      <c r="M419" s="29"/>
      <c r="N419" s="28"/>
    </row>
    <row r="420" spans="4:14" ht="13.8" x14ac:dyDescent="0.3">
      <c r="D420" s="29"/>
      <c r="J420" s="16"/>
      <c r="M420" s="29"/>
      <c r="N420" s="28"/>
    </row>
    <row r="421" spans="4:14" ht="13.8" x14ac:dyDescent="0.3">
      <c r="D421" s="29"/>
      <c r="J421" s="16"/>
      <c r="M421" s="29"/>
      <c r="N421" s="28"/>
    </row>
    <row r="422" spans="4:14" ht="13.8" x14ac:dyDescent="0.3">
      <c r="D422" s="29"/>
      <c r="J422" s="16"/>
      <c r="M422" s="29"/>
      <c r="N422" s="28"/>
    </row>
    <row r="423" spans="4:14" ht="13.8" x14ac:dyDescent="0.3">
      <c r="D423" s="29"/>
      <c r="J423" s="16"/>
      <c r="M423" s="29"/>
      <c r="N423" s="28"/>
    </row>
    <row r="424" spans="4:14" ht="13.8" x14ac:dyDescent="0.3">
      <c r="D424" s="29"/>
      <c r="J424" s="16"/>
      <c r="M424" s="29"/>
      <c r="N424" s="28"/>
    </row>
    <row r="425" spans="4:14" ht="13.8" x14ac:dyDescent="0.3">
      <c r="D425" s="29"/>
      <c r="J425" s="16"/>
      <c r="M425" s="29"/>
      <c r="N425" s="28"/>
    </row>
    <row r="426" spans="4:14" ht="13.8" x14ac:dyDescent="0.3">
      <c r="D426" s="29"/>
      <c r="J426" s="16"/>
      <c r="M426" s="29"/>
      <c r="N426" s="28"/>
    </row>
    <row r="427" spans="4:14" ht="13.8" x14ac:dyDescent="0.3">
      <c r="D427" s="29"/>
      <c r="J427" s="16"/>
      <c r="M427" s="29"/>
      <c r="N427" s="28"/>
    </row>
    <row r="428" spans="4:14" ht="13.8" x14ac:dyDescent="0.3">
      <c r="D428" s="29"/>
      <c r="J428" s="16"/>
      <c r="M428" s="29"/>
      <c r="N428" s="28"/>
    </row>
    <row r="429" spans="4:14" ht="13.8" x14ac:dyDescent="0.3">
      <c r="D429" s="29"/>
      <c r="J429" s="16"/>
      <c r="M429" s="29"/>
      <c r="N429" s="28"/>
    </row>
    <row r="430" spans="4:14" ht="13.8" x14ac:dyDescent="0.3">
      <c r="D430" s="29"/>
      <c r="J430" s="16"/>
      <c r="M430" s="29"/>
      <c r="N430" s="28"/>
    </row>
    <row r="431" spans="4:14" ht="13.8" x14ac:dyDescent="0.3">
      <c r="D431" s="29"/>
      <c r="J431" s="16"/>
      <c r="M431" s="29"/>
      <c r="N431" s="28"/>
    </row>
    <row r="432" spans="4:14" ht="13.8" x14ac:dyDescent="0.3">
      <c r="D432" s="29"/>
      <c r="J432" s="16"/>
      <c r="M432" s="29"/>
      <c r="N432" s="28"/>
    </row>
    <row r="433" spans="4:14" ht="13.8" x14ac:dyDescent="0.3">
      <c r="D433" s="29"/>
      <c r="J433" s="16"/>
      <c r="M433" s="29"/>
      <c r="N433" s="28"/>
    </row>
    <row r="434" spans="4:14" ht="13.8" x14ac:dyDescent="0.3">
      <c r="D434" s="29"/>
      <c r="J434" s="16"/>
      <c r="M434" s="29"/>
      <c r="N434" s="28"/>
    </row>
    <row r="435" spans="4:14" ht="13.8" x14ac:dyDescent="0.3">
      <c r="D435" s="29"/>
      <c r="J435" s="16"/>
      <c r="M435" s="29"/>
      <c r="N435" s="28"/>
    </row>
    <row r="436" spans="4:14" ht="13.8" x14ac:dyDescent="0.3">
      <c r="D436" s="29"/>
      <c r="J436" s="16"/>
      <c r="M436" s="29"/>
      <c r="N436" s="28"/>
    </row>
    <row r="437" spans="4:14" ht="13.8" x14ac:dyDescent="0.3">
      <c r="D437" s="29"/>
      <c r="J437" s="16"/>
      <c r="M437" s="29"/>
      <c r="N437" s="28"/>
    </row>
    <row r="438" spans="4:14" ht="13.8" x14ac:dyDescent="0.3">
      <c r="D438" s="29"/>
      <c r="J438" s="16"/>
      <c r="M438" s="29"/>
      <c r="N438" s="28"/>
    </row>
    <row r="439" spans="4:14" ht="13.8" x14ac:dyDescent="0.3">
      <c r="D439" s="29"/>
      <c r="J439" s="16"/>
      <c r="M439" s="29"/>
      <c r="N439" s="28"/>
    </row>
    <row r="440" spans="4:14" ht="13.8" x14ac:dyDescent="0.3">
      <c r="D440" s="29"/>
      <c r="J440" s="16"/>
      <c r="M440" s="29"/>
      <c r="N440" s="28"/>
    </row>
    <row r="441" spans="4:14" ht="13.8" x14ac:dyDescent="0.3">
      <c r="D441" s="29"/>
      <c r="J441" s="16"/>
      <c r="M441" s="29"/>
      <c r="N441" s="28"/>
    </row>
    <row r="442" spans="4:14" ht="13.8" x14ac:dyDescent="0.3">
      <c r="D442" s="29"/>
      <c r="J442" s="16"/>
      <c r="M442" s="29"/>
      <c r="N442" s="28"/>
    </row>
    <row r="443" spans="4:14" ht="13.8" x14ac:dyDescent="0.3">
      <c r="D443" s="29"/>
      <c r="J443" s="16"/>
      <c r="M443" s="29"/>
      <c r="N443" s="28"/>
    </row>
    <row r="444" spans="4:14" ht="13.8" x14ac:dyDescent="0.3">
      <c r="D444" s="29"/>
      <c r="J444" s="16"/>
      <c r="M444" s="29"/>
      <c r="N444" s="28"/>
    </row>
    <row r="445" spans="4:14" ht="13.8" x14ac:dyDescent="0.3">
      <c r="D445" s="29"/>
      <c r="J445" s="16"/>
      <c r="M445" s="29"/>
      <c r="N445" s="28"/>
    </row>
    <row r="446" spans="4:14" ht="13.8" x14ac:dyDescent="0.3">
      <c r="D446" s="29"/>
      <c r="J446" s="16"/>
      <c r="M446" s="29"/>
      <c r="N446" s="28"/>
    </row>
    <row r="447" spans="4:14" ht="13.8" x14ac:dyDescent="0.3">
      <c r="D447" s="29"/>
      <c r="J447" s="16"/>
      <c r="M447" s="29"/>
      <c r="N447" s="28"/>
    </row>
    <row r="448" spans="4:14" ht="13.8" x14ac:dyDescent="0.3">
      <c r="D448" s="29"/>
      <c r="J448" s="16"/>
      <c r="M448" s="29"/>
      <c r="N448" s="28"/>
    </row>
    <row r="449" spans="4:14" ht="13.8" x14ac:dyDescent="0.3">
      <c r="D449" s="29"/>
      <c r="J449" s="16"/>
      <c r="M449" s="29"/>
      <c r="N449" s="28"/>
    </row>
    <row r="450" spans="4:14" ht="13.8" x14ac:dyDescent="0.3">
      <c r="D450" s="29"/>
      <c r="J450" s="16"/>
      <c r="M450" s="29"/>
      <c r="N450" s="28"/>
    </row>
    <row r="451" spans="4:14" ht="13.8" x14ac:dyDescent="0.3">
      <c r="D451" s="29"/>
      <c r="J451" s="16"/>
      <c r="M451" s="29"/>
      <c r="N451" s="28"/>
    </row>
    <row r="452" spans="4:14" ht="13.8" x14ac:dyDescent="0.3">
      <c r="D452" s="29"/>
      <c r="J452" s="16"/>
      <c r="M452" s="29"/>
      <c r="N452" s="28"/>
    </row>
    <row r="453" spans="4:14" ht="13.8" x14ac:dyDescent="0.3">
      <c r="D453" s="29"/>
      <c r="J453" s="16"/>
      <c r="M453" s="29"/>
      <c r="N453" s="28"/>
    </row>
    <row r="454" spans="4:14" ht="13.8" x14ac:dyDescent="0.3">
      <c r="D454" s="29"/>
      <c r="J454" s="16"/>
      <c r="M454" s="29"/>
      <c r="N454" s="28"/>
    </row>
    <row r="455" spans="4:14" ht="13.8" x14ac:dyDescent="0.3">
      <c r="D455" s="29"/>
      <c r="J455" s="16"/>
      <c r="M455" s="29"/>
      <c r="N455" s="28"/>
    </row>
    <row r="456" spans="4:14" ht="13.8" x14ac:dyDescent="0.3">
      <c r="D456" s="29"/>
      <c r="J456" s="16"/>
      <c r="M456" s="29"/>
      <c r="N456" s="28"/>
    </row>
    <row r="457" spans="4:14" ht="13.8" x14ac:dyDescent="0.3">
      <c r="D457" s="29"/>
      <c r="J457" s="16"/>
      <c r="M457" s="29"/>
      <c r="N457" s="28"/>
    </row>
    <row r="458" spans="4:14" ht="13.8" x14ac:dyDescent="0.3">
      <c r="D458" s="29"/>
      <c r="J458" s="16"/>
      <c r="M458" s="29"/>
      <c r="N458" s="28"/>
    </row>
    <row r="459" spans="4:14" ht="13.8" x14ac:dyDescent="0.3">
      <c r="D459" s="29"/>
      <c r="J459" s="16"/>
      <c r="M459" s="29"/>
      <c r="N459" s="28"/>
    </row>
    <row r="460" spans="4:14" ht="13.8" x14ac:dyDescent="0.3">
      <c r="D460" s="29"/>
      <c r="J460" s="16"/>
      <c r="M460" s="29"/>
      <c r="N460" s="28"/>
    </row>
    <row r="461" spans="4:14" ht="13.8" x14ac:dyDescent="0.3">
      <c r="D461" s="29"/>
      <c r="J461" s="16"/>
      <c r="M461" s="29"/>
      <c r="N461" s="28"/>
    </row>
    <row r="462" spans="4:14" ht="13.8" x14ac:dyDescent="0.3">
      <c r="D462" s="29"/>
      <c r="J462" s="16"/>
      <c r="M462" s="29"/>
      <c r="N462" s="28"/>
    </row>
    <row r="463" spans="4:14" ht="13.8" x14ac:dyDescent="0.3">
      <c r="D463" s="29"/>
      <c r="J463" s="16"/>
      <c r="M463" s="29"/>
      <c r="N463" s="28"/>
    </row>
    <row r="464" spans="4:14" ht="13.8" x14ac:dyDescent="0.3">
      <c r="D464" s="29"/>
      <c r="J464" s="16"/>
      <c r="M464" s="29"/>
      <c r="N464" s="28"/>
    </row>
    <row r="465" spans="4:14" ht="13.8" x14ac:dyDescent="0.3">
      <c r="D465" s="29"/>
      <c r="J465" s="16"/>
      <c r="M465" s="29"/>
      <c r="N465" s="28"/>
    </row>
    <row r="466" spans="4:14" ht="13.8" x14ac:dyDescent="0.3">
      <c r="D466" s="29"/>
      <c r="J466" s="16"/>
      <c r="M466" s="29"/>
      <c r="N466" s="28"/>
    </row>
    <row r="467" spans="4:14" ht="13.8" x14ac:dyDescent="0.3">
      <c r="D467" s="29"/>
      <c r="J467" s="16"/>
      <c r="M467" s="29"/>
      <c r="N467" s="28"/>
    </row>
    <row r="468" spans="4:14" ht="13.8" x14ac:dyDescent="0.3">
      <c r="D468" s="29"/>
      <c r="J468" s="16"/>
      <c r="M468" s="29"/>
      <c r="N468" s="28"/>
    </row>
    <row r="469" spans="4:14" ht="13.8" x14ac:dyDescent="0.3">
      <c r="D469" s="29"/>
      <c r="J469" s="16"/>
      <c r="M469" s="29"/>
      <c r="N469" s="28"/>
    </row>
    <row r="470" spans="4:14" ht="13.8" x14ac:dyDescent="0.3">
      <c r="D470" s="29"/>
      <c r="J470" s="16"/>
      <c r="M470" s="29"/>
      <c r="N470" s="28"/>
    </row>
    <row r="471" spans="4:14" ht="13.8" x14ac:dyDescent="0.3">
      <c r="D471" s="29"/>
      <c r="J471" s="16"/>
      <c r="M471" s="29"/>
      <c r="N471" s="28"/>
    </row>
    <row r="472" spans="4:14" ht="13.8" x14ac:dyDescent="0.3">
      <c r="D472" s="29"/>
      <c r="J472" s="16"/>
      <c r="M472" s="29"/>
      <c r="N472" s="28"/>
    </row>
    <row r="473" spans="4:14" ht="13.8" x14ac:dyDescent="0.3">
      <c r="D473" s="29"/>
      <c r="J473" s="16"/>
      <c r="M473" s="29"/>
      <c r="N473" s="28"/>
    </row>
    <row r="474" spans="4:14" ht="13.8" x14ac:dyDescent="0.3">
      <c r="D474" s="29"/>
      <c r="J474" s="16"/>
      <c r="M474" s="29"/>
      <c r="N474" s="28"/>
    </row>
    <row r="475" spans="4:14" ht="13.8" x14ac:dyDescent="0.3">
      <c r="D475" s="29"/>
      <c r="J475" s="16"/>
      <c r="M475" s="29"/>
      <c r="N475" s="28"/>
    </row>
    <row r="476" spans="4:14" ht="13.8" x14ac:dyDescent="0.3">
      <c r="D476" s="29"/>
      <c r="J476" s="16"/>
      <c r="M476" s="29"/>
      <c r="N476" s="28"/>
    </row>
    <row r="477" spans="4:14" ht="13.8" x14ac:dyDescent="0.3">
      <c r="D477" s="29"/>
      <c r="J477" s="16"/>
      <c r="M477" s="29"/>
      <c r="N477" s="28"/>
    </row>
    <row r="478" spans="4:14" ht="13.8" x14ac:dyDescent="0.3">
      <c r="D478" s="29"/>
      <c r="J478" s="16"/>
      <c r="M478" s="29"/>
      <c r="N478" s="28"/>
    </row>
    <row r="479" spans="4:14" ht="13.8" x14ac:dyDescent="0.3">
      <c r="D479" s="29"/>
      <c r="J479" s="16"/>
      <c r="M479" s="29"/>
      <c r="N479" s="28"/>
    </row>
    <row r="480" spans="4:14" ht="13.8" x14ac:dyDescent="0.3">
      <c r="D480" s="29"/>
      <c r="J480" s="16"/>
      <c r="M480" s="29"/>
      <c r="N480" s="28"/>
    </row>
    <row r="481" spans="4:14" ht="13.8" x14ac:dyDescent="0.3">
      <c r="D481" s="29"/>
      <c r="J481" s="16"/>
      <c r="M481" s="29"/>
      <c r="N481" s="28"/>
    </row>
    <row r="482" spans="4:14" ht="13.8" x14ac:dyDescent="0.3">
      <c r="D482" s="29"/>
      <c r="J482" s="16"/>
      <c r="M482" s="29"/>
      <c r="N482" s="28"/>
    </row>
    <row r="483" spans="4:14" ht="13.8" x14ac:dyDescent="0.3">
      <c r="D483" s="29"/>
      <c r="J483" s="16"/>
      <c r="M483" s="29"/>
      <c r="N483" s="28"/>
    </row>
    <row r="484" spans="4:14" ht="13.8" x14ac:dyDescent="0.3">
      <c r="D484" s="29"/>
      <c r="J484" s="16"/>
      <c r="M484" s="29"/>
      <c r="N484" s="28"/>
    </row>
    <row r="485" spans="4:14" ht="13.8" x14ac:dyDescent="0.3">
      <c r="D485" s="29"/>
      <c r="J485" s="16"/>
      <c r="M485" s="29"/>
      <c r="N485" s="28"/>
    </row>
    <row r="486" spans="4:14" ht="13.8" x14ac:dyDescent="0.3">
      <c r="D486" s="29"/>
      <c r="J486" s="16"/>
      <c r="M486" s="29"/>
      <c r="N486" s="28"/>
    </row>
    <row r="487" spans="4:14" ht="13.8" x14ac:dyDescent="0.3">
      <c r="D487" s="29"/>
      <c r="J487" s="16"/>
      <c r="M487" s="29"/>
      <c r="N487" s="28"/>
    </row>
    <row r="488" spans="4:14" ht="13.8" x14ac:dyDescent="0.3">
      <c r="D488" s="29"/>
      <c r="J488" s="16"/>
      <c r="M488" s="29"/>
      <c r="N488" s="28"/>
    </row>
    <row r="489" spans="4:14" ht="13.8" x14ac:dyDescent="0.3">
      <c r="D489" s="29"/>
      <c r="J489" s="16"/>
      <c r="M489" s="29"/>
      <c r="N489" s="28"/>
    </row>
    <row r="490" spans="4:14" ht="13.8" x14ac:dyDescent="0.3">
      <c r="D490" s="29"/>
      <c r="J490" s="16"/>
      <c r="M490" s="29"/>
      <c r="N490" s="28"/>
    </row>
    <row r="491" spans="4:14" ht="13.8" x14ac:dyDescent="0.3">
      <c r="D491" s="29"/>
      <c r="J491" s="16"/>
      <c r="M491" s="29"/>
      <c r="N491" s="28"/>
    </row>
    <row r="492" spans="4:14" ht="13.8" x14ac:dyDescent="0.3">
      <c r="D492" s="29"/>
      <c r="J492" s="16"/>
      <c r="M492" s="29"/>
      <c r="N492" s="28"/>
    </row>
    <row r="493" spans="4:14" ht="13.8" x14ac:dyDescent="0.3">
      <c r="D493" s="29"/>
      <c r="J493" s="16"/>
      <c r="M493" s="29"/>
      <c r="N493" s="28"/>
    </row>
    <row r="494" spans="4:14" ht="13.8" x14ac:dyDescent="0.3">
      <c r="D494" s="29"/>
      <c r="J494" s="16"/>
      <c r="M494" s="29"/>
      <c r="N494" s="28"/>
    </row>
    <row r="495" spans="4:14" ht="13.8" x14ac:dyDescent="0.3">
      <c r="D495" s="29"/>
      <c r="J495" s="16"/>
      <c r="M495" s="29"/>
      <c r="N495" s="28"/>
    </row>
    <row r="496" spans="4:14" ht="13.8" x14ac:dyDescent="0.3">
      <c r="D496" s="29"/>
      <c r="J496" s="16"/>
      <c r="M496" s="29"/>
      <c r="N496" s="28"/>
    </row>
    <row r="497" spans="4:14" ht="13.8" x14ac:dyDescent="0.3">
      <c r="D497" s="29"/>
      <c r="J497" s="16"/>
      <c r="M497" s="29"/>
      <c r="N497" s="28"/>
    </row>
    <row r="498" spans="4:14" ht="13.8" x14ac:dyDescent="0.3">
      <c r="D498" s="29"/>
      <c r="J498" s="16"/>
      <c r="M498" s="29"/>
      <c r="N498" s="28"/>
    </row>
    <row r="499" spans="4:14" ht="13.8" x14ac:dyDescent="0.3">
      <c r="D499" s="29"/>
      <c r="J499" s="16"/>
      <c r="M499" s="29"/>
      <c r="N499" s="28"/>
    </row>
    <row r="500" spans="4:14" ht="13.8" x14ac:dyDescent="0.3">
      <c r="D500" s="29"/>
      <c r="J500" s="16"/>
      <c r="M500" s="29"/>
      <c r="N500" s="28"/>
    </row>
    <row r="501" spans="4:14" ht="13.8" x14ac:dyDescent="0.3">
      <c r="D501" s="29"/>
      <c r="J501" s="16"/>
      <c r="M501" s="29"/>
      <c r="N501" s="28"/>
    </row>
    <row r="502" spans="4:14" ht="13.8" x14ac:dyDescent="0.3">
      <c r="D502" s="29"/>
      <c r="J502" s="16"/>
      <c r="M502" s="29"/>
      <c r="N502" s="28"/>
    </row>
    <row r="503" spans="4:14" ht="13.8" x14ac:dyDescent="0.3">
      <c r="D503" s="29"/>
      <c r="J503" s="16"/>
      <c r="M503" s="29"/>
      <c r="N503" s="28"/>
    </row>
    <row r="504" spans="4:14" ht="13.8" x14ac:dyDescent="0.3">
      <c r="D504" s="29"/>
      <c r="J504" s="16"/>
      <c r="M504" s="29"/>
      <c r="N504" s="28"/>
    </row>
    <row r="505" spans="4:14" ht="13.8" x14ac:dyDescent="0.3">
      <c r="D505" s="29"/>
      <c r="J505" s="16"/>
      <c r="M505" s="29"/>
      <c r="N505" s="28"/>
    </row>
    <row r="506" spans="4:14" ht="13.8" x14ac:dyDescent="0.3">
      <c r="D506" s="29"/>
      <c r="J506" s="16"/>
      <c r="M506" s="29"/>
      <c r="N506" s="28"/>
    </row>
    <row r="507" spans="4:14" ht="13.8" x14ac:dyDescent="0.3">
      <c r="D507" s="29"/>
      <c r="J507" s="16"/>
      <c r="M507" s="29"/>
      <c r="N507" s="28"/>
    </row>
    <row r="508" spans="4:14" ht="13.8" x14ac:dyDescent="0.3">
      <c r="D508" s="29"/>
      <c r="J508" s="16"/>
      <c r="M508" s="29"/>
      <c r="N508" s="28"/>
    </row>
    <row r="509" spans="4:14" ht="13.8" x14ac:dyDescent="0.3">
      <c r="D509" s="29"/>
      <c r="J509" s="16"/>
      <c r="M509" s="29"/>
      <c r="N509" s="28"/>
    </row>
    <row r="510" spans="4:14" ht="13.8" x14ac:dyDescent="0.3">
      <c r="D510" s="29"/>
      <c r="J510" s="16"/>
      <c r="M510" s="29"/>
      <c r="N510" s="28"/>
    </row>
    <row r="511" spans="4:14" ht="13.8" x14ac:dyDescent="0.3">
      <c r="D511" s="29"/>
      <c r="J511" s="16"/>
      <c r="M511" s="29"/>
      <c r="N511" s="28"/>
    </row>
    <row r="512" spans="4:14" ht="13.8" x14ac:dyDescent="0.3">
      <c r="D512" s="29"/>
      <c r="J512" s="16"/>
      <c r="M512" s="29"/>
      <c r="N512" s="28"/>
    </row>
    <row r="513" spans="4:14" ht="13.8" x14ac:dyDescent="0.3">
      <c r="D513" s="29"/>
      <c r="J513" s="16"/>
      <c r="M513" s="29"/>
      <c r="N513" s="28"/>
    </row>
    <row r="514" spans="4:14" ht="13.8" x14ac:dyDescent="0.3">
      <c r="D514" s="29"/>
      <c r="J514" s="16"/>
      <c r="M514" s="29"/>
      <c r="N514" s="28"/>
    </row>
    <row r="515" spans="4:14" ht="13.8" x14ac:dyDescent="0.3">
      <c r="D515" s="29"/>
      <c r="J515" s="16"/>
      <c r="M515" s="29"/>
      <c r="N515" s="28"/>
    </row>
    <row r="516" spans="4:14" ht="13.8" x14ac:dyDescent="0.3">
      <c r="D516" s="29"/>
      <c r="J516" s="16"/>
      <c r="M516" s="29"/>
      <c r="N516" s="28"/>
    </row>
    <row r="517" spans="4:14" ht="13.8" x14ac:dyDescent="0.3">
      <c r="D517" s="29"/>
      <c r="J517" s="16"/>
      <c r="M517" s="29"/>
      <c r="N517" s="28"/>
    </row>
    <row r="518" spans="4:14" ht="13.8" x14ac:dyDescent="0.3">
      <c r="D518" s="29"/>
      <c r="J518" s="16"/>
      <c r="M518" s="29"/>
      <c r="N518" s="28"/>
    </row>
    <row r="519" spans="4:14" ht="13.8" x14ac:dyDescent="0.3">
      <c r="D519" s="29"/>
      <c r="J519" s="16"/>
      <c r="M519" s="29"/>
      <c r="N519" s="28"/>
    </row>
    <row r="520" spans="4:14" ht="13.8" x14ac:dyDescent="0.3">
      <c r="D520" s="29"/>
      <c r="J520" s="16"/>
      <c r="M520" s="29"/>
      <c r="N520" s="28"/>
    </row>
    <row r="521" spans="4:14" ht="13.8" x14ac:dyDescent="0.3">
      <c r="D521" s="29"/>
      <c r="J521" s="16"/>
      <c r="M521" s="29"/>
      <c r="N521" s="28"/>
    </row>
    <row r="522" spans="4:14" ht="13.8" x14ac:dyDescent="0.3">
      <c r="D522" s="29"/>
      <c r="J522" s="16"/>
      <c r="M522" s="29"/>
      <c r="N522" s="28"/>
    </row>
    <row r="523" spans="4:14" ht="13.8" x14ac:dyDescent="0.3">
      <c r="D523" s="29"/>
      <c r="J523" s="16"/>
      <c r="M523" s="29"/>
      <c r="N523" s="28"/>
    </row>
    <row r="524" spans="4:14" ht="13.8" x14ac:dyDescent="0.3">
      <c r="D524" s="29"/>
      <c r="J524" s="16"/>
      <c r="M524" s="29"/>
      <c r="N524" s="28"/>
    </row>
    <row r="525" spans="4:14" ht="13.8" x14ac:dyDescent="0.3">
      <c r="D525" s="29"/>
      <c r="J525" s="16"/>
      <c r="M525" s="29"/>
      <c r="N525" s="28"/>
    </row>
    <row r="526" spans="4:14" ht="13.8" x14ac:dyDescent="0.3">
      <c r="D526" s="29"/>
      <c r="J526" s="16"/>
      <c r="M526" s="29"/>
      <c r="N526" s="28"/>
    </row>
    <row r="527" spans="4:14" ht="13.8" x14ac:dyDescent="0.3">
      <c r="D527" s="29"/>
      <c r="J527" s="16"/>
      <c r="M527" s="29"/>
      <c r="N527" s="28"/>
    </row>
    <row r="528" spans="4:14" ht="13.8" x14ac:dyDescent="0.3">
      <c r="D528" s="29"/>
      <c r="J528" s="16"/>
      <c r="M528" s="29"/>
      <c r="N528" s="28"/>
    </row>
    <row r="529" spans="4:14" ht="13.8" x14ac:dyDescent="0.3">
      <c r="D529" s="29"/>
      <c r="J529" s="16"/>
      <c r="M529" s="29"/>
      <c r="N529" s="28"/>
    </row>
    <row r="530" spans="4:14" ht="13.8" x14ac:dyDescent="0.3">
      <c r="D530" s="29"/>
      <c r="J530" s="16"/>
      <c r="M530" s="29"/>
      <c r="N530" s="28"/>
    </row>
    <row r="531" spans="4:14" ht="13.8" x14ac:dyDescent="0.3">
      <c r="D531" s="29"/>
      <c r="J531" s="16"/>
      <c r="M531" s="29"/>
      <c r="N531" s="28"/>
    </row>
    <row r="532" spans="4:14" ht="13.8" x14ac:dyDescent="0.3">
      <c r="D532" s="29"/>
      <c r="J532" s="16"/>
      <c r="M532" s="29"/>
      <c r="N532" s="28"/>
    </row>
    <row r="533" spans="4:14" ht="13.8" x14ac:dyDescent="0.3">
      <c r="D533" s="29"/>
      <c r="J533" s="16"/>
      <c r="M533" s="29"/>
      <c r="N533" s="28"/>
    </row>
    <row r="534" spans="4:14" ht="13.8" x14ac:dyDescent="0.3">
      <c r="D534" s="29"/>
      <c r="J534" s="16"/>
      <c r="M534" s="29"/>
      <c r="N534" s="28"/>
    </row>
    <row r="535" spans="4:14" ht="13.8" x14ac:dyDescent="0.3">
      <c r="D535" s="29"/>
      <c r="J535" s="16"/>
      <c r="M535" s="29"/>
      <c r="N535" s="28"/>
    </row>
    <row r="536" spans="4:14" ht="13.8" x14ac:dyDescent="0.3">
      <c r="D536" s="29"/>
      <c r="J536" s="16"/>
      <c r="M536" s="29"/>
      <c r="N536" s="28"/>
    </row>
    <row r="537" spans="4:14" ht="13.8" x14ac:dyDescent="0.3">
      <c r="D537" s="29"/>
      <c r="J537" s="16"/>
      <c r="M537" s="29"/>
      <c r="N537" s="28"/>
    </row>
    <row r="538" spans="4:14" ht="13.8" x14ac:dyDescent="0.3">
      <c r="D538" s="29"/>
      <c r="J538" s="16"/>
      <c r="M538" s="29"/>
      <c r="N538" s="28"/>
    </row>
    <row r="539" spans="4:14" ht="13.8" x14ac:dyDescent="0.3">
      <c r="D539" s="29"/>
      <c r="J539" s="16"/>
      <c r="M539" s="29"/>
      <c r="N539" s="28"/>
    </row>
    <row r="540" spans="4:14" ht="13.8" x14ac:dyDescent="0.3">
      <c r="D540" s="29"/>
      <c r="J540" s="16"/>
      <c r="M540" s="29"/>
      <c r="N540" s="28"/>
    </row>
    <row r="541" spans="4:14" ht="13.8" x14ac:dyDescent="0.3">
      <c r="D541" s="29"/>
      <c r="J541" s="16"/>
      <c r="M541" s="29"/>
      <c r="N541" s="28"/>
    </row>
    <row r="542" spans="4:14" ht="13.8" x14ac:dyDescent="0.3">
      <c r="D542" s="29"/>
      <c r="J542" s="16"/>
      <c r="M542" s="29"/>
      <c r="N542" s="28"/>
    </row>
    <row r="543" spans="4:14" ht="13.8" x14ac:dyDescent="0.3">
      <c r="D543" s="29"/>
      <c r="J543" s="16"/>
      <c r="M543" s="29"/>
      <c r="N543" s="28"/>
    </row>
    <row r="544" spans="4:14" ht="13.8" x14ac:dyDescent="0.3">
      <c r="D544" s="29"/>
      <c r="J544" s="16"/>
      <c r="M544" s="29"/>
      <c r="N544" s="28"/>
    </row>
    <row r="545" spans="4:14" ht="13.8" x14ac:dyDescent="0.3">
      <c r="D545" s="29"/>
      <c r="J545" s="16"/>
      <c r="M545" s="29"/>
      <c r="N545" s="28"/>
    </row>
    <row r="546" spans="4:14" ht="13.8" x14ac:dyDescent="0.3">
      <c r="D546" s="29"/>
      <c r="J546" s="16"/>
      <c r="M546" s="29"/>
      <c r="N546" s="28"/>
    </row>
    <row r="547" spans="4:14" ht="13.8" x14ac:dyDescent="0.3">
      <c r="D547" s="29"/>
      <c r="J547" s="16"/>
      <c r="M547" s="29"/>
      <c r="N547" s="28"/>
    </row>
    <row r="548" spans="4:14" ht="13.8" x14ac:dyDescent="0.3">
      <c r="D548" s="29"/>
      <c r="J548" s="16"/>
      <c r="M548" s="29"/>
      <c r="N548" s="28"/>
    </row>
    <row r="549" spans="4:14" ht="13.8" x14ac:dyDescent="0.3">
      <c r="D549" s="29"/>
      <c r="J549" s="16"/>
      <c r="M549" s="29"/>
      <c r="N549" s="28"/>
    </row>
    <row r="550" spans="4:14" ht="13.8" x14ac:dyDescent="0.3">
      <c r="D550" s="29"/>
      <c r="J550" s="16"/>
      <c r="M550" s="29"/>
      <c r="N550" s="28"/>
    </row>
    <row r="551" spans="4:14" ht="13.8" x14ac:dyDescent="0.3">
      <c r="D551" s="29"/>
      <c r="J551" s="16"/>
      <c r="M551" s="29"/>
      <c r="N551" s="28"/>
    </row>
    <row r="552" spans="4:14" ht="13.8" x14ac:dyDescent="0.3">
      <c r="D552" s="29"/>
      <c r="J552" s="16"/>
      <c r="M552" s="29"/>
      <c r="N552" s="28"/>
    </row>
    <row r="553" spans="4:14" ht="13.8" x14ac:dyDescent="0.3">
      <c r="D553" s="29"/>
      <c r="J553" s="16"/>
      <c r="M553" s="29"/>
      <c r="N553" s="28"/>
    </row>
    <row r="554" spans="4:14" ht="13.8" x14ac:dyDescent="0.3">
      <c r="D554" s="29"/>
      <c r="J554" s="16"/>
      <c r="M554" s="29"/>
      <c r="N554" s="28"/>
    </row>
    <row r="555" spans="4:14" ht="13.8" x14ac:dyDescent="0.3">
      <c r="D555" s="29"/>
      <c r="J555" s="16"/>
      <c r="M555" s="29"/>
      <c r="N555" s="28"/>
    </row>
    <row r="556" spans="4:14" ht="13.8" x14ac:dyDescent="0.3">
      <c r="D556" s="29"/>
      <c r="J556" s="16"/>
      <c r="M556" s="29"/>
      <c r="N556" s="28"/>
    </row>
    <row r="557" spans="4:14" ht="13.8" x14ac:dyDescent="0.3">
      <c r="D557" s="29"/>
      <c r="J557" s="16"/>
      <c r="M557" s="29"/>
      <c r="N557" s="28"/>
    </row>
    <row r="558" spans="4:14" ht="13.8" x14ac:dyDescent="0.3">
      <c r="D558" s="29"/>
      <c r="J558" s="16"/>
      <c r="M558" s="29"/>
      <c r="N558" s="28"/>
    </row>
    <row r="559" spans="4:14" ht="13.8" x14ac:dyDescent="0.3">
      <c r="D559" s="29"/>
      <c r="J559" s="16"/>
      <c r="M559" s="29"/>
      <c r="N559" s="28"/>
    </row>
    <row r="560" spans="4:14" ht="13.8" x14ac:dyDescent="0.3">
      <c r="D560" s="29"/>
      <c r="J560" s="16"/>
      <c r="M560" s="29"/>
      <c r="N560" s="28"/>
    </row>
    <row r="561" spans="4:14" ht="13.8" x14ac:dyDescent="0.3">
      <c r="D561" s="29"/>
      <c r="J561" s="16"/>
      <c r="M561" s="29"/>
      <c r="N561" s="28"/>
    </row>
    <row r="562" spans="4:14" ht="13.8" x14ac:dyDescent="0.3">
      <c r="D562" s="29"/>
      <c r="J562" s="16"/>
      <c r="M562" s="29"/>
      <c r="N562" s="28"/>
    </row>
    <row r="563" spans="4:14" ht="13.8" x14ac:dyDescent="0.3">
      <c r="D563" s="29"/>
      <c r="J563" s="16"/>
      <c r="M563" s="29"/>
      <c r="N563" s="28"/>
    </row>
    <row r="564" spans="4:14" ht="13.8" x14ac:dyDescent="0.3">
      <c r="D564" s="29"/>
      <c r="J564" s="16"/>
      <c r="M564" s="29"/>
      <c r="N564" s="28"/>
    </row>
    <row r="565" spans="4:14" ht="13.8" x14ac:dyDescent="0.3">
      <c r="D565" s="29"/>
      <c r="J565" s="16"/>
      <c r="M565" s="29"/>
      <c r="N565" s="28"/>
    </row>
    <row r="566" spans="4:14" ht="13.8" x14ac:dyDescent="0.3">
      <c r="D566" s="29"/>
      <c r="J566" s="16"/>
      <c r="M566" s="29"/>
      <c r="N566" s="28"/>
    </row>
    <row r="567" spans="4:14" ht="13.8" x14ac:dyDescent="0.3">
      <c r="D567" s="29"/>
      <c r="J567" s="16"/>
      <c r="M567" s="29"/>
      <c r="N567" s="28"/>
    </row>
    <row r="568" spans="4:14" ht="13.8" x14ac:dyDescent="0.3">
      <c r="D568" s="29"/>
      <c r="J568" s="16"/>
      <c r="M568" s="29"/>
      <c r="N568" s="28"/>
    </row>
    <row r="569" spans="4:14" ht="13.8" x14ac:dyDescent="0.3">
      <c r="D569" s="29"/>
      <c r="J569" s="16"/>
      <c r="M569" s="29"/>
      <c r="N569" s="28"/>
    </row>
    <row r="570" spans="4:14" ht="13.8" x14ac:dyDescent="0.3">
      <c r="D570" s="29"/>
      <c r="J570" s="16"/>
      <c r="M570" s="29"/>
      <c r="N570" s="28"/>
    </row>
    <row r="571" spans="4:14" ht="13.8" x14ac:dyDescent="0.3">
      <c r="D571" s="29"/>
      <c r="J571" s="16"/>
      <c r="M571" s="29"/>
      <c r="N571" s="28"/>
    </row>
    <row r="572" spans="4:14" ht="13.8" x14ac:dyDescent="0.3">
      <c r="D572" s="29"/>
      <c r="J572" s="16"/>
      <c r="M572" s="29"/>
      <c r="N572" s="28"/>
    </row>
    <row r="573" spans="4:14" ht="13.8" x14ac:dyDescent="0.3">
      <c r="D573" s="29"/>
      <c r="J573" s="16"/>
      <c r="M573" s="29"/>
      <c r="N573" s="28"/>
    </row>
    <row r="574" spans="4:14" ht="13.8" x14ac:dyDescent="0.3">
      <c r="D574" s="29"/>
      <c r="J574" s="16"/>
      <c r="M574" s="29"/>
      <c r="N574" s="28"/>
    </row>
    <row r="575" spans="4:14" ht="13.8" x14ac:dyDescent="0.3">
      <c r="D575" s="29"/>
      <c r="J575" s="16"/>
      <c r="M575" s="29"/>
      <c r="N575" s="28"/>
    </row>
    <row r="576" spans="4:14" ht="13.8" x14ac:dyDescent="0.3">
      <c r="D576" s="29"/>
      <c r="J576" s="16"/>
      <c r="M576" s="29"/>
      <c r="N576" s="28"/>
    </row>
    <row r="577" spans="4:14" ht="13.8" x14ac:dyDescent="0.3">
      <c r="D577" s="29"/>
      <c r="J577" s="16"/>
      <c r="M577" s="29"/>
      <c r="N577" s="28"/>
    </row>
    <row r="578" spans="4:14" ht="13.8" x14ac:dyDescent="0.3">
      <c r="D578" s="29"/>
      <c r="J578" s="16"/>
      <c r="M578" s="29"/>
      <c r="N578" s="28"/>
    </row>
    <row r="579" spans="4:14" ht="13.8" x14ac:dyDescent="0.3">
      <c r="D579" s="29"/>
      <c r="J579" s="16"/>
      <c r="M579" s="29"/>
      <c r="N579" s="28"/>
    </row>
    <row r="580" spans="4:14" ht="13.8" x14ac:dyDescent="0.3">
      <c r="D580" s="29"/>
      <c r="J580" s="16"/>
      <c r="M580" s="29"/>
      <c r="N580" s="28"/>
    </row>
    <row r="581" spans="4:14" ht="13.8" x14ac:dyDescent="0.3">
      <c r="D581" s="29"/>
      <c r="J581" s="16"/>
      <c r="M581" s="29"/>
      <c r="N581" s="28"/>
    </row>
    <row r="582" spans="4:14" ht="13.8" x14ac:dyDescent="0.3">
      <c r="D582" s="29"/>
      <c r="J582" s="16"/>
      <c r="M582" s="29"/>
      <c r="N582" s="28"/>
    </row>
    <row r="583" spans="4:14" ht="13.8" x14ac:dyDescent="0.3">
      <c r="D583" s="29"/>
      <c r="J583" s="16"/>
      <c r="M583" s="29"/>
      <c r="N583" s="28"/>
    </row>
    <row r="584" spans="4:14" ht="13.8" x14ac:dyDescent="0.3">
      <c r="D584" s="29"/>
      <c r="J584" s="16"/>
      <c r="M584" s="29"/>
      <c r="N584" s="28"/>
    </row>
    <row r="585" spans="4:14" ht="13.8" x14ac:dyDescent="0.3">
      <c r="D585" s="29"/>
      <c r="J585" s="16"/>
      <c r="M585" s="29"/>
      <c r="N585" s="28"/>
    </row>
    <row r="586" spans="4:14" ht="13.8" x14ac:dyDescent="0.3">
      <c r="D586" s="29"/>
      <c r="J586" s="16"/>
      <c r="M586" s="29"/>
      <c r="N586" s="28"/>
    </row>
    <row r="587" spans="4:14" ht="13.8" x14ac:dyDescent="0.3">
      <c r="D587" s="29"/>
      <c r="J587" s="16"/>
      <c r="M587" s="29"/>
      <c r="N587" s="28"/>
    </row>
    <row r="588" spans="4:14" ht="13.8" x14ac:dyDescent="0.3">
      <c r="D588" s="29"/>
      <c r="J588" s="16"/>
      <c r="M588" s="29"/>
      <c r="N588" s="28"/>
    </row>
    <row r="589" spans="4:14" ht="13.8" x14ac:dyDescent="0.3">
      <c r="D589" s="29"/>
      <c r="J589" s="16"/>
      <c r="M589" s="29"/>
      <c r="N589" s="28"/>
    </row>
    <row r="590" spans="4:14" ht="13.8" x14ac:dyDescent="0.3">
      <c r="D590" s="29"/>
      <c r="J590" s="16"/>
      <c r="M590" s="29"/>
      <c r="N590" s="28"/>
    </row>
    <row r="591" spans="4:14" ht="13.8" x14ac:dyDescent="0.3">
      <c r="D591" s="29"/>
      <c r="J591" s="16"/>
      <c r="M591" s="29"/>
      <c r="N591" s="28"/>
    </row>
    <row r="592" spans="4:14" ht="13.8" x14ac:dyDescent="0.3">
      <c r="D592" s="29"/>
      <c r="J592" s="16"/>
      <c r="M592" s="29"/>
      <c r="N592" s="28"/>
    </row>
    <row r="593" spans="4:14" ht="13.8" x14ac:dyDescent="0.3">
      <c r="D593" s="29"/>
      <c r="J593" s="16"/>
      <c r="M593" s="29"/>
      <c r="N593" s="28"/>
    </row>
    <row r="594" spans="4:14" ht="13.8" x14ac:dyDescent="0.3">
      <c r="D594" s="29"/>
      <c r="J594" s="16"/>
      <c r="M594" s="29"/>
      <c r="N594" s="28"/>
    </row>
    <row r="595" spans="4:14" ht="13.8" x14ac:dyDescent="0.3">
      <c r="D595" s="29"/>
      <c r="J595" s="16"/>
      <c r="M595" s="29"/>
      <c r="N595" s="28"/>
    </row>
    <row r="596" spans="4:14" ht="13.8" x14ac:dyDescent="0.3">
      <c r="D596" s="29"/>
      <c r="J596" s="16"/>
      <c r="M596" s="29"/>
      <c r="N596" s="28"/>
    </row>
    <row r="597" spans="4:14" ht="13.8" x14ac:dyDescent="0.3">
      <c r="D597" s="29"/>
      <c r="J597" s="16"/>
      <c r="M597" s="29"/>
      <c r="N597" s="28"/>
    </row>
    <row r="598" spans="4:14" ht="13.8" x14ac:dyDescent="0.3">
      <c r="D598" s="29"/>
      <c r="J598" s="16"/>
      <c r="M598" s="29"/>
      <c r="N598" s="28"/>
    </row>
    <row r="599" spans="4:14" ht="13.8" x14ac:dyDescent="0.3">
      <c r="D599" s="29"/>
      <c r="J599" s="16"/>
      <c r="M599" s="29"/>
      <c r="N599" s="28"/>
    </row>
    <row r="600" spans="4:14" ht="13.8" x14ac:dyDescent="0.3">
      <c r="D600" s="29"/>
      <c r="J600" s="16"/>
      <c r="M600" s="29"/>
      <c r="N600" s="28"/>
    </row>
    <row r="601" spans="4:14" ht="13.8" x14ac:dyDescent="0.3">
      <c r="D601" s="29"/>
      <c r="J601" s="16"/>
      <c r="M601" s="29"/>
      <c r="N601" s="28"/>
    </row>
    <row r="602" spans="4:14" ht="13.8" x14ac:dyDescent="0.3">
      <c r="D602" s="29"/>
      <c r="J602" s="16"/>
      <c r="M602" s="29"/>
      <c r="N602" s="28"/>
    </row>
    <row r="603" spans="4:14" ht="13.8" x14ac:dyDescent="0.3">
      <c r="D603" s="29"/>
      <c r="J603" s="16"/>
      <c r="M603" s="29"/>
      <c r="N603" s="28"/>
    </row>
    <row r="604" spans="4:14" ht="13.8" x14ac:dyDescent="0.3">
      <c r="D604" s="29"/>
      <c r="J604" s="16"/>
      <c r="M604" s="29"/>
      <c r="N604" s="28"/>
    </row>
    <row r="605" spans="4:14" ht="13.8" x14ac:dyDescent="0.3">
      <c r="D605" s="29"/>
      <c r="J605" s="16"/>
      <c r="M605" s="29"/>
      <c r="N605" s="28"/>
    </row>
    <row r="606" spans="4:14" ht="13.8" x14ac:dyDescent="0.3">
      <c r="D606" s="29"/>
      <c r="J606" s="16"/>
      <c r="M606" s="29"/>
      <c r="N606" s="28"/>
    </row>
    <row r="607" spans="4:14" ht="13.8" x14ac:dyDescent="0.3">
      <c r="D607" s="29"/>
      <c r="J607" s="16"/>
      <c r="M607" s="29"/>
      <c r="N607" s="28"/>
    </row>
    <row r="608" spans="4:14" ht="13.8" x14ac:dyDescent="0.3">
      <c r="D608" s="29"/>
      <c r="J608" s="16"/>
      <c r="M608" s="29"/>
      <c r="N608" s="28"/>
    </row>
    <row r="609" spans="4:14" ht="13.8" x14ac:dyDescent="0.3">
      <c r="D609" s="29"/>
      <c r="J609" s="16"/>
      <c r="M609" s="29"/>
      <c r="N609" s="28"/>
    </row>
    <row r="610" spans="4:14" ht="13.8" x14ac:dyDescent="0.3">
      <c r="D610" s="29"/>
      <c r="J610" s="16"/>
      <c r="M610" s="29"/>
      <c r="N610" s="28"/>
    </row>
    <row r="611" spans="4:14" ht="13.8" x14ac:dyDescent="0.3">
      <c r="D611" s="29"/>
      <c r="J611" s="16"/>
      <c r="M611" s="29"/>
      <c r="N611" s="28"/>
    </row>
    <row r="612" spans="4:14" ht="13.8" x14ac:dyDescent="0.3">
      <c r="D612" s="29"/>
      <c r="J612" s="16"/>
      <c r="M612" s="29"/>
      <c r="N612" s="28"/>
    </row>
    <row r="613" spans="4:14" ht="13.8" x14ac:dyDescent="0.3">
      <c r="D613" s="29"/>
      <c r="J613" s="16"/>
      <c r="M613" s="29"/>
      <c r="N613" s="28"/>
    </row>
    <row r="614" spans="4:14" ht="13.8" x14ac:dyDescent="0.3">
      <c r="D614" s="29"/>
      <c r="J614" s="16"/>
      <c r="M614" s="29"/>
      <c r="N614" s="28"/>
    </row>
    <row r="615" spans="4:14" ht="13.8" x14ac:dyDescent="0.3">
      <c r="D615" s="29"/>
      <c r="J615" s="16"/>
      <c r="M615" s="29"/>
      <c r="N615" s="28"/>
    </row>
    <row r="616" spans="4:14" ht="13.8" x14ac:dyDescent="0.3">
      <c r="D616" s="29"/>
      <c r="J616" s="16"/>
      <c r="M616" s="29"/>
      <c r="N616" s="28"/>
    </row>
    <row r="617" spans="4:14" ht="13.8" x14ac:dyDescent="0.3">
      <c r="D617" s="29"/>
      <c r="J617" s="16"/>
      <c r="M617" s="29"/>
      <c r="N617" s="28"/>
    </row>
    <row r="618" spans="4:14" ht="13.8" x14ac:dyDescent="0.3">
      <c r="D618" s="29"/>
      <c r="J618" s="16"/>
      <c r="M618" s="29"/>
      <c r="N618" s="28"/>
    </row>
    <row r="619" spans="4:14" ht="13.8" x14ac:dyDescent="0.3">
      <c r="D619" s="29"/>
      <c r="J619" s="16"/>
      <c r="M619" s="29"/>
      <c r="N619" s="28"/>
    </row>
    <row r="620" spans="4:14" ht="13.8" x14ac:dyDescent="0.3">
      <c r="D620" s="29"/>
      <c r="J620" s="16"/>
      <c r="M620" s="29"/>
      <c r="N620" s="28"/>
    </row>
    <row r="621" spans="4:14" ht="13.8" x14ac:dyDescent="0.3">
      <c r="D621" s="29"/>
      <c r="J621" s="16"/>
      <c r="M621" s="29"/>
      <c r="N621" s="28"/>
    </row>
    <row r="622" spans="4:14" ht="13.8" x14ac:dyDescent="0.3">
      <c r="D622" s="29"/>
      <c r="J622" s="16"/>
      <c r="M622" s="29"/>
      <c r="N622" s="28"/>
    </row>
    <row r="623" spans="4:14" ht="13.8" x14ac:dyDescent="0.3">
      <c r="D623" s="29"/>
      <c r="J623" s="16"/>
      <c r="M623" s="29"/>
      <c r="N623" s="28"/>
    </row>
    <row r="624" spans="4:14" ht="13.8" x14ac:dyDescent="0.3">
      <c r="D624" s="29"/>
      <c r="J624" s="16"/>
      <c r="M624" s="29"/>
      <c r="N624" s="28"/>
    </row>
    <row r="625" spans="4:14" ht="13.8" x14ac:dyDescent="0.3">
      <c r="D625" s="29"/>
      <c r="J625" s="16"/>
      <c r="M625" s="29"/>
      <c r="N625" s="28"/>
    </row>
    <row r="626" spans="4:14" ht="13.8" x14ac:dyDescent="0.3">
      <c r="D626" s="29"/>
      <c r="J626" s="16"/>
      <c r="M626" s="29"/>
      <c r="N626" s="28"/>
    </row>
    <row r="627" spans="4:14" ht="13.8" x14ac:dyDescent="0.3">
      <c r="D627" s="29"/>
      <c r="J627" s="16"/>
      <c r="M627" s="29"/>
      <c r="N627" s="28"/>
    </row>
    <row r="628" spans="4:14" ht="13.8" x14ac:dyDescent="0.3">
      <c r="D628" s="29"/>
      <c r="J628" s="16"/>
      <c r="M628" s="29"/>
      <c r="N628" s="28"/>
    </row>
    <row r="629" spans="4:14" ht="13.8" x14ac:dyDescent="0.3">
      <c r="D629" s="29"/>
      <c r="J629" s="16"/>
      <c r="M629" s="29"/>
      <c r="N629" s="28"/>
    </row>
    <row r="630" spans="4:14" ht="13.8" x14ac:dyDescent="0.3">
      <c r="D630" s="29"/>
      <c r="J630" s="16"/>
      <c r="M630" s="29"/>
      <c r="N630" s="28"/>
    </row>
    <row r="631" spans="4:14" ht="13.8" x14ac:dyDescent="0.3">
      <c r="D631" s="29"/>
      <c r="J631" s="16"/>
      <c r="M631" s="29"/>
      <c r="N631" s="28"/>
    </row>
    <row r="632" spans="4:14" ht="13.8" x14ac:dyDescent="0.3">
      <c r="D632" s="29"/>
      <c r="J632" s="16"/>
      <c r="M632" s="29"/>
      <c r="N632" s="28"/>
    </row>
    <row r="633" spans="4:14" ht="13.8" x14ac:dyDescent="0.3">
      <c r="D633" s="29"/>
      <c r="J633" s="16"/>
      <c r="M633" s="29"/>
      <c r="N633" s="28"/>
    </row>
    <row r="634" spans="4:14" ht="13.8" x14ac:dyDescent="0.3">
      <c r="D634" s="29"/>
      <c r="J634" s="16"/>
      <c r="M634" s="29"/>
      <c r="N634" s="28"/>
    </row>
    <row r="635" spans="4:14" ht="13.8" x14ac:dyDescent="0.3">
      <c r="D635" s="29"/>
      <c r="J635" s="16"/>
      <c r="M635" s="29"/>
      <c r="N635" s="28"/>
    </row>
    <row r="636" spans="4:14" ht="13.8" x14ac:dyDescent="0.3">
      <c r="D636" s="29"/>
      <c r="J636" s="16"/>
      <c r="M636" s="29"/>
      <c r="N636" s="28"/>
    </row>
    <row r="637" spans="4:14" ht="13.8" x14ac:dyDescent="0.3">
      <c r="D637" s="29"/>
      <c r="J637" s="16"/>
      <c r="M637" s="29"/>
      <c r="N637" s="28"/>
    </row>
    <row r="638" spans="4:14" ht="13.8" x14ac:dyDescent="0.3">
      <c r="D638" s="29"/>
      <c r="J638" s="16"/>
      <c r="M638" s="29"/>
      <c r="N638" s="28"/>
    </row>
    <row r="639" spans="4:14" ht="13.8" x14ac:dyDescent="0.3">
      <c r="D639" s="29"/>
      <c r="J639" s="16"/>
      <c r="M639" s="29"/>
      <c r="N639" s="28"/>
    </row>
    <row r="640" spans="4:14" ht="13.8" x14ac:dyDescent="0.3">
      <c r="D640" s="29"/>
      <c r="J640" s="16"/>
      <c r="M640" s="29"/>
      <c r="N640" s="28"/>
    </row>
    <row r="641" spans="4:14" ht="13.8" x14ac:dyDescent="0.3">
      <c r="D641" s="29"/>
      <c r="J641" s="16"/>
      <c r="M641" s="29"/>
      <c r="N641" s="28"/>
    </row>
    <row r="642" spans="4:14" ht="13.8" x14ac:dyDescent="0.3">
      <c r="D642" s="29"/>
      <c r="J642" s="16"/>
      <c r="M642" s="29"/>
      <c r="N642" s="28"/>
    </row>
    <row r="643" spans="4:14" ht="13.8" x14ac:dyDescent="0.3">
      <c r="D643" s="29"/>
      <c r="J643" s="16"/>
      <c r="M643" s="29"/>
      <c r="N643" s="28"/>
    </row>
    <row r="644" spans="4:14" ht="13.8" x14ac:dyDescent="0.3">
      <c r="D644" s="29"/>
      <c r="J644" s="16"/>
      <c r="M644" s="29"/>
      <c r="N644" s="28"/>
    </row>
    <row r="645" spans="4:14" ht="13.8" x14ac:dyDescent="0.3">
      <c r="D645" s="29"/>
      <c r="J645" s="16"/>
      <c r="M645" s="29"/>
      <c r="N645" s="28"/>
    </row>
    <row r="646" spans="4:14" ht="13.8" x14ac:dyDescent="0.3">
      <c r="D646" s="29"/>
      <c r="J646" s="16"/>
      <c r="M646" s="29"/>
      <c r="N646" s="28"/>
    </row>
    <row r="647" spans="4:14" ht="13.8" x14ac:dyDescent="0.3">
      <c r="D647" s="29"/>
      <c r="J647" s="16"/>
      <c r="M647" s="29"/>
      <c r="N647" s="28"/>
    </row>
    <row r="648" spans="4:14" ht="13.8" x14ac:dyDescent="0.3">
      <c r="D648" s="29"/>
      <c r="J648" s="16"/>
      <c r="M648" s="29"/>
      <c r="N648" s="28"/>
    </row>
    <row r="649" spans="4:14" ht="13.8" x14ac:dyDescent="0.3">
      <c r="D649" s="29"/>
      <c r="J649" s="16"/>
      <c r="M649" s="29"/>
      <c r="N649" s="28"/>
    </row>
    <row r="650" spans="4:14" ht="13.8" x14ac:dyDescent="0.3">
      <c r="D650" s="29"/>
      <c r="J650" s="16"/>
      <c r="M650" s="29"/>
      <c r="N650" s="28"/>
    </row>
    <row r="651" spans="4:14" ht="13.8" x14ac:dyDescent="0.3">
      <c r="D651" s="29"/>
      <c r="J651" s="16"/>
      <c r="M651" s="29"/>
      <c r="N651" s="28"/>
    </row>
    <row r="652" spans="4:14" ht="13.8" x14ac:dyDescent="0.3">
      <c r="D652" s="29"/>
      <c r="J652" s="16"/>
      <c r="M652" s="29"/>
      <c r="N652" s="28"/>
    </row>
    <row r="653" spans="4:14" ht="13.8" x14ac:dyDescent="0.3">
      <c r="D653" s="29"/>
      <c r="J653" s="16"/>
      <c r="M653" s="29"/>
      <c r="N653" s="28"/>
    </row>
    <row r="654" spans="4:14" ht="13.8" x14ac:dyDescent="0.3">
      <c r="D654" s="29"/>
      <c r="J654" s="16"/>
      <c r="M654" s="29"/>
      <c r="N654" s="28"/>
    </row>
    <row r="655" spans="4:14" ht="13.8" x14ac:dyDescent="0.3">
      <c r="D655" s="29"/>
      <c r="J655" s="16"/>
      <c r="M655" s="29"/>
      <c r="N655" s="28"/>
    </row>
    <row r="656" spans="4:14" ht="13.8" x14ac:dyDescent="0.3">
      <c r="D656" s="29"/>
      <c r="J656" s="16"/>
      <c r="M656" s="29"/>
      <c r="N656" s="28"/>
    </row>
    <row r="657" spans="4:14" ht="13.8" x14ac:dyDescent="0.3">
      <c r="D657" s="29"/>
      <c r="J657" s="16"/>
      <c r="M657" s="29"/>
      <c r="N657" s="28"/>
    </row>
    <row r="658" spans="4:14" ht="13.8" x14ac:dyDescent="0.3">
      <c r="D658" s="29"/>
      <c r="J658" s="16"/>
      <c r="M658" s="29"/>
      <c r="N658" s="28"/>
    </row>
    <row r="659" spans="4:14" ht="13.8" x14ac:dyDescent="0.3">
      <c r="D659" s="29"/>
      <c r="J659" s="16"/>
      <c r="M659" s="29"/>
      <c r="N659" s="28"/>
    </row>
    <row r="660" spans="4:14" ht="13.8" x14ac:dyDescent="0.3">
      <c r="D660" s="29"/>
      <c r="J660" s="16"/>
      <c r="M660" s="29"/>
      <c r="N660" s="28"/>
    </row>
    <row r="661" spans="4:14" ht="13.8" x14ac:dyDescent="0.3">
      <c r="D661" s="29"/>
      <c r="J661" s="16"/>
      <c r="M661" s="29"/>
      <c r="N661" s="28"/>
    </row>
    <row r="662" spans="4:14" ht="13.8" x14ac:dyDescent="0.3">
      <c r="D662" s="29"/>
      <c r="J662" s="16"/>
      <c r="M662" s="29"/>
      <c r="N662" s="28"/>
    </row>
    <row r="663" spans="4:14" ht="13.8" x14ac:dyDescent="0.3">
      <c r="D663" s="29"/>
      <c r="J663" s="16"/>
      <c r="M663" s="29"/>
      <c r="N663" s="28"/>
    </row>
    <row r="664" spans="4:14" ht="13.8" x14ac:dyDescent="0.3">
      <c r="D664" s="29"/>
      <c r="J664" s="16"/>
      <c r="M664" s="29"/>
      <c r="N664" s="28"/>
    </row>
    <row r="665" spans="4:14" ht="13.8" x14ac:dyDescent="0.3">
      <c r="D665" s="29"/>
      <c r="J665" s="16"/>
      <c r="M665" s="29"/>
      <c r="N665" s="28"/>
    </row>
    <row r="666" spans="4:14" ht="13.8" x14ac:dyDescent="0.3">
      <c r="D666" s="29"/>
      <c r="J666" s="16"/>
      <c r="M666" s="29"/>
      <c r="N666" s="28"/>
    </row>
    <row r="667" spans="4:14" ht="13.8" x14ac:dyDescent="0.3">
      <c r="D667" s="29"/>
      <c r="J667" s="16"/>
      <c r="M667" s="29"/>
      <c r="N667" s="28"/>
    </row>
    <row r="668" spans="4:14" ht="13.8" x14ac:dyDescent="0.3">
      <c r="D668" s="29"/>
      <c r="J668" s="16"/>
      <c r="M668" s="29"/>
      <c r="N668" s="28"/>
    </row>
    <row r="669" spans="4:14" ht="13.8" x14ac:dyDescent="0.3">
      <c r="D669" s="29"/>
      <c r="J669" s="16"/>
      <c r="M669" s="29"/>
      <c r="N669" s="28"/>
    </row>
    <row r="670" spans="4:14" ht="13.8" x14ac:dyDescent="0.3">
      <c r="D670" s="29"/>
      <c r="J670" s="16"/>
      <c r="M670" s="29"/>
      <c r="N670" s="28"/>
    </row>
    <row r="671" spans="4:14" ht="13.8" x14ac:dyDescent="0.3">
      <c r="D671" s="29"/>
      <c r="J671" s="16"/>
      <c r="M671" s="29"/>
      <c r="N671" s="28"/>
    </row>
    <row r="672" spans="4:14" ht="13.8" x14ac:dyDescent="0.3">
      <c r="D672" s="29"/>
      <c r="J672" s="16"/>
      <c r="M672" s="29"/>
      <c r="N672" s="28"/>
    </row>
    <row r="673" spans="4:14" ht="13.8" x14ac:dyDescent="0.3">
      <c r="D673" s="29"/>
      <c r="J673" s="16"/>
      <c r="M673" s="29"/>
      <c r="N673" s="28"/>
    </row>
    <row r="674" spans="4:14" ht="13.8" x14ac:dyDescent="0.3">
      <c r="D674" s="29"/>
      <c r="J674" s="16"/>
      <c r="M674" s="29"/>
      <c r="N674" s="28"/>
    </row>
    <row r="675" spans="4:14" ht="13.8" x14ac:dyDescent="0.3">
      <c r="D675" s="29"/>
      <c r="J675" s="16"/>
      <c r="M675" s="29"/>
      <c r="N675" s="28"/>
    </row>
    <row r="676" spans="4:14" ht="13.8" x14ac:dyDescent="0.3">
      <c r="D676" s="29"/>
      <c r="J676" s="16"/>
      <c r="M676" s="29"/>
      <c r="N676" s="28"/>
    </row>
    <row r="677" spans="4:14" ht="13.8" x14ac:dyDescent="0.3">
      <c r="D677" s="29"/>
      <c r="J677" s="16"/>
      <c r="M677" s="29"/>
      <c r="N677" s="28"/>
    </row>
    <row r="678" spans="4:14" ht="13.8" x14ac:dyDescent="0.3">
      <c r="D678" s="29"/>
      <c r="J678" s="16"/>
      <c r="M678" s="29"/>
      <c r="N678" s="28"/>
    </row>
    <row r="679" spans="4:14" ht="13.8" x14ac:dyDescent="0.3">
      <c r="D679" s="29"/>
      <c r="J679" s="16"/>
      <c r="M679" s="29"/>
      <c r="N679" s="28"/>
    </row>
    <row r="680" spans="4:14" ht="13.8" x14ac:dyDescent="0.3">
      <c r="D680" s="29"/>
      <c r="J680" s="16"/>
      <c r="M680" s="29"/>
      <c r="N680" s="28"/>
    </row>
    <row r="681" spans="4:14" ht="13.8" x14ac:dyDescent="0.3">
      <c r="D681" s="29"/>
      <c r="J681" s="16"/>
      <c r="M681" s="29"/>
      <c r="N681" s="28"/>
    </row>
    <row r="682" spans="4:14" ht="13.8" x14ac:dyDescent="0.3">
      <c r="D682" s="29"/>
      <c r="J682" s="16"/>
      <c r="M682" s="29"/>
      <c r="N682" s="28"/>
    </row>
    <row r="683" spans="4:14" ht="13.8" x14ac:dyDescent="0.3">
      <c r="D683" s="29"/>
      <c r="J683" s="16"/>
      <c r="M683" s="29"/>
      <c r="N683" s="28"/>
    </row>
    <row r="684" spans="4:14" ht="13.8" x14ac:dyDescent="0.3">
      <c r="D684" s="29"/>
      <c r="J684" s="16"/>
      <c r="M684" s="29"/>
      <c r="N684" s="28"/>
    </row>
    <row r="685" spans="4:14" ht="13.8" x14ac:dyDescent="0.3">
      <c r="D685" s="29"/>
      <c r="J685" s="16"/>
      <c r="M685" s="29"/>
      <c r="N685" s="28"/>
    </row>
    <row r="686" spans="4:14" ht="13.8" x14ac:dyDescent="0.3">
      <c r="D686" s="29"/>
      <c r="J686" s="16"/>
      <c r="M686" s="29"/>
      <c r="N686" s="28"/>
    </row>
    <row r="687" spans="4:14" ht="13.8" x14ac:dyDescent="0.3">
      <c r="D687" s="29"/>
      <c r="J687" s="16"/>
      <c r="M687" s="29"/>
      <c r="N687" s="28"/>
    </row>
    <row r="688" spans="4:14" ht="13.8" x14ac:dyDescent="0.3">
      <c r="D688" s="29"/>
      <c r="J688" s="16"/>
      <c r="M688" s="29"/>
      <c r="N688" s="28"/>
    </row>
    <row r="689" spans="4:14" ht="13.8" x14ac:dyDescent="0.3">
      <c r="D689" s="29"/>
      <c r="J689" s="16"/>
      <c r="M689" s="29"/>
      <c r="N689" s="28"/>
    </row>
    <row r="690" spans="4:14" ht="13.8" x14ac:dyDescent="0.3">
      <c r="D690" s="29"/>
      <c r="J690" s="16"/>
      <c r="M690" s="29"/>
      <c r="N690" s="28"/>
    </row>
    <row r="691" spans="4:14" ht="13.8" x14ac:dyDescent="0.3">
      <c r="D691" s="29"/>
      <c r="J691" s="16"/>
      <c r="M691" s="29"/>
      <c r="N691" s="28"/>
    </row>
    <row r="692" spans="4:14" ht="13.8" x14ac:dyDescent="0.3">
      <c r="D692" s="29"/>
      <c r="J692" s="16"/>
      <c r="M692" s="29"/>
      <c r="N692" s="28"/>
    </row>
    <row r="693" spans="4:14" ht="13.8" x14ac:dyDescent="0.3">
      <c r="D693" s="29"/>
      <c r="J693" s="16"/>
      <c r="M693" s="29"/>
      <c r="N693" s="28"/>
    </row>
    <row r="694" spans="4:14" ht="13.8" x14ac:dyDescent="0.3">
      <c r="D694" s="29"/>
      <c r="J694" s="16"/>
      <c r="M694" s="29"/>
      <c r="N694" s="28"/>
    </row>
    <row r="695" spans="4:14" ht="13.8" x14ac:dyDescent="0.3">
      <c r="D695" s="29"/>
      <c r="J695" s="16"/>
      <c r="M695" s="29"/>
      <c r="N695" s="28"/>
    </row>
    <row r="696" spans="4:14" ht="13.8" x14ac:dyDescent="0.3">
      <c r="D696" s="29"/>
      <c r="J696" s="16"/>
      <c r="M696" s="29"/>
      <c r="N696" s="28"/>
    </row>
    <row r="697" spans="4:14" ht="13.8" x14ac:dyDescent="0.3">
      <c r="D697" s="29"/>
      <c r="J697" s="16"/>
      <c r="M697" s="29"/>
      <c r="N697" s="28"/>
    </row>
    <row r="698" spans="4:14" ht="13.8" x14ac:dyDescent="0.3">
      <c r="D698" s="29"/>
      <c r="J698" s="16"/>
      <c r="M698" s="29"/>
      <c r="N698" s="28"/>
    </row>
    <row r="699" spans="4:14" ht="13.8" x14ac:dyDescent="0.3">
      <c r="D699" s="29"/>
      <c r="J699" s="16"/>
      <c r="M699" s="29"/>
      <c r="N699" s="28"/>
    </row>
    <row r="700" spans="4:14" ht="13.8" x14ac:dyDescent="0.3">
      <c r="D700" s="29"/>
      <c r="J700" s="16"/>
      <c r="M700" s="29"/>
      <c r="N700" s="28"/>
    </row>
    <row r="701" spans="4:14" ht="13.8" x14ac:dyDescent="0.3">
      <c r="D701" s="29"/>
      <c r="J701" s="16"/>
      <c r="M701" s="29"/>
      <c r="N701" s="28"/>
    </row>
    <row r="702" spans="4:14" ht="13.8" x14ac:dyDescent="0.3">
      <c r="D702" s="29"/>
      <c r="J702" s="16"/>
      <c r="M702" s="29"/>
      <c r="N702" s="28"/>
    </row>
    <row r="703" spans="4:14" ht="13.8" x14ac:dyDescent="0.3">
      <c r="D703" s="29"/>
      <c r="J703" s="16"/>
      <c r="M703" s="29"/>
      <c r="N703" s="28"/>
    </row>
    <row r="704" spans="4:14" ht="13.8" x14ac:dyDescent="0.3">
      <c r="D704" s="29"/>
      <c r="J704" s="16"/>
      <c r="M704" s="29"/>
      <c r="N704" s="28"/>
    </row>
    <row r="705" spans="4:14" ht="13.8" x14ac:dyDescent="0.3">
      <c r="D705" s="29"/>
      <c r="J705" s="16"/>
      <c r="M705" s="29"/>
      <c r="N705" s="28"/>
    </row>
    <row r="706" spans="4:14" ht="13.8" x14ac:dyDescent="0.3">
      <c r="D706" s="29"/>
      <c r="J706" s="16"/>
      <c r="M706" s="29"/>
      <c r="N706" s="28"/>
    </row>
    <row r="707" spans="4:14" ht="13.8" x14ac:dyDescent="0.3">
      <c r="D707" s="29"/>
      <c r="J707" s="16"/>
      <c r="M707" s="29"/>
      <c r="N707" s="28"/>
    </row>
    <row r="708" spans="4:14" ht="13.8" x14ac:dyDescent="0.3">
      <c r="D708" s="29"/>
      <c r="J708" s="16"/>
      <c r="M708" s="29"/>
      <c r="N708" s="28"/>
    </row>
    <row r="709" spans="4:14" ht="13.8" x14ac:dyDescent="0.3">
      <c r="D709" s="29"/>
      <c r="J709" s="16"/>
      <c r="M709" s="29"/>
      <c r="N709" s="28"/>
    </row>
    <row r="710" spans="4:14" ht="13.8" x14ac:dyDescent="0.3">
      <c r="D710" s="29"/>
      <c r="J710" s="16"/>
      <c r="M710" s="29"/>
      <c r="N710" s="28"/>
    </row>
    <row r="711" spans="4:14" ht="13.8" x14ac:dyDescent="0.3">
      <c r="D711" s="29"/>
      <c r="J711" s="16"/>
      <c r="M711" s="29"/>
      <c r="N711" s="28"/>
    </row>
    <row r="712" spans="4:14" ht="13.8" x14ac:dyDescent="0.3">
      <c r="D712" s="29"/>
      <c r="J712" s="16"/>
      <c r="M712" s="29"/>
      <c r="N712" s="28"/>
    </row>
    <row r="713" spans="4:14" ht="13.8" x14ac:dyDescent="0.3">
      <c r="D713" s="29"/>
      <c r="J713" s="16"/>
      <c r="M713" s="29"/>
      <c r="N713" s="28"/>
    </row>
    <row r="714" spans="4:14" ht="13.8" x14ac:dyDescent="0.3">
      <c r="D714" s="29"/>
      <c r="J714" s="16"/>
      <c r="M714" s="29"/>
      <c r="N714" s="28"/>
    </row>
    <row r="715" spans="4:14" ht="13.8" x14ac:dyDescent="0.3">
      <c r="D715" s="29"/>
      <c r="J715" s="16"/>
      <c r="M715" s="29"/>
      <c r="N715" s="28"/>
    </row>
    <row r="716" spans="4:14" ht="13.8" x14ac:dyDescent="0.3">
      <c r="D716" s="29"/>
      <c r="J716" s="16"/>
      <c r="M716" s="29"/>
      <c r="N716" s="28"/>
    </row>
    <row r="717" spans="4:14" ht="13.8" x14ac:dyDescent="0.3">
      <c r="D717" s="29"/>
      <c r="J717" s="16"/>
      <c r="M717" s="29"/>
      <c r="N717" s="28"/>
    </row>
    <row r="718" spans="4:14" ht="13.8" x14ac:dyDescent="0.3">
      <c r="D718" s="29"/>
      <c r="J718" s="16"/>
      <c r="M718" s="29"/>
      <c r="N718" s="28"/>
    </row>
    <row r="719" spans="4:14" ht="13.8" x14ac:dyDescent="0.3">
      <c r="D719" s="29"/>
      <c r="J719" s="16"/>
      <c r="M719" s="29"/>
      <c r="N719" s="28"/>
    </row>
    <row r="720" spans="4:14" ht="13.8" x14ac:dyDescent="0.3">
      <c r="D720" s="29"/>
      <c r="J720" s="16"/>
      <c r="M720" s="29"/>
      <c r="N720" s="28"/>
    </row>
    <row r="721" spans="4:14" ht="13.8" x14ac:dyDescent="0.3">
      <c r="D721" s="29"/>
      <c r="J721" s="16"/>
      <c r="M721" s="29"/>
      <c r="N721" s="28"/>
    </row>
    <row r="722" spans="4:14" ht="13.8" x14ac:dyDescent="0.3">
      <c r="D722" s="29"/>
      <c r="J722" s="16"/>
      <c r="M722" s="29"/>
      <c r="N722" s="28"/>
    </row>
    <row r="723" spans="4:14" ht="13.8" x14ac:dyDescent="0.3">
      <c r="D723" s="29"/>
      <c r="J723" s="16"/>
      <c r="M723" s="29"/>
      <c r="N723" s="28"/>
    </row>
    <row r="724" spans="4:14" ht="13.8" x14ac:dyDescent="0.3">
      <c r="D724" s="29"/>
      <c r="J724" s="16"/>
      <c r="M724" s="29"/>
      <c r="N724" s="28"/>
    </row>
    <row r="725" spans="4:14" ht="13.8" x14ac:dyDescent="0.3">
      <c r="D725" s="29"/>
      <c r="J725" s="16"/>
      <c r="M725" s="29"/>
      <c r="N725" s="28"/>
    </row>
    <row r="726" spans="4:14" ht="13.8" x14ac:dyDescent="0.3">
      <c r="D726" s="29"/>
      <c r="J726" s="16"/>
      <c r="M726" s="29"/>
      <c r="N726" s="28"/>
    </row>
    <row r="727" spans="4:14" ht="13.8" x14ac:dyDescent="0.3">
      <c r="D727" s="29"/>
      <c r="J727" s="16"/>
      <c r="M727" s="29"/>
      <c r="N727" s="28"/>
    </row>
    <row r="728" spans="4:14" ht="13.8" x14ac:dyDescent="0.3">
      <c r="D728" s="29"/>
      <c r="J728" s="16"/>
      <c r="M728" s="29"/>
      <c r="N728" s="28"/>
    </row>
    <row r="729" spans="4:14" ht="13.8" x14ac:dyDescent="0.3">
      <c r="D729" s="29"/>
      <c r="J729" s="16"/>
      <c r="M729" s="29"/>
      <c r="N729" s="28"/>
    </row>
    <row r="730" spans="4:14" ht="13.8" x14ac:dyDescent="0.3">
      <c r="D730" s="29"/>
      <c r="J730" s="16"/>
      <c r="M730" s="29"/>
      <c r="N730" s="28"/>
    </row>
    <row r="731" spans="4:14" ht="13.8" x14ac:dyDescent="0.3">
      <c r="D731" s="29"/>
      <c r="J731" s="16"/>
      <c r="M731" s="29"/>
      <c r="N731" s="28"/>
    </row>
    <row r="732" spans="4:14" ht="13.8" x14ac:dyDescent="0.3">
      <c r="D732" s="29"/>
      <c r="J732" s="16"/>
      <c r="M732" s="29"/>
      <c r="N732" s="28"/>
    </row>
    <row r="733" spans="4:14" ht="13.8" x14ac:dyDescent="0.3">
      <c r="D733" s="29"/>
      <c r="J733" s="16"/>
      <c r="M733" s="29"/>
      <c r="N733" s="28"/>
    </row>
    <row r="734" spans="4:14" ht="13.8" x14ac:dyDescent="0.3">
      <c r="D734" s="29"/>
      <c r="J734" s="16"/>
      <c r="M734" s="29"/>
      <c r="N734" s="28"/>
    </row>
    <row r="735" spans="4:14" ht="13.8" x14ac:dyDescent="0.3">
      <c r="D735" s="29"/>
      <c r="J735" s="16"/>
      <c r="M735" s="29"/>
      <c r="N735" s="28"/>
    </row>
    <row r="736" spans="4:14" ht="13.8" x14ac:dyDescent="0.3">
      <c r="D736" s="29"/>
      <c r="J736" s="16"/>
      <c r="M736" s="29"/>
      <c r="N736" s="28"/>
    </row>
    <row r="737" spans="4:14" ht="13.8" x14ac:dyDescent="0.3">
      <c r="D737" s="29"/>
      <c r="J737" s="16"/>
      <c r="M737" s="29"/>
      <c r="N737" s="28"/>
    </row>
    <row r="738" spans="4:14" ht="13.8" x14ac:dyDescent="0.3">
      <c r="D738" s="29"/>
      <c r="J738" s="16"/>
      <c r="M738" s="29"/>
      <c r="N738" s="28"/>
    </row>
    <row r="739" spans="4:14" ht="13.8" x14ac:dyDescent="0.3">
      <c r="D739" s="29"/>
      <c r="J739" s="16"/>
      <c r="M739" s="29"/>
      <c r="N739" s="28"/>
    </row>
    <row r="740" spans="4:14" ht="13.8" x14ac:dyDescent="0.3">
      <c r="D740" s="29"/>
      <c r="J740" s="16"/>
      <c r="M740" s="29"/>
      <c r="N740" s="28"/>
    </row>
    <row r="741" spans="4:14" ht="13.8" x14ac:dyDescent="0.3">
      <c r="D741" s="29"/>
      <c r="J741" s="16"/>
      <c r="M741" s="29"/>
      <c r="N741" s="28"/>
    </row>
    <row r="742" spans="4:14" ht="13.8" x14ac:dyDescent="0.3">
      <c r="D742" s="29"/>
      <c r="J742" s="16"/>
      <c r="M742" s="29"/>
      <c r="N742" s="28"/>
    </row>
    <row r="743" spans="4:14" ht="13.8" x14ac:dyDescent="0.3">
      <c r="D743" s="29"/>
      <c r="J743" s="16"/>
      <c r="M743" s="29"/>
      <c r="N743" s="28"/>
    </row>
    <row r="744" spans="4:14" ht="13.8" x14ac:dyDescent="0.3">
      <c r="D744" s="29"/>
      <c r="J744" s="16"/>
      <c r="M744" s="29"/>
      <c r="N744" s="28"/>
    </row>
    <row r="745" spans="4:14" ht="13.8" x14ac:dyDescent="0.3">
      <c r="D745" s="29"/>
      <c r="J745" s="16"/>
      <c r="M745" s="29"/>
      <c r="N745" s="28"/>
    </row>
    <row r="746" spans="4:14" ht="13.8" x14ac:dyDescent="0.3">
      <c r="D746" s="29"/>
      <c r="J746" s="16"/>
      <c r="M746" s="29"/>
      <c r="N746" s="28"/>
    </row>
    <row r="747" spans="4:14" ht="13.8" x14ac:dyDescent="0.3">
      <c r="D747" s="29"/>
      <c r="J747" s="16"/>
      <c r="M747" s="29"/>
      <c r="N747" s="28"/>
    </row>
    <row r="748" spans="4:14" ht="13.8" x14ac:dyDescent="0.3">
      <c r="D748" s="29"/>
      <c r="J748" s="16"/>
      <c r="M748" s="29"/>
      <c r="N748" s="28"/>
    </row>
    <row r="749" spans="4:14" ht="13.8" x14ac:dyDescent="0.3">
      <c r="D749" s="29"/>
      <c r="J749" s="16"/>
      <c r="M749" s="29"/>
      <c r="N749" s="28"/>
    </row>
    <row r="750" spans="4:14" ht="13.8" x14ac:dyDescent="0.3">
      <c r="D750" s="29"/>
      <c r="J750" s="16"/>
      <c r="M750" s="29"/>
      <c r="N750" s="28"/>
    </row>
    <row r="751" spans="4:14" ht="13.8" x14ac:dyDescent="0.3">
      <c r="D751" s="29"/>
      <c r="J751" s="16"/>
      <c r="M751" s="29"/>
      <c r="N751" s="28"/>
    </row>
    <row r="752" spans="4:14" ht="13.8" x14ac:dyDescent="0.3">
      <c r="D752" s="29"/>
      <c r="J752" s="16"/>
      <c r="M752" s="29"/>
      <c r="N752" s="28"/>
    </row>
    <row r="753" spans="4:14" ht="13.8" x14ac:dyDescent="0.3">
      <c r="D753" s="29"/>
      <c r="J753" s="16"/>
      <c r="M753" s="29"/>
      <c r="N753" s="28"/>
    </row>
    <row r="754" spans="4:14" ht="13.8" x14ac:dyDescent="0.3">
      <c r="D754" s="29"/>
      <c r="J754" s="16"/>
      <c r="M754" s="29"/>
      <c r="N754" s="28"/>
    </row>
    <row r="755" spans="4:14" ht="13.8" x14ac:dyDescent="0.3">
      <c r="D755" s="29"/>
      <c r="J755" s="16"/>
      <c r="M755" s="29"/>
      <c r="N755" s="28"/>
    </row>
    <row r="756" spans="4:14" ht="13.8" x14ac:dyDescent="0.3">
      <c r="D756" s="29"/>
      <c r="J756" s="16"/>
      <c r="M756" s="29"/>
      <c r="N756" s="28"/>
    </row>
    <row r="757" spans="4:14" ht="13.8" x14ac:dyDescent="0.3">
      <c r="D757" s="29"/>
      <c r="J757" s="16"/>
      <c r="M757" s="29"/>
      <c r="N757" s="28"/>
    </row>
    <row r="758" spans="4:14" ht="13.8" x14ac:dyDescent="0.3">
      <c r="D758" s="29"/>
      <c r="J758" s="16"/>
      <c r="M758" s="29"/>
      <c r="N758" s="28"/>
    </row>
    <row r="759" spans="4:14" ht="13.8" x14ac:dyDescent="0.3">
      <c r="D759" s="29"/>
      <c r="J759" s="16"/>
      <c r="M759" s="29"/>
      <c r="N759" s="28"/>
    </row>
    <row r="760" spans="4:14" ht="13.8" x14ac:dyDescent="0.3">
      <c r="D760" s="29"/>
      <c r="J760" s="16"/>
      <c r="M760" s="29"/>
      <c r="N760" s="28"/>
    </row>
    <row r="761" spans="4:14" ht="13.8" x14ac:dyDescent="0.3">
      <c r="D761" s="29"/>
      <c r="J761" s="16"/>
      <c r="M761" s="29"/>
      <c r="N761" s="28"/>
    </row>
    <row r="762" spans="4:14" ht="13.8" x14ac:dyDescent="0.3">
      <c r="D762" s="29"/>
      <c r="J762" s="16"/>
      <c r="M762" s="29"/>
      <c r="N762" s="28"/>
    </row>
    <row r="763" spans="4:14" ht="13.8" x14ac:dyDescent="0.3">
      <c r="D763" s="29"/>
      <c r="J763" s="16"/>
      <c r="M763" s="29"/>
      <c r="N763" s="28"/>
    </row>
    <row r="764" spans="4:14" ht="13.8" x14ac:dyDescent="0.3">
      <c r="D764" s="29"/>
      <c r="J764" s="16"/>
      <c r="M764" s="29"/>
      <c r="N764" s="28"/>
    </row>
    <row r="765" spans="4:14" ht="13.8" x14ac:dyDescent="0.3">
      <c r="D765" s="29"/>
      <c r="J765" s="16"/>
      <c r="M765" s="29"/>
      <c r="N765" s="28"/>
    </row>
    <row r="766" spans="4:14" ht="13.8" x14ac:dyDescent="0.3">
      <c r="D766" s="29"/>
      <c r="J766" s="16"/>
      <c r="M766" s="29"/>
      <c r="N766" s="28"/>
    </row>
    <row r="767" spans="4:14" ht="13.8" x14ac:dyDescent="0.3">
      <c r="D767" s="29"/>
      <c r="J767" s="16"/>
      <c r="M767" s="29"/>
      <c r="N767" s="28"/>
    </row>
    <row r="768" spans="4:14" ht="13.8" x14ac:dyDescent="0.3">
      <c r="D768" s="29"/>
      <c r="J768" s="16"/>
      <c r="M768" s="29"/>
      <c r="N768" s="28"/>
    </row>
    <row r="769" spans="4:14" ht="13.8" x14ac:dyDescent="0.3">
      <c r="D769" s="29"/>
      <c r="J769" s="16"/>
      <c r="M769" s="29"/>
      <c r="N769" s="28"/>
    </row>
    <row r="770" spans="4:14" ht="13.8" x14ac:dyDescent="0.3">
      <c r="D770" s="29"/>
      <c r="J770" s="16"/>
      <c r="M770" s="29"/>
      <c r="N770" s="28"/>
    </row>
    <row r="771" spans="4:14" ht="13.8" x14ac:dyDescent="0.3">
      <c r="D771" s="29"/>
      <c r="J771" s="16"/>
      <c r="M771" s="29"/>
      <c r="N771" s="28"/>
    </row>
    <row r="772" spans="4:14" ht="13.8" x14ac:dyDescent="0.3">
      <c r="D772" s="29"/>
      <c r="J772" s="16"/>
      <c r="M772" s="29"/>
      <c r="N772" s="28"/>
    </row>
    <row r="773" spans="4:14" ht="13.8" x14ac:dyDescent="0.3">
      <c r="D773" s="29"/>
      <c r="J773" s="16"/>
      <c r="M773" s="29"/>
      <c r="N773" s="28"/>
    </row>
    <row r="774" spans="4:14" ht="13.8" x14ac:dyDescent="0.3">
      <c r="D774" s="29"/>
      <c r="J774" s="16"/>
      <c r="M774" s="29"/>
      <c r="N774" s="28"/>
    </row>
    <row r="775" spans="4:14" ht="13.8" x14ac:dyDescent="0.3">
      <c r="D775" s="29"/>
      <c r="J775" s="16"/>
      <c r="M775" s="29"/>
      <c r="N775" s="28"/>
    </row>
    <row r="776" spans="4:14" ht="13.8" x14ac:dyDescent="0.3">
      <c r="D776" s="29"/>
      <c r="J776" s="16"/>
      <c r="M776" s="29"/>
      <c r="N776" s="28"/>
    </row>
    <row r="777" spans="4:14" ht="13.8" x14ac:dyDescent="0.3">
      <c r="D777" s="29"/>
      <c r="J777" s="16"/>
      <c r="M777" s="29"/>
      <c r="N777" s="28"/>
    </row>
    <row r="778" spans="4:14" ht="13.8" x14ac:dyDescent="0.3">
      <c r="D778" s="29"/>
      <c r="J778" s="16"/>
      <c r="M778" s="29"/>
      <c r="N778" s="28"/>
    </row>
    <row r="779" spans="4:14" ht="13.8" x14ac:dyDescent="0.3">
      <c r="D779" s="29"/>
      <c r="J779" s="16"/>
      <c r="M779" s="29"/>
      <c r="N779" s="28"/>
    </row>
    <row r="780" spans="4:14" ht="13.8" x14ac:dyDescent="0.3">
      <c r="D780" s="29"/>
      <c r="J780" s="16"/>
      <c r="M780" s="29"/>
      <c r="N780" s="28"/>
    </row>
    <row r="781" spans="4:14" ht="13.8" x14ac:dyDescent="0.3">
      <c r="D781" s="29"/>
      <c r="J781" s="16"/>
      <c r="M781" s="29"/>
      <c r="N781" s="28"/>
    </row>
    <row r="782" spans="4:14" ht="13.8" x14ac:dyDescent="0.3">
      <c r="D782" s="29"/>
      <c r="J782" s="16"/>
      <c r="M782" s="29"/>
      <c r="N782" s="28"/>
    </row>
    <row r="783" spans="4:14" ht="13.8" x14ac:dyDescent="0.3">
      <c r="D783" s="29"/>
      <c r="J783" s="16"/>
      <c r="M783" s="29"/>
      <c r="N783" s="28"/>
    </row>
    <row r="784" spans="4:14" ht="13.8" x14ac:dyDescent="0.3">
      <c r="D784" s="29"/>
      <c r="J784" s="16"/>
      <c r="M784" s="29"/>
      <c r="N784" s="28"/>
    </row>
    <row r="785" spans="4:14" ht="13.8" x14ac:dyDescent="0.3">
      <c r="D785" s="29"/>
      <c r="J785" s="16"/>
      <c r="M785" s="29"/>
      <c r="N785" s="28"/>
    </row>
    <row r="786" spans="4:14" ht="13.8" x14ac:dyDescent="0.3">
      <c r="D786" s="29"/>
      <c r="J786" s="16"/>
      <c r="M786" s="29"/>
      <c r="N786" s="28"/>
    </row>
    <row r="787" spans="4:14" ht="13.8" x14ac:dyDescent="0.3">
      <c r="D787" s="29"/>
      <c r="J787" s="16"/>
      <c r="M787" s="29"/>
      <c r="N787" s="28"/>
    </row>
    <row r="788" spans="4:14" ht="13.8" x14ac:dyDescent="0.3">
      <c r="D788" s="29"/>
      <c r="J788" s="16"/>
      <c r="M788" s="29"/>
      <c r="N788" s="28"/>
    </row>
    <row r="789" spans="4:14" ht="13.8" x14ac:dyDescent="0.3">
      <c r="D789" s="29"/>
      <c r="J789" s="16"/>
      <c r="M789" s="29"/>
      <c r="N789" s="28"/>
    </row>
    <row r="790" spans="4:14" ht="13.8" x14ac:dyDescent="0.3">
      <c r="D790" s="29"/>
      <c r="J790" s="16"/>
      <c r="M790" s="29"/>
      <c r="N790" s="28"/>
    </row>
    <row r="791" spans="4:14" ht="13.8" x14ac:dyDescent="0.3">
      <c r="D791" s="29"/>
      <c r="J791" s="16"/>
      <c r="M791" s="29"/>
      <c r="N791" s="28"/>
    </row>
    <row r="792" spans="4:14" ht="13.8" x14ac:dyDescent="0.3">
      <c r="D792" s="29"/>
      <c r="J792" s="16"/>
      <c r="M792" s="29"/>
      <c r="N792" s="28"/>
    </row>
    <row r="793" spans="4:14" ht="13.8" x14ac:dyDescent="0.3">
      <c r="D793" s="29"/>
      <c r="J793" s="16"/>
      <c r="M793" s="29"/>
      <c r="N793" s="28"/>
    </row>
    <row r="794" spans="4:14" ht="13.8" x14ac:dyDescent="0.3">
      <c r="D794" s="29"/>
      <c r="J794" s="16"/>
      <c r="M794" s="29"/>
      <c r="N794" s="28"/>
    </row>
    <row r="795" spans="4:14" ht="13.8" x14ac:dyDescent="0.3">
      <c r="D795" s="29"/>
      <c r="J795" s="16"/>
      <c r="M795" s="29"/>
      <c r="N795" s="28"/>
    </row>
    <row r="796" spans="4:14" ht="13.8" x14ac:dyDescent="0.3">
      <c r="D796" s="29"/>
      <c r="J796" s="16"/>
      <c r="M796" s="29"/>
      <c r="N796" s="28"/>
    </row>
    <row r="797" spans="4:14" ht="13.8" x14ac:dyDescent="0.3">
      <c r="D797" s="29"/>
      <c r="J797" s="16"/>
      <c r="M797" s="29"/>
      <c r="N797" s="28"/>
    </row>
    <row r="798" spans="4:14" ht="13.8" x14ac:dyDescent="0.3">
      <c r="D798" s="29"/>
      <c r="J798" s="16"/>
      <c r="M798" s="29"/>
      <c r="N798" s="28"/>
    </row>
    <row r="799" spans="4:14" ht="13.8" x14ac:dyDescent="0.3">
      <c r="D799" s="29"/>
      <c r="J799" s="16"/>
      <c r="M799" s="29"/>
      <c r="N799" s="28"/>
    </row>
    <row r="800" spans="4:14" ht="13.8" x14ac:dyDescent="0.3">
      <c r="D800" s="29"/>
      <c r="J800" s="16"/>
      <c r="M800" s="29"/>
      <c r="N800" s="28"/>
    </row>
    <row r="801" spans="4:14" ht="13.8" x14ac:dyDescent="0.3">
      <c r="D801" s="29"/>
      <c r="J801" s="16"/>
      <c r="M801" s="29"/>
      <c r="N801" s="28"/>
    </row>
    <row r="802" spans="4:14" ht="13.8" x14ac:dyDescent="0.3">
      <c r="D802" s="29"/>
      <c r="J802" s="16"/>
      <c r="M802" s="29"/>
      <c r="N802" s="28"/>
    </row>
    <row r="803" spans="4:14" ht="13.8" x14ac:dyDescent="0.3">
      <c r="D803" s="29"/>
      <c r="J803" s="16"/>
      <c r="M803" s="29"/>
      <c r="N803" s="28"/>
    </row>
    <row r="804" spans="4:14" ht="13.8" x14ac:dyDescent="0.3">
      <c r="D804" s="29"/>
      <c r="J804" s="16"/>
      <c r="M804" s="29"/>
      <c r="N804" s="28"/>
    </row>
    <row r="805" spans="4:14" ht="13.8" x14ac:dyDescent="0.3">
      <c r="D805" s="29"/>
      <c r="J805" s="16"/>
      <c r="M805" s="29"/>
      <c r="N805" s="28"/>
    </row>
    <row r="806" spans="4:14" ht="13.8" x14ac:dyDescent="0.3">
      <c r="D806" s="29"/>
      <c r="J806" s="16"/>
      <c r="M806" s="29"/>
      <c r="N806" s="28"/>
    </row>
    <row r="807" spans="4:14" ht="13.8" x14ac:dyDescent="0.3">
      <c r="D807" s="29"/>
      <c r="J807" s="16"/>
      <c r="M807" s="29"/>
      <c r="N807" s="28"/>
    </row>
    <row r="808" spans="4:14" ht="13.8" x14ac:dyDescent="0.3">
      <c r="D808" s="29"/>
      <c r="J808" s="16"/>
      <c r="M808" s="29"/>
      <c r="N808" s="28"/>
    </row>
    <row r="809" spans="4:14" ht="13.8" x14ac:dyDescent="0.3">
      <c r="D809" s="29"/>
      <c r="J809" s="16"/>
      <c r="M809" s="29"/>
      <c r="N809" s="28"/>
    </row>
    <row r="810" spans="4:14" ht="13.8" x14ac:dyDescent="0.3">
      <c r="D810" s="29"/>
      <c r="J810" s="16"/>
      <c r="M810" s="29"/>
      <c r="N810" s="28"/>
    </row>
    <row r="811" spans="4:14" ht="13.8" x14ac:dyDescent="0.3">
      <c r="D811" s="29"/>
      <c r="J811" s="16"/>
      <c r="M811" s="29"/>
      <c r="N811" s="28"/>
    </row>
    <row r="812" spans="4:14" ht="13.8" x14ac:dyDescent="0.3">
      <c r="D812" s="29"/>
      <c r="J812" s="16"/>
      <c r="M812" s="29"/>
      <c r="N812" s="28"/>
    </row>
    <row r="813" spans="4:14" ht="13.8" x14ac:dyDescent="0.3">
      <c r="D813" s="29"/>
      <c r="J813" s="16"/>
      <c r="M813" s="29"/>
      <c r="N813" s="28"/>
    </row>
    <row r="814" spans="4:14" ht="13.8" x14ac:dyDescent="0.3">
      <c r="D814" s="29"/>
      <c r="J814" s="16"/>
      <c r="M814" s="29"/>
      <c r="N814" s="28"/>
    </row>
    <row r="815" spans="4:14" ht="13.8" x14ac:dyDescent="0.3">
      <c r="D815" s="29"/>
      <c r="J815" s="16"/>
      <c r="M815" s="29"/>
      <c r="N815" s="28"/>
    </row>
    <row r="816" spans="4:14" ht="13.8" x14ac:dyDescent="0.3">
      <c r="D816" s="29"/>
      <c r="J816" s="16"/>
      <c r="M816" s="29"/>
      <c r="N816" s="28"/>
    </row>
    <row r="817" spans="4:14" ht="13.8" x14ac:dyDescent="0.3">
      <c r="D817" s="29"/>
      <c r="J817" s="16"/>
      <c r="M817" s="29"/>
      <c r="N817" s="28"/>
    </row>
    <row r="818" spans="4:14" ht="13.8" x14ac:dyDescent="0.3">
      <c r="D818" s="29"/>
      <c r="J818" s="16"/>
      <c r="M818" s="29"/>
      <c r="N818" s="28"/>
    </row>
    <row r="819" spans="4:14" ht="13.8" x14ac:dyDescent="0.3">
      <c r="D819" s="29"/>
      <c r="J819" s="16"/>
      <c r="M819" s="29"/>
      <c r="N819" s="28"/>
    </row>
    <row r="820" spans="4:14" ht="13.8" x14ac:dyDescent="0.3">
      <c r="D820" s="29"/>
      <c r="J820" s="16"/>
      <c r="M820" s="29"/>
      <c r="N820" s="28"/>
    </row>
    <row r="821" spans="4:14" ht="13.8" x14ac:dyDescent="0.3">
      <c r="D821" s="29"/>
      <c r="J821" s="16"/>
      <c r="M821" s="29"/>
      <c r="N821" s="28"/>
    </row>
    <row r="822" spans="4:14" ht="13.8" x14ac:dyDescent="0.3">
      <c r="D822" s="29"/>
      <c r="J822" s="16"/>
      <c r="M822" s="29"/>
      <c r="N822" s="28"/>
    </row>
    <row r="823" spans="4:14" ht="13.8" x14ac:dyDescent="0.3">
      <c r="D823" s="29"/>
      <c r="J823" s="16"/>
      <c r="M823" s="29"/>
      <c r="N823" s="28"/>
    </row>
    <row r="824" spans="4:14" ht="13.8" x14ac:dyDescent="0.3">
      <c r="D824" s="29"/>
      <c r="J824" s="16"/>
      <c r="M824" s="29"/>
      <c r="N824" s="28"/>
    </row>
    <row r="825" spans="4:14" ht="13.8" x14ac:dyDescent="0.3">
      <c r="D825" s="29"/>
      <c r="J825" s="16"/>
      <c r="M825" s="29"/>
      <c r="N825" s="28"/>
    </row>
    <row r="826" spans="4:14" ht="13.8" x14ac:dyDescent="0.3">
      <c r="D826" s="29"/>
      <c r="J826" s="16"/>
      <c r="M826" s="29"/>
      <c r="N826" s="28"/>
    </row>
    <row r="827" spans="4:14" ht="13.8" x14ac:dyDescent="0.3">
      <c r="D827" s="29"/>
      <c r="J827" s="16"/>
      <c r="M827" s="29"/>
      <c r="N827" s="28"/>
    </row>
    <row r="828" spans="4:14" ht="13.8" x14ac:dyDescent="0.3">
      <c r="D828" s="29"/>
      <c r="J828" s="16"/>
      <c r="M828" s="29"/>
      <c r="N828" s="28"/>
    </row>
    <row r="829" spans="4:14" ht="13.8" x14ac:dyDescent="0.3">
      <c r="D829" s="29"/>
      <c r="J829" s="16"/>
      <c r="M829" s="29"/>
      <c r="N829" s="28"/>
    </row>
    <row r="830" spans="4:14" ht="13.8" x14ac:dyDescent="0.3">
      <c r="D830" s="29"/>
      <c r="J830" s="16"/>
      <c r="M830" s="29"/>
      <c r="N830" s="28"/>
    </row>
    <row r="831" spans="4:14" ht="13.8" x14ac:dyDescent="0.3">
      <c r="D831" s="29"/>
      <c r="J831" s="16"/>
      <c r="M831" s="29"/>
      <c r="N831" s="28"/>
    </row>
    <row r="832" spans="4:14" ht="13.8" x14ac:dyDescent="0.3">
      <c r="D832" s="29"/>
      <c r="J832" s="16"/>
      <c r="M832" s="29"/>
      <c r="N832" s="28"/>
    </row>
    <row r="833" spans="4:14" ht="13.8" x14ac:dyDescent="0.3">
      <c r="D833" s="29"/>
      <c r="J833" s="16"/>
      <c r="M833" s="29"/>
      <c r="N833" s="28"/>
    </row>
    <row r="834" spans="4:14" ht="13.8" x14ac:dyDescent="0.3">
      <c r="D834" s="29"/>
      <c r="J834" s="16"/>
      <c r="M834" s="29"/>
      <c r="N834" s="28"/>
    </row>
    <row r="835" spans="4:14" ht="13.8" x14ac:dyDescent="0.3">
      <c r="D835" s="29"/>
      <c r="J835" s="16"/>
      <c r="M835" s="29"/>
      <c r="N835" s="28"/>
    </row>
    <row r="836" spans="4:14" ht="13.8" x14ac:dyDescent="0.3">
      <c r="D836" s="29"/>
      <c r="J836" s="16"/>
      <c r="M836" s="29"/>
      <c r="N836" s="28"/>
    </row>
    <row r="837" spans="4:14" ht="13.8" x14ac:dyDescent="0.3">
      <c r="D837" s="29"/>
      <c r="J837" s="16"/>
      <c r="M837" s="29"/>
      <c r="N837" s="28"/>
    </row>
    <row r="838" spans="4:14" ht="13.8" x14ac:dyDescent="0.3">
      <c r="D838" s="29"/>
      <c r="J838" s="16"/>
      <c r="M838" s="29"/>
      <c r="N838" s="28"/>
    </row>
    <row r="839" spans="4:14" ht="13.8" x14ac:dyDescent="0.3">
      <c r="D839" s="29"/>
      <c r="J839" s="16"/>
      <c r="M839" s="29"/>
      <c r="N839" s="28"/>
    </row>
    <row r="840" spans="4:14" ht="13.8" x14ac:dyDescent="0.3">
      <c r="D840" s="29"/>
      <c r="J840" s="16"/>
      <c r="M840" s="29"/>
      <c r="N840" s="28"/>
    </row>
    <row r="841" spans="4:14" ht="13.8" x14ac:dyDescent="0.3">
      <c r="D841" s="29"/>
      <c r="J841" s="16"/>
      <c r="M841" s="29"/>
      <c r="N841" s="28"/>
    </row>
    <row r="842" spans="4:14" ht="13.8" x14ac:dyDescent="0.3">
      <c r="D842" s="29"/>
      <c r="J842" s="16"/>
      <c r="M842" s="29"/>
      <c r="N842" s="28"/>
    </row>
    <row r="843" spans="4:14" ht="13.8" x14ac:dyDescent="0.3">
      <c r="D843" s="29"/>
      <c r="J843" s="16"/>
      <c r="M843" s="29"/>
      <c r="N843" s="28"/>
    </row>
    <row r="844" spans="4:14" ht="13.8" x14ac:dyDescent="0.3">
      <c r="D844" s="29"/>
      <c r="J844" s="16"/>
      <c r="M844" s="29"/>
      <c r="N844" s="28"/>
    </row>
    <row r="845" spans="4:14" ht="13.8" x14ac:dyDescent="0.3">
      <c r="D845" s="29"/>
      <c r="J845" s="16"/>
      <c r="M845" s="29"/>
      <c r="N845" s="28"/>
    </row>
    <row r="846" spans="4:14" ht="13.8" x14ac:dyDescent="0.3">
      <c r="D846" s="29"/>
      <c r="J846" s="16"/>
      <c r="M846" s="29"/>
      <c r="N846" s="28"/>
    </row>
    <row r="847" spans="4:14" ht="13.8" x14ac:dyDescent="0.3">
      <c r="D847" s="29"/>
      <c r="J847" s="16"/>
      <c r="M847" s="29"/>
      <c r="N847" s="28"/>
    </row>
    <row r="848" spans="4:14" ht="13.8" x14ac:dyDescent="0.3">
      <c r="D848" s="29"/>
      <c r="J848" s="16"/>
      <c r="M848" s="29"/>
      <c r="N848" s="28"/>
    </row>
    <row r="849" spans="4:14" ht="13.8" x14ac:dyDescent="0.3">
      <c r="D849" s="29"/>
      <c r="J849" s="16"/>
      <c r="M849" s="29"/>
      <c r="N849" s="28"/>
    </row>
    <row r="850" spans="4:14" ht="13.8" x14ac:dyDescent="0.3">
      <c r="D850" s="29"/>
      <c r="J850" s="16"/>
      <c r="M850" s="29"/>
      <c r="N850" s="28"/>
    </row>
    <row r="851" spans="4:14" ht="13.8" x14ac:dyDescent="0.3">
      <c r="D851" s="29"/>
      <c r="J851" s="16"/>
      <c r="M851" s="29"/>
      <c r="N851" s="28"/>
    </row>
    <row r="852" spans="4:14" ht="13.8" x14ac:dyDescent="0.3">
      <c r="D852" s="29"/>
      <c r="J852" s="16"/>
      <c r="M852" s="29"/>
      <c r="N852" s="28"/>
    </row>
    <row r="853" spans="4:14" ht="13.8" x14ac:dyDescent="0.3">
      <c r="D853" s="29"/>
      <c r="J853" s="16"/>
      <c r="M853" s="29"/>
      <c r="N853" s="28"/>
    </row>
    <row r="854" spans="4:14" ht="13.8" x14ac:dyDescent="0.3">
      <c r="D854" s="29"/>
      <c r="J854" s="16"/>
      <c r="M854" s="29"/>
      <c r="N854" s="28"/>
    </row>
    <row r="855" spans="4:14" ht="13.8" x14ac:dyDescent="0.3">
      <c r="D855" s="29"/>
      <c r="J855" s="16"/>
      <c r="M855" s="29"/>
      <c r="N855" s="28"/>
    </row>
    <row r="856" spans="4:14" ht="13.8" x14ac:dyDescent="0.3">
      <c r="D856" s="29"/>
      <c r="J856" s="16"/>
      <c r="M856" s="29"/>
      <c r="N856" s="28"/>
    </row>
    <row r="857" spans="4:14" ht="13.8" x14ac:dyDescent="0.3">
      <c r="D857" s="29"/>
      <c r="J857" s="16"/>
      <c r="M857" s="29"/>
      <c r="N857" s="28"/>
    </row>
    <row r="858" spans="4:14" ht="13.8" x14ac:dyDescent="0.3">
      <c r="D858" s="29"/>
      <c r="J858" s="16"/>
      <c r="M858" s="29"/>
      <c r="N858" s="28"/>
    </row>
    <row r="859" spans="4:14" ht="13.8" x14ac:dyDescent="0.3">
      <c r="D859" s="29"/>
      <c r="J859" s="16"/>
      <c r="M859" s="29"/>
      <c r="N859" s="28"/>
    </row>
    <row r="860" spans="4:14" ht="13.8" x14ac:dyDescent="0.3">
      <c r="D860" s="29"/>
      <c r="J860" s="16"/>
      <c r="M860" s="29"/>
      <c r="N860" s="28"/>
    </row>
    <row r="861" spans="4:14" ht="13.8" x14ac:dyDescent="0.3">
      <c r="D861" s="29"/>
      <c r="J861" s="16"/>
      <c r="M861" s="29"/>
      <c r="N861" s="28"/>
    </row>
    <row r="862" spans="4:14" ht="13.8" x14ac:dyDescent="0.3">
      <c r="D862" s="29"/>
      <c r="J862" s="16"/>
      <c r="M862" s="29"/>
      <c r="N862" s="28"/>
    </row>
    <row r="863" spans="4:14" ht="13.8" x14ac:dyDescent="0.3">
      <c r="D863" s="29"/>
      <c r="J863" s="16"/>
      <c r="M863" s="29"/>
      <c r="N863" s="28"/>
    </row>
    <row r="864" spans="4:14" ht="13.8" x14ac:dyDescent="0.3">
      <c r="D864" s="29"/>
      <c r="J864" s="16"/>
      <c r="M864" s="29"/>
      <c r="N864" s="28"/>
    </row>
    <row r="865" spans="4:14" ht="13.8" x14ac:dyDescent="0.3">
      <c r="D865" s="29"/>
      <c r="J865" s="16"/>
      <c r="M865" s="29"/>
      <c r="N865" s="28"/>
    </row>
    <row r="866" spans="4:14" ht="13.8" x14ac:dyDescent="0.3">
      <c r="D866" s="29"/>
      <c r="J866" s="16"/>
      <c r="M866" s="29"/>
      <c r="N866" s="28"/>
    </row>
    <row r="867" spans="4:14" ht="13.8" x14ac:dyDescent="0.3">
      <c r="D867" s="29"/>
      <c r="J867" s="16"/>
      <c r="M867" s="29"/>
      <c r="N867" s="28"/>
    </row>
    <row r="868" spans="4:14" ht="13.8" x14ac:dyDescent="0.3">
      <c r="D868" s="29"/>
      <c r="J868" s="16"/>
      <c r="M868" s="29"/>
      <c r="N868" s="28"/>
    </row>
    <row r="869" spans="4:14" ht="13.8" x14ac:dyDescent="0.3">
      <c r="D869" s="29"/>
      <c r="J869" s="16"/>
      <c r="M869" s="29"/>
      <c r="N869" s="28"/>
    </row>
    <row r="870" spans="4:14" ht="13.8" x14ac:dyDescent="0.3">
      <c r="D870" s="29"/>
      <c r="J870" s="16"/>
      <c r="M870" s="29"/>
      <c r="N870" s="28"/>
    </row>
    <row r="871" spans="4:14" ht="13.8" x14ac:dyDescent="0.3">
      <c r="D871" s="29"/>
      <c r="J871" s="16"/>
      <c r="M871" s="29"/>
      <c r="N871" s="28"/>
    </row>
    <row r="872" spans="4:14" ht="13.8" x14ac:dyDescent="0.3">
      <c r="D872" s="29"/>
      <c r="J872" s="16"/>
      <c r="M872" s="29"/>
      <c r="N872" s="28"/>
    </row>
    <row r="873" spans="4:14" ht="13.8" x14ac:dyDescent="0.3">
      <c r="D873" s="29"/>
      <c r="J873" s="16"/>
      <c r="M873" s="29"/>
      <c r="N873" s="28"/>
    </row>
    <row r="874" spans="4:14" ht="13.8" x14ac:dyDescent="0.3">
      <c r="D874" s="29"/>
      <c r="J874" s="16"/>
      <c r="M874" s="29"/>
      <c r="N874" s="28"/>
    </row>
    <row r="875" spans="4:14" ht="13.8" x14ac:dyDescent="0.3">
      <c r="D875" s="29"/>
      <c r="J875" s="16"/>
      <c r="M875" s="29"/>
      <c r="N875" s="28"/>
    </row>
    <row r="876" spans="4:14" ht="13.8" x14ac:dyDescent="0.3">
      <c r="D876" s="29"/>
      <c r="J876" s="16"/>
      <c r="M876" s="29"/>
      <c r="N876" s="28"/>
    </row>
    <row r="877" spans="4:14" ht="13.8" x14ac:dyDescent="0.3">
      <c r="D877" s="29"/>
      <c r="J877" s="16"/>
      <c r="M877" s="29"/>
      <c r="N877" s="28"/>
    </row>
    <row r="878" spans="4:14" ht="13.8" x14ac:dyDescent="0.3">
      <c r="D878" s="29"/>
      <c r="J878" s="16"/>
      <c r="M878" s="29"/>
      <c r="N878" s="28"/>
    </row>
    <row r="879" spans="4:14" ht="13.8" x14ac:dyDescent="0.3">
      <c r="D879" s="29"/>
      <c r="J879" s="16"/>
      <c r="M879" s="29"/>
      <c r="N879" s="28"/>
    </row>
    <row r="880" spans="4:14" ht="13.8" x14ac:dyDescent="0.3">
      <c r="D880" s="29"/>
      <c r="J880" s="16"/>
      <c r="M880" s="29"/>
      <c r="N880" s="28"/>
    </row>
    <row r="881" spans="4:14" ht="13.8" x14ac:dyDescent="0.3">
      <c r="D881" s="29"/>
      <c r="J881" s="16"/>
      <c r="M881" s="29"/>
      <c r="N881" s="28"/>
    </row>
    <row r="882" spans="4:14" ht="13.8" x14ac:dyDescent="0.3">
      <c r="D882" s="29"/>
      <c r="J882" s="16"/>
      <c r="M882" s="29"/>
      <c r="N882" s="28"/>
    </row>
    <row r="883" spans="4:14" ht="13.8" x14ac:dyDescent="0.3">
      <c r="D883" s="29"/>
      <c r="J883" s="16"/>
      <c r="M883" s="29"/>
      <c r="N883" s="28"/>
    </row>
    <row r="884" spans="4:14" ht="13.8" x14ac:dyDescent="0.3">
      <c r="D884" s="29"/>
      <c r="J884" s="16"/>
      <c r="M884" s="29"/>
      <c r="N884" s="28"/>
    </row>
    <row r="885" spans="4:14" ht="13.8" x14ac:dyDescent="0.3">
      <c r="D885" s="29"/>
      <c r="J885" s="16"/>
      <c r="M885" s="29"/>
      <c r="N885" s="28"/>
    </row>
    <row r="886" spans="4:14" ht="13.8" x14ac:dyDescent="0.3">
      <c r="D886" s="29"/>
      <c r="J886" s="16"/>
      <c r="M886" s="29"/>
      <c r="N886" s="28"/>
    </row>
    <row r="887" spans="4:14" ht="13.8" x14ac:dyDescent="0.3">
      <c r="D887" s="29"/>
      <c r="J887" s="16"/>
      <c r="M887" s="29"/>
      <c r="N887" s="28"/>
    </row>
    <row r="888" spans="4:14" ht="13.8" x14ac:dyDescent="0.3">
      <c r="D888" s="29"/>
      <c r="J888" s="16"/>
      <c r="M888" s="29"/>
      <c r="N888" s="28"/>
    </row>
    <row r="889" spans="4:14" ht="13.8" x14ac:dyDescent="0.3">
      <c r="D889" s="29"/>
      <c r="J889" s="16"/>
      <c r="M889" s="29"/>
      <c r="N889" s="28"/>
    </row>
    <row r="890" spans="4:14" ht="13.8" x14ac:dyDescent="0.3">
      <c r="D890" s="29"/>
      <c r="J890" s="16"/>
      <c r="M890" s="29"/>
      <c r="N890" s="28"/>
    </row>
    <row r="891" spans="4:14" ht="13.8" x14ac:dyDescent="0.3">
      <c r="D891" s="29"/>
      <c r="J891" s="16"/>
      <c r="M891" s="29"/>
      <c r="N891" s="28"/>
    </row>
    <row r="892" spans="4:14" ht="13.8" x14ac:dyDescent="0.3">
      <c r="D892" s="29"/>
      <c r="J892" s="16"/>
      <c r="M892" s="29"/>
      <c r="N892" s="28"/>
    </row>
    <row r="893" spans="4:14" ht="13.8" x14ac:dyDescent="0.3">
      <c r="D893" s="29"/>
      <c r="J893" s="16"/>
      <c r="M893" s="29"/>
      <c r="N893" s="28"/>
    </row>
    <row r="894" spans="4:14" ht="13.8" x14ac:dyDescent="0.3">
      <c r="D894" s="29"/>
      <c r="J894" s="16"/>
      <c r="M894" s="29"/>
      <c r="N894" s="28"/>
    </row>
    <row r="895" spans="4:14" ht="13.8" x14ac:dyDescent="0.3">
      <c r="D895" s="29"/>
      <c r="J895" s="16"/>
      <c r="M895" s="29"/>
      <c r="N895" s="28"/>
    </row>
    <row r="896" spans="4:14" ht="13.8" x14ac:dyDescent="0.3">
      <c r="D896" s="29"/>
      <c r="J896" s="16"/>
      <c r="M896" s="29"/>
      <c r="N896" s="28"/>
    </row>
    <row r="897" spans="4:14" ht="13.8" x14ac:dyDescent="0.3">
      <c r="D897" s="29"/>
      <c r="J897" s="16"/>
      <c r="M897" s="29"/>
      <c r="N897" s="28"/>
    </row>
    <row r="898" spans="4:14" ht="13.8" x14ac:dyDescent="0.3">
      <c r="D898" s="29"/>
      <c r="J898" s="16"/>
      <c r="M898" s="29"/>
      <c r="N898" s="28"/>
    </row>
    <row r="899" spans="4:14" ht="13.8" x14ac:dyDescent="0.3">
      <c r="D899" s="29"/>
      <c r="J899" s="16"/>
      <c r="M899" s="29"/>
      <c r="N899" s="28"/>
    </row>
    <row r="900" spans="4:14" ht="13.8" x14ac:dyDescent="0.3">
      <c r="D900" s="29"/>
      <c r="J900" s="16"/>
      <c r="M900" s="29"/>
      <c r="N900" s="28"/>
    </row>
    <row r="901" spans="4:14" ht="13.8" x14ac:dyDescent="0.3">
      <c r="D901" s="29"/>
      <c r="J901" s="16"/>
      <c r="M901" s="29"/>
      <c r="N901" s="28"/>
    </row>
    <row r="902" spans="4:14" ht="13.8" x14ac:dyDescent="0.3">
      <c r="D902" s="29"/>
      <c r="J902" s="16"/>
      <c r="M902" s="29"/>
      <c r="N902" s="28"/>
    </row>
    <row r="903" spans="4:14" ht="13.8" x14ac:dyDescent="0.3">
      <c r="D903" s="29"/>
      <c r="J903" s="16"/>
      <c r="M903" s="29"/>
      <c r="N903" s="28"/>
    </row>
    <row r="904" spans="4:14" ht="13.8" x14ac:dyDescent="0.3">
      <c r="D904" s="29"/>
      <c r="J904" s="16"/>
      <c r="M904" s="29"/>
      <c r="N904" s="28"/>
    </row>
    <row r="905" spans="4:14" ht="13.8" x14ac:dyDescent="0.3">
      <c r="D905" s="29"/>
      <c r="J905" s="16"/>
      <c r="M905" s="29"/>
      <c r="N905" s="28"/>
    </row>
    <row r="906" spans="4:14" ht="13.8" x14ac:dyDescent="0.3">
      <c r="D906" s="29"/>
      <c r="J906" s="16"/>
      <c r="M906" s="29"/>
      <c r="N906" s="28"/>
    </row>
    <row r="907" spans="4:14" ht="13.8" x14ac:dyDescent="0.3">
      <c r="D907" s="29"/>
      <c r="J907" s="16"/>
      <c r="M907" s="29"/>
      <c r="N907" s="28"/>
    </row>
    <row r="908" spans="4:14" ht="13.8" x14ac:dyDescent="0.3">
      <c r="D908" s="29"/>
      <c r="J908" s="16"/>
      <c r="M908" s="29"/>
      <c r="N908" s="28"/>
    </row>
    <row r="909" spans="4:14" ht="13.8" x14ac:dyDescent="0.3">
      <c r="D909" s="29"/>
      <c r="J909" s="16"/>
      <c r="M909" s="29"/>
      <c r="N909" s="28"/>
    </row>
    <row r="910" spans="4:14" ht="13.8" x14ac:dyDescent="0.3">
      <c r="D910" s="29"/>
      <c r="J910" s="16"/>
      <c r="M910" s="29"/>
      <c r="N910" s="28"/>
    </row>
    <row r="911" spans="4:14" ht="13.8" x14ac:dyDescent="0.3">
      <c r="D911" s="29"/>
      <c r="J911" s="16"/>
      <c r="M911" s="29"/>
      <c r="N911" s="28"/>
    </row>
    <row r="912" spans="4:14" ht="13.8" x14ac:dyDescent="0.3">
      <c r="D912" s="29"/>
      <c r="J912" s="16"/>
      <c r="M912" s="29"/>
      <c r="N912" s="28"/>
    </row>
    <row r="913" spans="4:14" ht="13.8" x14ac:dyDescent="0.3">
      <c r="D913" s="29"/>
      <c r="J913" s="16"/>
      <c r="M913" s="29"/>
      <c r="N913" s="28"/>
    </row>
    <row r="914" spans="4:14" ht="13.8" x14ac:dyDescent="0.3">
      <c r="D914" s="29"/>
      <c r="J914" s="16"/>
      <c r="M914" s="29"/>
      <c r="N914" s="28"/>
    </row>
    <row r="915" spans="4:14" ht="13.8" x14ac:dyDescent="0.3">
      <c r="D915" s="29"/>
      <c r="J915" s="16"/>
      <c r="M915" s="29"/>
      <c r="N915" s="28"/>
    </row>
    <row r="916" spans="4:14" ht="13.8" x14ac:dyDescent="0.3">
      <c r="D916" s="29"/>
      <c r="J916" s="16"/>
      <c r="M916" s="29"/>
      <c r="N916" s="28"/>
    </row>
    <row r="917" spans="4:14" ht="13.8" x14ac:dyDescent="0.3">
      <c r="D917" s="29"/>
      <c r="J917" s="16"/>
      <c r="M917" s="29"/>
      <c r="N917" s="28"/>
    </row>
    <row r="918" spans="4:14" ht="13.8" x14ac:dyDescent="0.3">
      <c r="D918" s="29"/>
      <c r="J918" s="16"/>
      <c r="M918" s="29"/>
      <c r="N918" s="28"/>
    </row>
    <row r="919" spans="4:14" ht="13.8" x14ac:dyDescent="0.3">
      <c r="D919" s="29"/>
      <c r="J919" s="16"/>
      <c r="M919" s="29"/>
      <c r="N919" s="28"/>
    </row>
    <row r="920" spans="4:14" ht="13.8" x14ac:dyDescent="0.3">
      <c r="D920" s="29"/>
      <c r="J920" s="16"/>
      <c r="M920" s="29"/>
      <c r="N920" s="28"/>
    </row>
    <row r="921" spans="4:14" ht="13.8" x14ac:dyDescent="0.3">
      <c r="D921" s="29"/>
      <c r="J921" s="16"/>
      <c r="M921" s="29"/>
      <c r="N921" s="28"/>
    </row>
    <row r="922" spans="4:14" ht="13.8" x14ac:dyDescent="0.3">
      <c r="D922" s="29"/>
      <c r="J922" s="16"/>
      <c r="M922" s="29"/>
      <c r="N922" s="28"/>
    </row>
    <row r="923" spans="4:14" ht="13.8" x14ac:dyDescent="0.3">
      <c r="D923" s="29"/>
      <c r="J923" s="16"/>
      <c r="M923" s="29"/>
      <c r="N923" s="28"/>
    </row>
    <row r="924" spans="4:14" ht="13.8" x14ac:dyDescent="0.3">
      <c r="D924" s="29"/>
      <c r="J924" s="16"/>
      <c r="M924" s="29"/>
      <c r="N924" s="28"/>
    </row>
    <row r="925" spans="4:14" ht="13.8" x14ac:dyDescent="0.3">
      <c r="D925" s="29"/>
      <c r="J925" s="16"/>
      <c r="M925" s="29"/>
      <c r="N925" s="28"/>
    </row>
    <row r="926" spans="4:14" ht="13.8" x14ac:dyDescent="0.3">
      <c r="D926" s="29"/>
      <c r="J926" s="16"/>
      <c r="M926" s="29"/>
      <c r="N926" s="28"/>
    </row>
    <row r="927" spans="4:14" ht="13.8" x14ac:dyDescent="0.3">
      <c r="D927" s="29"/>
      <c r="J927" s="16"/>
      <c r="M927" s="29"/>
      <c r="N927" s="28"/>
    </row>
    <row r="928" spans="4:14" ht="13.8" x14ac:dyDescent="0.3">
      <c r="D928" s="29"/>
      <c r="J928" s="16"/>
      <c r="M928" s="29"/>
      <c r="N928" s="28"/>
    </row>
    <row r="929" spans="4:14" ht="13.8" x14ac:dyDescent="0.3">
      <c r="D929" s="29"/>
      <c r="J929" s="16"/>
      <c r="M929" s="29"/>
      <c r="N929" s="28"/>
    </row>
    <row r="930" spans="4:14" ht="13.8" x14ac:dyDescent="0.3">
      <c r="D930" s="29"/>
      <c r="J930" s="16"/>
      <c r="M930" s="29"/>
      <c r="N930" s="28"/>
    </row>
    <row r="931" spans="4:14" ht="13.8" x14ac:dyDescent="0.3">
      <c r="D931" s="29"/>
      <c r="J931" s="16"/>
      <c r="M931" s="29"/>
      <c r="N931" s="28"/>
    </row>
    <row r="932" spans="4:14" ht="13.8" x14ac:dyDescent="0.3">
      <c r="D932" s="29"/>
      <c r="J932" s="16"/>
      <c r="M932" s="29"/>
      <c r="N932" s="28"/>
    </row>
    <row r="933" spans="4:14" ht="13.8" x14ac:dyDescent="0.3">
      <c r="D933" s="29"/>
      <c r="J933" s="16"/>
      <c r="M933" s="29"/>
      <c r="N933" s="28"/>
    </row>
    <row r="934" spans="4:14" ht="13.8" x14ac:dyDescent="0.3">
      <c r="D934" s="29"/>
      <c r="J934" s="16"/>
      <c r="M934" s="29"/>
      <c r="N934" s="28"/>
    </row>
    <row r="935" spans="4:14" ht="13.8" x14ac:dyDescent="0.3">
      <c r="D935" s="29"/>
      <c r="J935" s="16"/>
      <c r="M935" s="29"/>
      <c r="N935" s="28"/>
    </row>
    <row r="936" spans="4:14" ht="13.8" x14ac:dyDescent="0.3">
      <c r="D936" s="29"/>
      <c r="J936" s="16"/>
      <c r="M936" s="29"/>
      <c r="N936" s="28"/>
    </row>
    <row r="937" spans="4:14" ht="13.8" x14ac:dyDescent="0.3">
      <c r="D937" s="29"/>
      <c r="J937" s="16"/>
      <c r="M937" s="29"/>
      <c r="N937" s="28"/>
    </row>
    <row r="938" spans="4:14" ht="13.8" x14ac:dyDescent="0.3">
      <c r="D938" s="29"/>
      <c r="J938" s="16"/>
      <c r="M938" s="29"/>
      <c r="N938" s="28"/>
    </row>
    <row r="939" spans="4:14" ht="13.8" x14ac:dyDescent="0.3">
      <c r="D939" s="29"/>
      <c r="J939" s="16"/>
      <c r="M939" s="29"/>
      <c r="N939" s="28"/>
    </row>
    <row r="940" spans="4:14" ht="13.8" x14ac:dyDescent="0.3">
      <c r="D940" s="29"/>
      <c r="J940" s="16"/>
      <c r="M940" s="29"/>
      <c r="N940" s="28"/>
    </row>
    <row r="941" spans="4:14" ht="13.8" x14ac:dyDescent="0.3">
      <c r="D941" s="29"/>
      <c r="J941" s="16"/>
      <c r="M941" s="29"/>
      <c r="N941" s="28"/>
    </row>
    <row r="942" spans="4:14" ht="13.8" x14ac:dyDescent="0.3">
      <c r="D942" s="29"/>
      <c r="J942" s="16"/>
      <c r="M942" s="29"/>
      <c r="N942" s="28"/>
    </row>
    <row r="943" spans="4:14" ht="13.8" x14ac:dyDescent="0.3">
      <c r="D943" s="29"/>
      <c r="J943" s="16"/>
      <c r="M943" s="29"/>
      <c r="N943" s="28"/>
    </row>
    <row r="944" spans="4:14" ht="13.8" x14ac:dyDescent="0.3">
      <c r="D944" s="29"/>
      <c r="J944" s="16"/>
      <c r="M944" s="29"/>
      <c r="N944" s="28"/>
    </row>
    <row r="945" spans="4:14" ht="13.8" x14ac:dyDescent="0.3">
      <c r="D945" s="29"/>
      <c r="J945" s="16"/>
      <c r="M945" s="29"/>
      <c r="N945" s="28"/>
    </row>
    <row r="946" spans="4:14" ht="13.8" x14ac:dyDescent="0.3">
      <c r="D946" s="29"/>
      <c r="J946" s="16"/>
      <c r="M946" s="29"/>
      <c r="N946" s="28"/>
    </row>
    <row r="947" spans="4:14" ht="13.8" x14ac:dyDescent="0.3">
      <c r="D947" s="29"/>
      <c r="J947" s="16"/>
      <c r="M947" s="29"/>
      <c r="N947" s="28"/>
    </row>
    <row r="948" spans="4:14" ht="13.8" x14ac:dyDescent="0.3">
      <c r="D948" s="29"/>
      <c r="J948" s="16"/>
      <c r="M948" s="29"/>
      <c r="N948" s="28"/>
    </row>
    <row r="949" spans="4:14" ht="13.8" x14ac:dyDescent="0.3">
      <c r="D949" s="29"/>
      <c r="J949" s="16"/>
      <c r="M949" s="29"/>
      <c r="N949" s="28"/>
    </row>
    <row r="950" spans="4:14" ht="13.8" x14ac:dyDescent="0.3">
      <c r="D950" s="29"/>
      <c r="J950" s="16"/>
      <c r="M950" s="29"/>
      <c r="N950" s="28"/>
    </row>
    <row r="951" spans="4:14" ht="13.8" x14ac:dyDescent="0.3">
      <c r="D951" s="29"/>
      <c r="J951" s="16"/>
      <c r="M951" s="29"/>
      <c r="N951" s="28"/>
    </row>
    <row r="952" spans="4:14" ht="13.8" x14ac:dyDescent="0.3">
      <c r="D952" s="29"/>
      <c r="J952" s="16"/>
      <c r="M952" s="29"/>
      <c r="N952" s="28"/>
    </row>
    <row r="953" spans="4:14" ht="13.8" x14ac:dyDescent="0.3">
      <c r="D953" s="29"/>
      <c r="J953" s="16"/>
      <c r="M953" s="29"/>
      <c r="N953" s="28"/>
    </row>
    <row r="954" spans="4:14" ht="13.8" x14ac:dyDescent="0.3">
      <c r="D954" s="29"/>
      <c r="J954" s="16"/>
      <c r="M954" s="29"/>
      <c r="N954" s="28"/>
    </row>
    <row r="955" spans="4:14" ht="13.8" x14ac:dyDescent="0.3">
      <c r="D955" s="29"/>
      <c r="J955" s="16"/>
      <c r="M955" s="29"/>
      <c r="N955" s="28"/>
    </row>
    <row r="956" spans="4:14" ht="13.8" x14ac:dyDescent="0.3">
      <c r="D956" s="29"/>
      <c r="J956" s="16"/>
      <c r="M956" s="29"/>
      <c r="N956" s="28"/>
    </row>
    <row r="957" spans="4:14" ht="13.8" x14ac:dyDescent="0.3">
      <c r="D957" s="29"/>
      <c r="J957" s="16"/>
      <c r="M957" s="29"/>
      <c r="N957" s="28"/>
    </row>
    <row r="958" spans="4:14" ht="13.8" x14ac:dyDescent="0.3">
      <c r="D958" s="29"/>
      <c r="J958" s="16"/>
      <c r="M958" s="29"/>
      <c r="N958" s="28"/>
    </row>
    <row r="959" spans="4:14" ht="13.8" x14ac:dyDescent="0.3">
      <c r="D959" s="29"/>
      <c r="J959" s="16"/>
      <c r="M959" s="29"/>
      <c r="N959" s="28"/>
    </row>
    <row r="960" spans="4:14" ht="13.8" x14ac:dyDescent="0.3">
      <c r="D960" s="29"/>
      <c r="J960" s="16"/>
      <c r="M960" s="29"/>
      <c r="N960" s="28"/>
    </row>
    <row r="961" spans="4:14" ht="13.8" x14ac:dyDescent="0.3">
      <c r="D961" s="29"/>
      <c r="J961" s="16"/>
      <c r="M961" s="29"/>
      <c r="N961" s="28"/>
    </row>
    <row r="962" spans="4:14" ht="13.8" x14ac:dyDescent="0.3">
      <c r="D962" s="29"/>
      <c r="J962" s="16"/>
      <c r="M962" s="29"/>
      <c r="N962" s="28"/>
    </row>
    <row r="963" spans="4:14" ht="13.8" x14ac:dyDescent="0.3">
      <c r="D963" s="29"/>
      <c r="J963" s="16"/>
      <c r="M963" s="29"/>
      <c r="N963" s="28"/>
    </row>
    <row r="964" spans="4:14" ht="13.8" x14ac:dyDescent="0.3">
      <c r="D964" s="29"/>
      <c r="J964" s="16"/>
      <c r="M964" s="29"/>
      <c r="N964" s="28"/>
    </row>
    <row r="965" spans="4:14" ht="13.8" x14ac:dyDescent="0.3">
      <c r="D965" s="29"/>
      <c r="J965" s="16"/>
      <c r="M965" s="29"/>
      <c r="N965" s="28"/>
    </row>
    <row r="966" spans="4:14" ht="13.8" x14ac:dyDescent="0.3">
      <c r="D966" s="29"/>
      <c r="J966" s="16"/>
      <c r="M966" s="29"/>
      <c r="N966" s="28"/>
    </row>
    <row r="967" spans="4:14" ht="13.8" x14ac:dyDescent="0.3">
      <c r="D967" s="29"/>
      <c r="J967" s="16"/>
      <c r="M967" s="29"/>
      <c r="N967" s="28"/>
    </row>
    <row r="968" spans="4:14" ht="13.8" x14ac:dyDescent="0.3">
      <c r="D968" s="29"/>
      <c r="J968" s="16"/>
      <c r="M968" s="29"/>
      <c r="N968" s="28"/>
    </row>
    <row r="969" spans="4:14" ht="13.8" x14ac:dyDescent="0.3">
      <c r="D969" s="29"/>
      <c r="J969" s="16"/>
      <c r="M969" s="29"/>
      <c r="N969" s="28"/>
    </row>
    <row r="970" spans="4:14" ht="13.8" x14ac:dyDescent="0.3">
      <c r="D970" s="29"/>
      <c r="J970" s="16"/>
      <c r="M970" s="29"/>
      <c r="N970" s="28"/>
    </row>
    <row r="971" spans="4:14" ht="13.8" x14ac:dyDescent="0.3">
      <c r="D971" s="29"/>
      <c r="J971" s="16"/>
      <c r="M971" s="29"/>
      <c r="N971" s="28"/>
    </row>
    <row r="972" spans="4:14" ht="13.8" x14ac:dyDescent="0.3">
      <c r="D972" s="29"/>
      <c r="J972" s="16"/>
      <c r="M972" s="29"/>
      <c r="N972" s="28"/>
    </row>
    <row r="973" spans="4:14" ht="13.8" x14ac:dyDescent="0.3">
      <c r="D973" s="29"/>
      <c r="J973" s="16"/>
      <c r="M973" s="29"/>
      <c r="N973" s="28"/>
    </row>
    <row r="974" spans="4:14" ht="13.8" x14ac:dyDescent="0.3">
      <c r="D974" s="29"/>
      <c r="J974" s="16"/>
      <c r="M974" s="29"/>
      <c r="N974" s="28"/>
    </row>
    <row r="975" spans="4:14" ht="13.8" x14ac:dyDescent="0.3">
      <c r="D975" s="29"/>
      <c r="J975" s="16"/>
      <c r="M975" s="29"/>
      <c r="N975" s="28"/>
    </row>
    <row r="976" spans="4:14" ht="13.8" x14ac:dyDescent="0.3">
      <c r="D976" s="29"/>
      <c r="J976" s="16"/>
      <c r="M976" s="29"/>
      <c r="N976" s="28"/>
    </row>
    <row r="977" spans="4:14" ht="13.8" x14ac:dyDescent="0.3">
      <c r="D977" s="29"/>
      <c r="J977" s="16"/>
      <c r="M977" s="29"/>
      <c r="N977" s="28"/>
    </row>
    <row r="978" spans="4:14" ht="13.8" x14ac:dyDescent="0.3">
      <c r="D978" s="29"/>
      <c r="J978" s="16"/>
      <c r="M978" s="29"/>
      <c r="N978" s="28"/>
    </row>
    <row r="979" spans="4:14" ht="13.8" x14ac:dyDescent="0.3">
      <c r="D979" s="29"/>
      <c r="J979" s="16"/>
      <c r="M979" s="29"/>
      <c r="N979" s="28"/>
    </row>
    <row r="980" spans="4:14" ht="13.8" x14ac:dyDescent="0.3">
      <c r="D980" s="29"/>
      <c r="J980" s="16"/>
      <c r="M980" s="29"/>
      <c r="N980" s="28"/>
    </row>
    <row r="981" spans="4:14" ht="13.8" x14ac:dyDescent="0.3">
      <c r="D981" s="29"/>
      <c r="J981" s="16"/>
      <c r="M981" s="29"/>
      <c r="N981" s="28"/>
    </row>
    <row r="982" spans="4:14" ht="13.8" x14ac:dyDescent="0.3">
      <c r="D982" s="29"/>
      <c r="J982" s="16"/>
      <c r="M982" s="29"/>
      <c r="N982" s="28"/>
    </row>
    <row r="983" spans="4:14" ht="13.8" x14ac:dyDescent="0.3">
      <c r="D983" s="29"/>
      <c r="J983" s="16"/>
      <c r="M983" s="29"/>
      <c r="N983" s="28"/>
    </row>
    <row r="984" spans="4:14" ht="13.8" x14ac:dyDescent="0.3">
      <c r="D984" s="29"/>
      <c r="J984" s="16"/>
      <c r="M984" s="29"/>
      <c r="N984" s="28"/>
    </row>
    <row r="985" spans="4:14" ht="13.8" x14ac:dyDescent="0.3">
      <c r="D985" s="29"/>
      <c r="J985" s="16"/>
      <c r="M985" s="29"/>
      <c r="N985" s="28"/>
    </row>
    <row r="986" spans="4:14" ht="13.8" x14ac:dyDescent="0.3">
      <c r="D986" s="29"/>
      <c r="J986" s="16"/>
      <c r="M986" s="29"/>
      <c r="N986" s="28"/>
    </row>
    <row r="987" spans="4:14" ht="13.8" x14ac:dyDescent="0.3">
      <c r="D987" s="29"/>
      <c r="J987" s="16"/>
      <c r="M987" s="29"/>
      <c r="N987" s="28"/>
    </row>
    <row r="988" spans="4:14" ht="13.8" x14ac:dyDescent="0.3">
      <c r="D988" s="29"/>
      <c r="J988" s="16"/>
      <c r="M988" s="29"/>
      <c r="N988" s="28"/>
    </row>
    <row r="989" spans="4:14" ht="13.8" x14ac:dyDescent="0.3">
      <c r="D989" s="29"/>
      <c r="J989" s="16"/>
      <c r="M989" s="29"/>
      <c r="N989" s="28"/>
    </row>
    <row r="990" spans="4:14" ht="13.8" x14ac:dyDescent="0.3">
      <c r="D990" s="29"/>
      <c r="J990" s="16"/>
      <c r="M990" s="29"/>
      <c r="N990" s="28"/>
    </row>
    <row r="991" spans="4:14" ht="13.8" x14ac:dyDescent="0.3">
      <c r="D991" s="29"/>
      <c r="J991" s="16"/>
      <c r="M991" s="29"/>
      <c r="N991" s="28"/>
    </row>
    <row r="992" spans="4:14" ht="13.8" x14ac:dyDescent="0.3">
      <c r="D992" s="29"/>
      <c r="J992" s="16"/>
      <c r="M992" s="29"/>
      <c r="N992" s="28"/>
    </row>
    <row r="993" spans="4:14" ht="13.8" x14ac:dyDescent="0.3">
      <c r="D993" s="29"/>
      <c r="J993" s="16"/>
      <c r="M993" s="29"/>
      <c r="N993" s="28"/>
    </row>
    <row r="994" spans="4:14" ht="13.8" x14ac:dyDescent="0.3">
      <c r="D994" s="29"/>
      <c r="J994" s="16"/>
      <c r="M994" s="29"/>
      <c r="N994" s="28"/>
    </row>
    <row r="995" spans="4:14" ht="13.8" x14ac:dyDescent="0.3">
      <c r="D995" s="29"/>
      <c r="J995" s="16"/>
      <c r="M995" s="29"/>
      <c r="N995" s="28"/>
    </row>
    <row r="996" spans="4:14" ht="13.8" x14ac:dyDescent="0.3">
      <c r="D996" s="29"/>
      <c r="J996" s="16"/>
      <c r="M996" s="29"/>
      <c r="N996" s="28"/>
    </row>
    <row r="997" spans="4:14" ht="13.8" x14ac:dyDescent="0.3">
      <c r="D997" s="29"/>
      <c r="J997" s="16"/>
      <c r="M997" s="29"/>
      <c r="N997" s="28"/>
    </row>
    <row r="998" spans="4:14" ht="13.8" x14ac:dyDescent="0.3">
      <c r="D998" s="29"/>
      <c r="J998" s="16"/>
      <c r="M998" s="29"/>
      <c r="N998" s="28"/>
    </row>
    <row r="999" spans="4:14" ht="13.8" x14ac:dyDescent="0.3">
      <c r="D999" s="29"/>
      <c r="J999" s="16"/>
      <c r="M999" s="29"/>
      <c r="N999" s="28"/>
    </row>
    <row r="1000" spans="4:14" ht="13.8" x14ac:dyDescent="0.3">
      <c r="D1000" s="29"/>
      <c r="J1000" s="16"/>
      <c r="M1000" s="29"/>
      <c r="N1000" s="28"/>
    </row>
    <row r="1001" spans="4:14" ht="13.8" x14ac:dyDescent="0.3">
      <c r="D1001" s="29"/>
      <c r="J1001" s="16"/>
      <c r="M1001" s="29"/>
      <c r="N1001" s="28"/>
    </row>
    <row r="1002" spans="4:14" ht="13.8" x14ac:dyDescent="0.3">
      <c r="D1002" s="29"/>
      <c r="J1002" s="16"/>
      <c r="M1002" s="29"/>
      <c r="N1002" s="28"/>
    </row>
    <row r="1003" spans="4:14" ht="13.8" x14ac:dyDescent="0.3">
      <c r="D1003" s="29"/>
      <c r="J1003" s="16"/>
      <c r="M1003" s="29"/>
      <c r="N1003" s="28"/>
    </row>
    <row r="1004" spans="4:14" ht="13.8" x14ac:dyDescent="0.3">
      <c r="D1004" s="29"/>
      <c r="J1004" s="16"/>
      <c r="M1004" s="29"/>
      <c r="N1004" s="28"/>
    </row>
    <row r="1005" spans="4:14" ht="13.8" x14ac:dyDescent="0.3">
      <c r="D1005" s="29"/>
      <c r="J1005" s="16"/>
      <c r="M1005" s="29"/>
      <c r="N1005" s="28"/>
    </row>
    <row r="1006" spans="4:14" ht="13.8" x14ac:dyDescent="0.3">
      <c r="D1006" s="29"/>
      <c r="J1006" s="16"/>
      <c r="M1006" s="29"/>
      <c r="N1006" s="28"/>
    </row>
    <row r="1007" spans="4:14" ht="13.8" x14ac:dyDescent="0.3">
      <c r="D1007" s="29"/>
      <c r="J1007" s="16"/>
      <c r="M1007" s="29"/>
      <c r="N1007" s="28"/>
    </row>
  </sheetData>
  <mergeCells count="1">
    <mergeCell ref="K15:L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8366B-A4D2-4240-AB1A-2D8CD9500A42}">
  <dimension ref="A1:AH9"/>
  <sheetViews>
    <sheetView tabSelected="1" workbookViewId="0">
      <selection activeCell="I17" sqref="I17"/>
    </sheetView>
  </sheetViews>
  <sheetFormatPr defaultRowHeight="13.2" x14ac:dyDescent="0.25"/>
  <cols>
    <col min="1" max="1" width="16.33203125" customWidth="1"/>
    <col min="2" max="2" width="16.21875" style="89" customWidth="1"/>
    <col min="3" max="3" width="12.88671875" customWidth="1"/>
    <col min="4" max="4" width="12.33203125" customWidth="1"/>
    <col min="5" max="5" width="12.21875" customWidth="1"/>
    <col min="6" max="6" width="13.21875" customWidth="1"/>
    <col min="7" max="7" width="13.6640625" customWidth="1"/>
    <col min="8" max="8" width="14.33203125" style="89" customWidth="1"/>
  </cols>
  <sheetData>
    <row r="1" spans="1:34" s="10" customFormat="1" ht="31.8" thickBot="1" x14ac:dyDescent="0.3">
      <c r="A1" s="5" t="s">
        <v>51</v>
      </c>
      <c r="B1" s="6" t="s">
        <v>54</v>
      </c>
      <c r="C1" s="7" t="s">
        <v>49</v>
      </c>
      <c r="D1" s="8" t="s">
        <v>50</v>
      </c>
      <c r="E1" s="6" t="s">
        <v>52</v>
      </c>
      <c r="F1" s="6" t="s">
        <v>53</v>
      </c>
      <c r="G1" s="6" t="s">
        <v>55</v>
      </c>
      <c r="H1" s="6" t="s">
        <v>56</v>
      </c>
      <c r="I1" s="6"/>
      <c r="J1" s="6"/>
      <c r="K1" s="6"/>
      <c r="L1" s="6"/>
      <c r="M1" s="8"/>
      <c r="N1" s="6"/>
      <c r="O1" s="6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6" x14ac:dyDescent="0.25">
      <c r="A2" s="93">
        <v>44805</v>
      </c>
      <c r="B2" s="95">
        <v>542</v>
      </c>
      <c r="C2" s="95">
        <f t="shared" ref="C2:C7" si="0">B2-G2</f>
        <v>434</v>
      </c>
      <c r="D2" s="95">
        <v>59550</v>
      </c>
      <c r="E2" s="95">
        <v>87812</v>
      </c>
      <c r="F2" s="95">
        <f t="shared" ref="F2:F7" si="1">D2-E2</f>
        <v>-28262</v>
      </c>
      <c r="G2" s="95">
        <v>108</v>
      </c>
      <c r="H2" s="96">
        <v>27300</v>
      </c>
      <c r="I2" s="96"/>
      <c r="J2" s="96"/>
      <c r="K2" s="94"/>
      <c r="L2" s="94"/>
      <c r="M2" s="94"/>
      <c r="N2" s="94"/>
      <c r="O2" s="94"/>
    </row>
    <row r="3" spans="1:34" ht="15.6" x14ac:dyDescent="0.25">
      <c r="A3" s="93">
        <v>44835</v>
      </c>
      <c r="B3" s="96">
        <v>932</v>
      </c>
      <c r="C3" s="95">
        <f t="shared" si="0"/>
        <v>746</v>
      </c>
      <c r="D3" s="96">
        <v>93060</v>
      </c>
      <c r="E3" s="96">
        <v>106840</v>
      </c>
      <c r="F3" s="95">
        <f t="shared" si="1"/>
        <v>-13780</v>
      </c>
      <c r="G3" s="96">
        <v>186</v>
      </c>
      <c r="H3" s="96">
        <v>48840</v>
      </c>
      <c r="I3" s="96"/>
      <c r="J3" s="96"/>
      <c r="K3" s="94"/>
      <c r="L3" s="94"/>
      <c r="M3" s="94"/>
      <c r="N3" s="94"/>
      <c r="O3" s="94"/>
    </row>
    <row r="4" spans="1:34" ht="15.6" x14ac:dyDescent="0.25">
      <c r="A4" s="93">
        <v>44866</v>
      </c>
      <c r="B4" s="96">
        <v>1396</v>
      </c>
      <c r="C4" s="95">
        <f t="shared" si="0"/>
        <v>1117</v>
      </c>
      <c r="D4" s="96">
        <v>140643</v>
      </c>
      <c r="E4" s="96">
        <v>135114</v>
      </c>
      <c r="F4" s="95">
        <f t="shared" si="1"/>
        <v>5529</v>
      </c>
      <c r="G4" s="96">
        <v>279</v>
      </c>
      <c r="H4" s="96">
        <v>66480</v>
      </c>
      <c r="I4" s="96"/>
      <c r="J4" s="96"/>
      <c r="K4" s="94"/>
      <c r="L4" s="94"/>
      <c r="M4" s="94"/>
      <c r="N4" s="94"/>
      <c r="O4" s="94"/>
    </row>
    <row r="5" spans="1:34" ht="15.6" x14ac:dyDescent="0.25">
      <c r="A5" s="93">
        <v>44896</v>
      </c>
      <c r="B5" s="96">
        <v>1539</v>
      </c>
      <c r="C5" s="95">
        <f t="shared" si="0"/>
        <v>1215</v>
      </c>
      <c r="D5" s="96">
        <v>159694</v>
      </c>
      <c r="E5" s="96">
        <v>145510</v>
      </c>
      <c r="F5" s="95">
        <f t="shared" si="1"/>
        <v>14184</v>
      </c>
      <c r="G5" s="96">
        <v>324</v>
      </c>
      <c r="H5" s="96">
        <v>79840</v>
      </c>
      <c r="I5" s="96"/>
      <c r="J5" s="96"/>
      <c r="K5" s="94"/>
      <c r="L5" s="94"/>
      <c r="M5" s="94"/>
      <c r="N5" s="94"/>
      <c r="O5" s="94"/>
    </row>
    <row r="6" spans="1:34" ht="15.6" x14ac:dyDescent="0.25">
      <c r="A6" s="93">
        <v>44927</v>
      </c>
      <c r="B6" s="96">
        <v>1900</v>
      </c>
      <c r="C6" s="95">
        <f t="shared" si="0"/>
        <v>1500</v>
      </c>
      <c r="D6" s="96">
        <v>185326</v>
      </c>
      <c r="E6" s="96">
        <v>164436</v>
      </c>
      <c r="F6" s="95">
        <f t="shared" si="1"/>
        <v>20890</v>
      </c>
      <c r="G6" s="96">
        <v>400</v>
      </c>
      <c r="H6" s="96">
        <v>95892</v>
      </c>
      <c r="I6" s="96"/>
      <c r="J6" s="96"/>
      <c r="K6" s="94"/>
      <c r="L6" s="94"/>
      <c r="M6" s="94"/>
      <c r="N6" s="94"/>
      <c r="O6" s="94"/>
    </row>
    <row r="7" spans="1:34" s="101" customFormat="1" ht="15.6" x14ac:dyDescent="0.25">
      <c r="A7" s="97">
        <v>44958</v>
      </c>
      <c r="B7" s="98">
        <v>2403</v>
      </c>
      <c r="C7" s="99">
        <f t="shared" si="0"/>
        <v>1904</v>
      </c>
      <c r="D7" s="98">
        <v>240063</v>
      </c>
      <c r="E7" s="98">
        <v>196128</v>
      </c>
      <c r="F7" s="99">
        <f t="shared" si="1"/>
        <v>43935</v>
      </c>
      <c r="G7" s="98">
        <v>499</v>
      </c>
      <c r="H7" s="98">
        <v>120700</v>
      </c>
      <c r="I7" s="98"/>
      <c r="J7" s="98"/>
      <c r="K7" s="100"/>
      <c r="L7" s="100"/>
      <c r="M7" s="100"/>
      <c r="N7" s="100"/>
      <c r="O7" s="100"/>
    </row>
    <row r="8" spans="1:34" x14ac:dyDescent="0.25">
      <c r="B8" s="90"/>
      <c r="C8" s="90"/>
      <c r="D8" s="90"/>
      <c r="E8" s="90"/>
      <c r="F8" s="90"/>
      <c r="G8" s="90"/>
      <c r="H8" s="90"/>
      <c r="I8" s="90"/>
      <c r="J8" s="90"/>
    </row>
    <row r="9" spans="1:34" s="91" customFormat="1" x14ac:dyDescent="0.25">
      <c r="B9" s="102">
        <f>SUM(B2:B8)</f>
        <v>8712</v>
      </c>
      <c r="C9" s="102">
        <f t="shared" ref="C9:H9" si="2">SUM(C2:C8)</f>
        <v>6916</v>
      </c>
      <c r="D9" s="102">
        <f t="shared" si="2"/>
        <v>878336</v>
      </c>
      <c r="E9" s="102">
        <f t="shared" si="2"/>
        <v>835840</v>
      </c>
      <c r="F9" s="102">
        <f t="shared" si="2"/>
        <v>42496</v>
      </c>
      <c r="G9" s="102">
        <f t="shared" si="2"/>
        <v>1796</v>
      </c>
      <c r="H9" s="102">
        <f t="shared" si="2"/>
        <v>439052</v>
      </c>
      <c r="I9" s="92"/>
      <c r="J9" s="9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September 2022</vt:lpstr>
      <vt:lpstr>October 2022</vt:lpstr>
      <vt:lpstr>November 2022</vt:lpstr>
      <vt:lpstr>December 2022</vt:lpstr>
      <vt:lpstr>January 2023</vt:lpstr>
      <vt:lpstr>February 2023</vt:lpstr>
      <vt:lpstr>Overview of 6 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2022-08-19T06:04:02Z</dcterms:modified>
</cp:coreProperties>
</file>