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4" i="1"/>
  <c r="A17" s="1"/>
  <c r="A27" s="1"/>
  <c r="C12"/>
  <c r="C17" s="1"/>
  <c r="C22" s="1"/>
  <c r="B12"/>
  <c r="A18" s="1"/>
  <c r="I7"/>
  <c r="I8"/>
  <c r="I9"/>
  <c r="I10"/>
  <c r="I11"/>
  <c r="I6"/>
  <c r="H7"/>
  <c r="H8"/>
  <c r="H9"/>
  <c r="H10"/>
  <c r="H11"/>
  <c r="H6"/>
  <c r="G7"/>
  <c r="G8"/>
  <c r="G9"/>
  <c r="G10"/>
  <c r="G11"/>
  <c r="G6"/>
  <c r="F7"/>
  <c r="F8"/>
  <c r="F9"/>
  <c r="F10"/>
  <c r="F11"/>
  <c r="H12" l="1"/>
  <c r="B18" s="1"/>
  <c r="C27"/>
  <c r="G12"/>
  <c r="B19" s="1"/>
  <c r="I12"/>
  <c r="C19" s="1"/>
  <c r="C29" s="1"/>
  <c r="E11"/>
  <c r="E10"/>
  <c r="E9"/>
  <c r="E8"/>
  <c r="D12"/>
  <c r="D17" s="1"/>
  <c r="E7"/>
  <c r="B33"/>
  <c r="B23"/>
  <c r="A33"/>
  <c r="A28"/>
  <c r="B17"/>
  <c r="A32"/>
  <c r="E6"/>
  <c r="F6"/>
  <c r="F12" s="1"/>
  <c r="D19" s="1"/>
  <c r="A19"/>
  <c r="C24" l="1"/>
  <c r="C18"/>
  <c r="G16" s="1"/>
  <c r="E12"/>
  <c r="D18" s="1"/>
  <c r="B28" s="1"/>
  <c r="A29"/>
  <c r="A34"/>
  <c r="C32"/>
  <c r="B27"/>
  <c r="A22"/>
  <c r="C34"/>
  <c r="B29"/>
  <c r="A24"/>
  <c r="B34"/>
  <c r="B24"/>
  <c r="C28"/>
  <c r="B32"/>
  <c r="B22"/>
  <c r="C33" l="1"/>
  <c r="G31" s="1"/>
  <c r="I27" s="1"/>
  <c r="C23"/>
  <c r="G26"/>
  <c r="I22" s="1"/>
  <c r="A23"/>
  <c r="G21" s="1"/>
  <c r="I17" s="1"/>
  <c r="M22" l="1"/>
</calcChain>
</file>

<file path=xl/sharedStrings.xml><?xml version="1.0" encoding="utf-8"?>
<sst xmlns="http://schemas.openxmlformats.org/spreadsheetml/2006/main" count="37" uniqueCount="37">
  <si>
    <t>Bulan</t>
  </si>
  <si>
    <t xml:space="preserve">Januari </t>
  </si>
  <si>
    <t>Februari</t>
  </si>
  <si>
    <t>Maret</t>
  </si>
  <si>
    <t>April</t>
  </si>
  <si>
    <t>Mei</t>
  </si>
  <si>
    <t>Juni</t>
  </si>
  <si>
    <t>Penjualan (X2)</t>
  </si>
  <si>
    <t>Peramalan Stok Beras (Kg)</t>
  </si>
  <si>
    <t xml:space="preserve"> X1Y</t>
  </si>
  <si>
    <t>X2Y</t>
  </si>
  <si>
    <t>X1X2</t>
  </si>
  <si>
    <r>
      <t>X1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</si>
  <si>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X2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</si>
  <si>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Jumlah (</t>
    </r>
    <r>
      <rPr>
        <b/>
        <sz val="11"/>
        <color theme="1"/>
        <rFont val="Calibri"/>
        <family val="2"/>
      </rPr>
      <t>∑)</t>
    </r>
  </si>
  <si>
    <t>Jumlah Data =</t>
  </si>
  <si>
    <t>Matriks A</t>
  </si>
  <si>
    <t>Matriks A1</t>
  </si>
  <si>
    <t>Matriks A2</t>
  </si>
  <si>
    <t>Matriks A3</t>
  </si>
  <si>
    <t>Det(A)</t>
  </si>
  <si>
    <t>Det(A1)</t>
  </si>
  <si>
    <t>Det(A2)</t>
  </si>
  <si>
    <t>Det(A3)</t>
  </si>
  <si>
    <t>Matriks H</t>
  </si>
  <si>
    <t xml:space="preserve"> </t>
  </si>
  <si>
    <t>b0</t>
  </si>
  <si>
    <t>b1</t>
  </si>
  <si>
    <t>b2</t>
  </si>
  <si>
    <t>Persamaan Regresi Linear Berganda</t>
  </si>
  <si>
    <t>Y = b0 + (b1 * X1) + (b2 * X2)</t>
  </si>
  <si>
    <t>Diketahui :</t>
  </si>
  <si>
    <t>X1 =</t>
  </si>
  <si>
    <t>X2 =</t>
  </si>
  <si>
    <t>Stok Akhir (X1)</t>
  </si>
  <si>
    <t>Maka Y =</t>
  </si>
  <si>
    <t>Persediaan Stok Bulanan (Y)</t>
  </si>
</sst>
</file>

<file path=xl/styles.xml><?xml version="1.0" encoding="utf-8"?>
<styleSheet xmlns="http://schemas.openxmlformats.org/spreadsheetml/2006/main">
  <numFmts count="1">
    <numFmt numFmtId="238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38" fontId="0" fillId="0" borderId="0" xfId="0" applyNumberFormat="1" applyFont="1"/>
    <xf numFmtId="238" fontId="1" fillId="0" borderId="0" xfId="0" applyNumberFormat="1" applyFont="1"/>
    <xf numFmtId="1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352425</xdr:colOff>
      <xdr:row>1</xdr:row>
      <xdr:rowOff>114300</xdr:rowOff>
    </xdr:from>
    <xdr:to>
      <xdr:col>18</xdr:col>
      <xdr:colOff>171451</xdr:colOff>
      <xdr:row>6</xdr:row>
      <xdr:rowOff>57150</xdr:rowOff>
    </xdr:to>
    <xdr:pic>
      <xdr:nvPicPr>
        <xdr:cNvPr id="1025" name="Picture 1" descr="Cara Menghitung nilai b pada Regresi Linier Bergand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72375" y="304800"/>
          <a:ext cx="5248275" cy="923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428625</xdr:colOff>
      <xdr:row>7</xdr:row>
      <xdr:rowOff>9525</xdr:rowOff>
    </xdr:from>
    <xdr:to>
      <xdr:col>13</xdr:col>
      <xdr:colOff>38100</xdr:colOff>
      <xdr:row>12</xdr:row>
      <xdr:rowOff>131537</xdr:rowOff>
    </xdr:to>
    <xdr:pic>
      <xdr:nvPicPr>
        <xdr:cNvPr id="1026" name="Picture 2" descr="Cara Mencari Determinan Matriks yang Mudah - Kelas Pinta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48575" y="1371600"/>
          <a:ext cx="1990725" cy="107451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34"/>
  <sheetViews>
    <sheetView tabSelected="1" zoomScale="85" zoomScaleNormal="85" workbookViewId="0">
      <selection activeCell="E14" sqref="E14"/>
    </sheetView>
  </sheetViews>
  <sheetFormatPr defaultRowHeight="15"/>
  <cols>
    <col min="1" max="1" width="13.28515625" bestFit="1" customWidth="1"/>
    <col min="2" max="2" width="13.85546875" bestFit="1" customWidth="1"/>
    <col min="3" max="3" width="14" bestFit="1" customWidth="1"/>
    <col min="4" max="4" width="26.42578125" bestFit="1" customWidth="1"/>
    <col min="7" max="7" width="13.140625" bestFit="1" customWidth="1"/>
    <col min="9" max="9" width="13.7109375" bestFit="1" customWidth="1"/>
    <col min="12" max="12" width="13.42578125" customWidth="1"/>
    <col min="13" max="13" width="4" bestFit="1" customWidth="1"/>
  </cols>
  <sheetData>
    <row r="2" spans="1:12">
      <c r="A2" s="5" t="s">
        <v>8</v>
      </c>
      <c r="B2" s="5"/>
    </row>
    <row r="5" spans="1:12" ht="17.25">
      <c r="A5" s="4" t="s">
        <v>0</v>
      </c>
      <c r="B5" s="4" t="s">
        <v>34</v>
      </c>
      <c r="C5" s="4" t="s">
        <v>7</v>
      </c>
      <c r="D5" s="4" t="s">
        <v>36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</row>
    <row r="6" spans="1:12">
      <c r="A6" s="3" t="s">
        <v>1</v>
      </c>
      <c r="B6" s="3">
        <v>201</v>
      </c>
      <c r="C6" s="3">
        <v>151</v>
      </c>
      <c r="D6" s="3">
        <v>123</v>
      </c>
      <c r="E6" s="3">
        <f>B6*D6</f>
        <v>24723</v>
      </c>
      <c r="F6" s="3">
        <f>C6*D6</f>
        <v>18573</v>
      </c>
      <c r="G6" s="3">
        <f>B6*C6</f>
        <v>30351</v>
      </c>
      <c r="H6" s="3">
        <f>B6^2</f>
        <v>40401</v>
      </c>
      <c r="I6" s="3">
        <f>C6^2</f>
        <v>22801</v>
      </c>
    </row>
    <row r="7" spans="1:12">
      <c r="A7" s="3" t="s">
        <v>2</v>
      </c>
      <c r="B7" s="3">
        <v>251</v>
      </c>
      <c r="C7" s="3">
        <v>121</v>
      </c>
      <c r="D7" s="3">
        <v>144</v>
      </c>
      <c r="E7" s="3">
        <f t="shared" ref="E7:E11" si="0">B7*D7</f>
        <v>36144</v>
      </c>
      <c r="F7" s="3">
        <f t="shared" ref="F7:F11" si="1">C7*D7</f>
        <v>17424</v>
      </c>
      <c r="G7" s="3">
        <f t="shared" ref="G7:G11" si="2">B7*C7</f>
        <v>30371</v>
      </c>
      <c r="H7" s="3">
        <f t="shared" ref="H7:H11" si="3">B7^2</f>
        <v>63001</v>
      </c>
      <c r="I7" s="3">
        <f t="shared" ref="I7:I11" si="4">C7^2</f>
        <v>14641</v>
      </c>
    </row>
    <row r="8" spans="1:12">
      <c r="A8" s="3" t="s">
        <v>3</v>
      </c>
      <c r="B8" s="3">
        <v>231</v>
      </c>
      <c r="C8" s="3">
        <v>221</v>
      </c>
      <c r="D8" s="3">
        <v>152</v>
      </c>
      <c r="E8" s="3">
        <f t="shared" si="0"/>
        <v>35112</v>
      </c>
      <c r="F8" s="3">
        <f t="shared" si="1"/>
        <v>33592</v>
      </c>
      <c r="G8" s="3">
        <f t="shared" si="2"/>
        <v>51051</v>
      </c>
      <c r="H8" s="3">
        <f t="shared" si="3"/>
        <v>53361</v>
      </c>
      <c r="I8" s="3">
        <f t="shared" si="4"/>
        <v>48841</v>
      </c>
    </row>
    <row r="9" spans="1:12">
      <c r="A9" s="3" t="s">
        <v>4</v>
      </c>
      <c r="B9" s="3">
        <v>351</v>
      </c>
      <c r="C9" s="3">
        <v>251</v>
      </c>
      <c r="D9" s="3">
        <v>135</v>
      </c>
      <c r="E9" s="3">
        <f t="shared" si="0"/>
        <v>47385</v>
      </c>
      <c r="F9" s="3">
        <f t="shared" si="1"/>
        <v>33885</v>
      </c>
      <c r="G9" s="3">
        <f t="shared" si="2"/>
        <v>88101</v>
      </c>
      <c r="H9" s="3">
        <f t="shared" si="3"/>
        <v>123201</v>
      </c>
      <c r="I9" s="3">
        <f t="shared" si="4"/>
        <v>63001</v>
      </c>
    </row>
    <row r="10" spans="1:12">
      <c r="A10" s="3" t="s">
        <v>5</v>
      </c>
      <c r="B10" s="3">
        <v>361</v>
      </c>
      <c r="C10" s="3">
        <v>241</v>
      </c>
      <c r="D10" s="3">
        <v>112</v>
      </c>
      <c r="E10" s="3">
        <f t="shared" si="0"/>
        <v>40432</v>
      </c>
      <c r="F10" s="3">
        <f t="shared" si="1"/>
        <v>26992</v>
      </c>
      <c r="G10" s="3">
        <f t="shared" si="2"/>
        <v>87001</v>
      </c>
      <c r="H10" s="3">
        <f t="shared" si="3"/>
        <v>130321</v>
      </c>
      <c r="I10" s="3">
        <f t="shared" si="4"/>
        <v>58081</v>
      </c>
    </row>
    <row r="11" spans="1:12">
      <c r="A11" s="3" t="s">
        <v>6</v>
      </c>
      <c r="B11" s="3">
        <v>211</v>
      </c>
      <c r="C11" s="3">
        <v>161</v>
      </c>
      <c r="D11" s="3">
        <v>146</v>
      </c>
      <c r="E11" s="3">
        <f t="shared" si="0"/>
        <v>30806</v>
      </c>
      <c r="F11" s="3">
        <f t="shared" si="1"/>
        <v>23506</v>
      </c>
      <c r="G11" s="3">
        <f t="shared" si="2"/>
        <v>33971</v>
      </c>
      <c r="H11" s="3">
        <f t="shared" si="3"/>
        <v>44521</v>
      </c>
      <c r="I11" s="3">
        <f t="shared" si="4"/>
        <v>25921</v>
      </c>
    </row>
    <row r="12" spans="1:12">
      <c r="A12" s="4" t="s">
        <v>14</v>
      </c>
      <c r="B12" s="4">
        <f>SUM(B6:B11)</f>
        <v>1606</v>
      </c>
      <c r="C12" s="4">
        <f t="shared" ref="C12:I12" si="5">SUM(C6:C11)</f>
        <v>1146</v>
      </c>
      <c r="D12" s="4">
        <f t="shared" si="5"/>
        <v>812</v>
      </c>
      <c r="E12" s="4">
        <f t="shared" si="5"/>
        <v>214602</v>
      </c>
      <c r="F12" s="4">
        <f t="shared" si="5"/>
        <v>153972</v>
      </c>
      <c r="G12" s="4">
        <f t="shared" si="5"/>
        <v>320846</v>
      </c>
      <c r="H12" s="4">
        <f t="shared" si="5"/>
        <v>454806</v>
      </c>
      <c r="I12" s="4">
        <f t="shared" si="5"/>
        <v>233286</v>
      </c>
    </row>
    <row r="14" spans="1:12">
      <c r="A14" s="2" t="s">
        <v>15</v>
      </c>
      <c r="B14" s="3">
        <f>COUNT(B6:B11)</f>
        <v>6</v>
      </c>
    </row>
    <row r="16" spans="1:12">
      <c r="A16" s="8" t="s">
        <v>16</v>
      </c>
      <c r="B16" s="8"/>
      <c r="C16" s="8"/>
      <c r="D16" s="4" t="s">
        <v>24</v>
      </c>
      <c r="F16" s="6" t="s">
        <v>20</v>
      </c>
      <c r="G16" s="7">
        <f>MDETERM(A17:C19)</f>
        <v>961380000.00000441</v>
      </c>
      <c r="I16" s="6" t="s">
        <v>26</v>
      </c>
      <c r="L16" s="6" t="s">
        <v>29</v>
      </c>
    </row>
    <row r="17" spans="1:14">
      <c r="A17" s="3">
        <f>B14</f>
        <v>6</v>
      </c>
      <c r="B17" s="3">
        <f>B12</f>
        <v>1606</v>
      </c>
      <c r="C17" s="3">
        <f>C12</f>
        <v>1146</v>
      </c>
      <c r="D17" s="3">
        <f>D12</f>
        <v>812</v>
      </c>
      <c r="G17" s="7"/>
      <c r="I17" s="10">
        <f>G21/G16</f>
        <v>162.12344546381112</v>
      </c>
      <c r="K17" s="7"/>
      <c r="L17" s="16" t="s">
        <v>30</v>
      </c>
      <c r="M17" s="17"/>
      <c r="N17" s="17"/>
    </row>
    <row r="18" spans="1:14">
      <c r="A18" s="3">
        <f>B12</f>
        <v>1606</v>
      </c>
      <c r="B18" s="3">
        <f>H12</f>
        <v>454806</v>
      </c>
      <c r="C18" s="3">
        <f>G12</f>
        <v>320846</v>
      </c>
      <c r="D18" s="3">
        <f>E12</f>
        <v>214602</v>
      </c>
      <c r="G18" s="7"/>
      <c r="I18" s="6"/>
    </row>
    <row r="19" spans="1:14">
      <c r="A19" s="3">
        <f>C12</f>
        <v>1146</v>
      </c>
      <c r="B19" s="3">
        <f>G12</f>
        <v>320846</v>
      </c>
      <c r="C19" s="3">
        <f>I12</f>
        <v>233286</v>
      </c>
      <c r="D19" s="3">
        <f>F12</f>
        <v>153972</v>
      </c>
      <c r="G19" s="7"/>
      <c r="I19" s="6"/>
      <c r="L19" s="13" t="s">
        <v>31</v>
      </c>
      <c r="M19" s="14"/>
    </row>
    <row r="20" spans="1:14">
      <c r="A20" s="7"/>
      <c r="B20" s="7"/>
      <c r="C20" s="7"/>
      <c r="D20" s="7"/>
      <c r="G20" s="7"/>
      <c r="I20" s="6"/>
      <c r="L20" s="15" t="s">
        <v>32</v>
      </c>
      <c r="M20" s="1">
        <v>211</v>
      </c>
    </row>
    <row r="21" spans="1:14">
      <c r="A21" s="8" t="s">
        <v>17</v>
      </c>
      <c r="B21" s="8"/>
      <c r="C21" s="8"/>
      <c r="F21" s="6" t="s">
        <v>21</v>
      </c>
      <c r="G21" s="9">
        <f>MDETERM(A22:C24)</f>
        <v>155862237999.99945</v>
      </c>
      <c r="I21" s="6" t="s">
        <v>27</v>
      </c>
      <c r="L21" s="15" t="s">
        <v>33</v>
      </c>
      <c r="M21" s="1">
        <v>161</v>
      </c>
    </row>
    <row r="22" spans="1:14">
      <c r="A22" s="3">
        <f>D17</f>
        <v>812</v>
      </c>
      <c r="B22" s="3">
        <f>B17</f>
        <v>1606</v>
      </c>
      <c r="C22" s="3">
        <f>C17</f>
        <v>1146</v>
      </c>
      <c r="G22" s="7"/>
      <c r="I22" s="10">
        <f>G26/G16</f>
        <v>-0.14798726830181544</v>
      </c>
      <c r="L22" s="15" t="s">
        <v>35</v>
      </c>
      <c r="M22" s="12">
        <f>I17+(I22*M20)+(I27*M21)</f>
        <v>141.7054858640692</v>
      </c>
    </row>
    <row r="23" spans="1:14">
      <c r="A23" s="3">
        <f>D18</f>
        <v>214602</v>
      </c>
      <c r="B23" s="3">
        <f>B18</f>
        <v>454806</v>
      </c>
      <c r="C23" s="3">
        <f>C18</f>
        <v>320846</v>
      </c>
      <c r="G23" s="7"/>
      <c r="I23" s="6"/>
    </row>
    <row r="24" spans="1:14">
      <c r="A24" s="3">
        <f>D19</f>
        <v>153972</v>
      </c>
      <c r="B24" s="3">
        <f>B19</f>
        <v>320846</v>
      </c>
      <c r="C24" s="3">
        <f>C19</f>
        <v>233286</v>
      </c>
      <c r="G24" s="7"/>
      <c r="I24" s="6"/>
    </row>
    <row r="25" spans="1:14">
      <c r="A25" s="7"/>
      <c r="B25" s="7"/>
      <c r="C25" s="7"/>
      <c r="G25" s="7"/>
      <c r="I25" s="6"/>
    </row>
    <row r="26" spans="1:14">
      <c r="A26" s="8" t="s">
        <v>18</v>
      </c>
      <c r="B26" s="8"/>
      <c r="C26" s="8"/>
      <c r="F26" s="6" t="s">
        <v>22</v>
      </c>
      <c r="G26" s="7">
        <f>MDETERM(A27:C29)</f>
        <v>-142271999.99999997</v>
      </c>
      <c r="I26" s="6" t="s">
        <v>28</v>
      </c>
    </row>
    <row r="27" spans="1:14">
      <c r="A27" s="3">
        <f>A17</f>
        <v>6</v>
      </c>
      <c r="B27" s="3">
        <f>D17</f>
        <v>812</v>
      </c>
      <c r="C27" s="3">
        <f>C17</f>
        <v>1146</v>
      </c>
      <c r="G27" s="7"/>
      <c r="I27" s="11">
        <f>G31/G16</f>
        <v>6.712642243441691E-2</v>
      </c>
    </row>
    <row r="28" spans="1:14">
      <c r="A28" s="3">
        <f>A18</f>
        <v>1606</v>
      </c>
      <c r="B28" s="3">
        <f>D18</f>
        <v>214602</v>
      </c>
      <c r="C28" s="3">
        <f>C18</f>
        <v>320846</v>
      </c>
      <c r="G28" s="7"/>
    </row>
    <row r="29" spans="1:14">
      <c r="A29" s="3">
        <f>A19</f>
        <v>1146</v>
      </c>
      <c r="B29" s="3">
        <f>D19</f>
        <v>153972</v>
      </c>
      <c r="C29" s="3">
        <f>C19</f>
        <v>233286</v>
      </c>
      <c r="G29" s="7"/>
      <c r="H29" t="s">
        <v>25</v>
      </c>
    </row>
    <row r="30" spans="1:14">
      <c r="A30" s="7"/>
      <c r="B30" s="7"/>
      <c r="C30" s="7"/>
      <c r="G30" s="7"/>
    </row>
    <row r="31" spans="1:14">
      <c r="A31" s="8" t="s">
        <v>19</v>
      </c>
      <c r="B31" s="8"/>
      <c r="C31" s="8"/>
      <c r="F31" s="6" t="s">
        <v>23</v>
      </c>
      <c r="G31" s="7">
        <f>MDETERM(A32:C34)</f>
        <v>64534000.000000022</v>
      </c>
    </row>
    <row r="32" spans="1:14">
      <c r="A32" s="3">
        <f>A17</f>
        <v>6</v>
      </c>
      <c r="B32" s="3">
        <f>B17</f>
        <v>1606</v>
      </c>
      <c r="C32" s="3">
        <f>D17</f>
        <v>812</v>
      </c>
    </row>
    <row r="33" spans="1:3">
      <c r="A33" s="3">
        <f>A18</f>
        <v>1606</v>
      </c>
      <c r="B33" s="3">
        <f>B18</f>
        <v>454806</v>
      </c>
      <c r="C33" s="3">
        <f>D18</f>
        <v>214602</v>
      </c>
    </row>
    <row r="34" spans="1:3">
      <c r="A34" s="3">
        <f>A19</f>
        <v>1146</v>
      </c>
      <c r="B34" s="3">
        <f>B19</f>
        <v>320846</v>
      </c>
      <c r="C34" s="3">
        <f>D19</f>
        <v>153972</v>
      </c>
    </row>
  </sheetData>
  <mergeCells count="7">
    <mergeCell ref="A2:B2"/>
    <mergeCell ref="A16:C16"/>
    <mergeCell ref="A21:C21"/>
    <mergeCell ref="A26:C26"/>
    <mergeCell ref="A31:C31"/>
    <mergeCell ref="L19:M19"/>
    <mergeCell ref="L17:N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2020-09-28T09:29:10Z</dcterms:modified>
</cp:coreProperties>
</file>