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naivebayes\"/>
    </mc:Choice>
  </mc:AlternateContent>
  <bookViews>
    <workbookView xWindow="0" yWindow="0" windowWidth="23040" windowHeight="9192" activeTab="1"/>
  </bookViews>
  <sheets>
    <sheet name="Quisioner" sheetId="2" r:id="rId1"/>
    <sheet name="Tabel Naive Bayes" sheetId="1" r:id="rId2"/>
    <sheet name="DB" sheetId="3" r:id="rId3"/>
  </sheets>
  <definedNames>
    <definedName name="_xlnm._FilterDatabase" localSheetId="0" hidden="1">Quisioner!$A$3:$T$3</definedName>
  </definedNames>
  <calcPr calcId="162913"/>
</workbook>
</file>

<file path=xl/calcChain.xml><?xml version="1.0" encoding="utf-8"?>
<calcChain xmlns="http://schemas.openxmlformats.org/spreadsheetml/2006/main">
  <c r="D7" i="1" l="1"/>
  <c r="E33" i="1" l="1"/>
  <c r="E34" i="1"/>
  <c r="D34" i="1"/>
  <c r="D33" i="1"/>
  <c r="E31" i="1"/>
  <c r="E32" i="1"/>
  <c r="D32" i="1"/>
  <c r="D31" i="1"/>
  <c r="D30" i="1"/>
  <c r="E30" i="1"/>
  <c r="E29" i="1"/>
  <c r="D29" i="1"/>
  <c r="E27" i="1"/>
  <c r="E28" i="1"/>
  <c r="D28" i="1"/>
  <c r="D27" i="1"/>
  <c r="E25" i="1"/>
  <c r="E26" i="1"/>
  <c r="D26" i="1"/>
  <c r="D25" i="1"/>
  <c r="E23" i="1"/>
  <c r="E24" i="1"/>
  <c r="D24" i="1"/>
  <c r="D23" i="1"/>
  <c r="E21" i="1"/>
  <c r="E22" i="1"/>
  <c r="D22" i="1"/>
  <c r="D21" i="1"/>
  <c r="E19" i="1"/>
  <c r="E20" i="1"/>
  <c r="D20" i="1"/>
  <c r="D19" i="1"/>
  <c r="E17" i="1"/>
  <c r="E18" i="1"/>
  <c r="D18" i="1"/>
  <c r="D17" i="1"/>
  <c r="E15" i="1"/>
  <c r="E16" i="1"/>
  <c r="D16" i="1"/>
  <c r="D15" i="1"/>
  <c r="E13" i="1"/>
  <c r="E14" i="1"/>
  <c r="D14" i="1"/>
  <c r="D13" i="1"/>
  <c r="E11" i="1"/>
  <c r="E12" i="1"/>
  <c r="D12" i="1"/>
  <c r="D11" i="1"/>
  <c r="E9" i="1"/>
  <c r="E10" i="1"/>
  <c r="D10" i="1"/>
  <c r="D9" i="1"/>
  <c r="D8" i="1"/>
  <c r="E8" i="1"/>
  <c r="T47" i="1" s="1"/>
  <c r="E7" i="1"/>
  <c r="E3" i="1"/>
  <c r="D3" i="1"/>
  <c r="T42" i="1" l="1"/>
  <c r="S52" i="1"/>
  <c r="S50" i="1"/>
  <c r="S47" i="1"/>
  <c r="S38" i="1"/>
  <c r="S46" i="1"/>
  <c r="S42" i="1"/>
  <c r="T38" i="1"/>
  <c r="T49" i="1"/>
  <c r="T41" i="1"/>
  <c r="S49" i="1"/>
  <c r="S45" i="1"/>
  <c r="S41" i="1"/>
  <c r="T52" i="1"/>
  <c r="T48" i="1"/>
  <c r="T44" i="1"/>
  <c r="T40" i="1"/>
  <c r="T45" i="1"/>
  <c r="S48" i="1"/>
  <c r="S44" i="1"/>
  <c r="S40" i="1"/>
  <c r="T51" i="1"/>
  <c r="T43" i="1"/>
  <c r="T39" i="1"/>
  <c r="S51" i="1"/>
  <c r="S43" i="1"/>
  <c r="S39" i="1"/>
  <c r="T50" i="1"/>
  <c r="R50" i="1" s="1"/>
  <c r="T46" i="1"/>
  <c r="R52" i="1"/>
  <c r="R48" i="1"/>
  <c r="R47" i="1"/>
  <c r="R40" i="1"/>
  <c r="R38" i="1" l="1"/>
  <c r="R49" i="1"/>
  <c r="R42" i="1"/>
  <c r="R46" i="1"/>
  <c r="R51" i="1"/>
  <c r="R43" i="1"/>
  <c r="R45" i="1"/>
  <c r="R39" i="1"/>
  <c r="R41" i="1"/>
  <c r="R44" i="1"/>
  <c r="D56" i="1" l="1"/>
  <c r="D57" i="1"/>
  <c r="E56" i="1"/>
  <c r="E57" i="1"/>
  <c r="D54" i="1" l="1"/>
</calcChain>
</file>

<file path=xl/sharedStrings.xml><?xml version="1.0" encoding="utf-8"?>
<sst xmlns="http://schemas.openxmlformats.org/spreadsheetml/2006/main" count="1241" uniqueCount="105">
  <si>
    <t>Apakah IP Semester 1  lebih dari 3,28?</t>
  </si>
  <si>
    <t>Apakah IP Semester 2  lebih dari 3,30?</t>
  </si>
  <si>
    <t>Apakah IP Semester 3  lebih dari 3,32?</t>
  </si>
  <si>
    <t>Apakah IP Semester 4  lebih dari 3,34?</t>
  </si>
  <si>
    <t>Apakah Jumlah SKS Semester 1 lebih dari 21?</t>
  </si>
  <si>
    <t>Apakah Jumlah SKS Semester 2 lebih dari 21?</t>
  </si>
  <si>
    <t>Apakah Jumlah SKS Semester 3 lebih dari 21?</t>
  </si>
  <si>
    <t>Apakah Jumlah SKS Semester 4 lebih dari 21?</t>
  </si>
  <si>
    <t>No</t>
  </si>
  <si>
    <t>Pertanyaan</t>
  </si>
  <si>
    <t>Jawaban</t>
  </si>
  <si>
    <t>Adi</t>
  </si>
  <si>
    <t>Ani</t>
  </si>
  <si>
    <t>Aji</t>
  </si>
  <si>
    <t>Ali</t>
  </si>
  <si>
    <t>Ari</t>
  </si>
  <si>
    <t>Aziz</t>
  </si>
  <si>
    <t>Beni</t>
  </si>
  <si>
    <t>Badri</t>
  </si>
  <si>
    <t>Budi</t>
  </si>
  <si>
    <t>Caca</t>
  </si>
  <si>
    <t>Cika</t>
  </si>
  <si>
    <t>Ceri</t>
  </si>
  <si>
    <t>Dedi</t>
  </si>
  <si>
    <t>Dani</t>
  </si>
  <si>
    <t>Dodi</t>
  </si>
  <si>
    <t>Dori</t>
  </si>
  <si>
    <t>Diki</t>
  </si>
  <si>
    <t>Eka</t>
  </si>
  <si>
    <t>Eko</t>
  </si>
  <si>
    <t>Ela</t>
  </si>
  <si>
    <t>Eni</t>
  </si>
  <si>
    <t>Emi</t>
  </si>
  <si>
    <t>Eri</t>
  </si>
  <si>
    <t>Fajar</t>
  </si>
  <si>
    <t>Firman</t>
  </si>
  <si>
    <t>Farah</t>
  </si>
  <si>
    <t>Fani</t>
  </si>
  <si>
    <t>Gia</t>
  </si>
  <si>
    <t>Geri</t>
  </si>
  <si>
    <t>Gani</t>
  </si>
  <si>
    <t>Hadi</t>
  </si>
  <si>
    <t>Heri</t>
  </si>
  <si>
    <t>Hani</t>
  </si>
  <si>
    <t>Iis</t>
  </si>
  <si>
    <t>Ilham</t>
  </si>
  <si>
    <t>Indra</t>
  </si>
  <si>
    <t>Indri</t>
  </si>
  <si>
    <t>Jaka</t>
  </si>
  <si>
    <t>Jeri</t>
  </si>
  <si>
    <t>Jeki</t>
  </si>
  <si>
    <t>Lala</t>
  </si>
  <si>
    <t>Leni</t>
  </si>
  <si>
    <t>Mia</t>
  </si>
  <si>
    <t>Nia</t>
  </si>
  <si>
    <t>Ovi</t>
  </si>
  <si>
    <t>Oka</t>
  </si>
  <si>
    <t>Pia</t>
  </si>
  <si>
    <t>Riska</t>
  </si>
  <si>
    <t>Riski</t>
  </si>
  <si>
    <t>Santi</t>
  </si>
  <si>
    <t>NO</t>
  </si>
  <si>
    <t>NAMA</t>
  </si>
  <si>
    <t>PRODI</t>
  </si>
  <si>
    <t>TEKNIK INFORMATIKA</t>
  </si>
  <si>
    <t>MANAJEMEN INFORMATIKA</t>
  </si>
  <si>
    <t>USIA</t>
  </si>
  <si>
    <t>PERTI</t>
  </si>
  <si>
    <t>JALUR PRESTASI</t>
  </si>
  <si>
    <t>YA</t>
  </si>
  <si>
    <t>TIDAK</t>
  </si>
  <si>
    <t>PENDIDIKAN IBU MINIMAL SMA</t>
  </si>
  <si>
    <t>UNILAK</t>
  </si>
  <si>
    <t>IP S1 &gt; 3,28</t>
  </si>
  <si>
    <t>IP S2 &gt; 3,30</t>
  </si>
  <si>
    <t>IP S3 &gt; 3,32</t>
  </si>
  <si>
    <t>IP S4 &gt; 3,34</t>
  </si>
  <si>
    <t>SKS S1 &gt; 21</t>
  </si>
  <si>
    <t>SKS S2 &gt; 21</t>
  </si>
  <si>
    <t>SKS S3 &gt; 21</t>
  </si>
  <si>
    <t>SKS S4 &gt; 21</t>
  </si>
  <si>
    <t>Contoh Studi Kasus</t>
  </si>
  <si>
    <t>TEPAT</t>
  </si>
  <si>
    <t>TERLAMBAT</t>
  </si>
  <si>
    <t>LULUS</t>
  </si>
  <si>
    <t>10 Atribut Reguler, dan 1 Atribut Class (kolok LULUS), 2 Nilai Atribut disebut Binomial, Jika 3 Nilai Atribut disebut Polinomial</t>
  </si>
  <si>
    <t>Nama Mahasiswa</t>
  </si>
  <si>
    <t>PEND. IBU &gt;= SMA</t>
  </si>
  <si>
    <t>CLASS PREDICTION</t>
  </si>
  <si>
    <t>Apakah Masuk Perguruan Tinggi Jalur Prestasi?</t>
  </si>
  <si>
    <t>Apakah Pendidikan Ibu Anda minimal SMA?</t>
  </si>
  <si>
    <t>ACCURACY</t>
  </si>
  <si>
    <t>PREDICTED</t>
  </si>
  <si>
    <t>IP S5 &gt; 3,36</t>
  </si>
  <si>
    <t>IP S6 &gt; 3,38</t>
  </si>
  <si>
    <t>SKS S5 &gt; 21</t>
  </si>
  <si>
    <t>SKS S6 &gt; 21</t>
  </si>
  <si>
    <t>Apakah IP Semester 5  lebih dari 3,36?</t>
  </si>
  <si>
    <t>Apakah IP Semester 6  lebih dari 3,38?</t>
  </si>
  <si>
    <t>Apakah Jumlah SKS Semester 5 lebih dari 21?</t>
  </si>
  <si>
    <t>Apakah Jumlah SKS Semester 6 lebih dari 21?</t>
  </si>
  <si>
    <t>Waktu Lulus</t>
  </si>
  <si>
    <t>Class</t>
  </si>
  <si>
    <t>Probabilitas Atribut Class</t>
  </si>
  <si>
    <t>Probabilitas Atribut 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</si>
</sst>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16" fillId="0" borderId="10" xfId="0" applyFont="1" applyFill="1" applyBorder="1" applyAlignment="1">
      <alignment horizontal="center"/>
    </xf>
    <xf numFmtId="0" fontId="16" fillId="0" borderId="0" xfId="0" applyFont="1" applyBorder="1"/>
    <xf numFmtId="0" fontId="16" fillId="0" borderId="0" xfId="0" applyFont="1"/>
    <xf numFmtId="0" fontId="16" fillId="0" borderId="10" xfId="0" applyFont="1" applyBorder="1" applyAlignment="1">
      <alignment horizontal="center" vertical="center"/>
    </xf>
    <xf numFmtId="9" fontId="0" fillId="0" borderId="0" xfId="42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10" fontId="0" fillId="0" borderId="10" xfId="42" applyNumberFormat="1" applyFont="1" applyBorder="1"/>
    <xf numFmtId="0" fontId="16" fillId="0" borderId="10" xfId="0" applyFont="1" applyBorder="1"/>
    <xf numFmtId="9" fontId="0" fillId="0" borderId="10" xfId="42" applyFont="1" applyBorder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0" xfId="43" applyFont="1" applyBorder="1" applyAlignment="1">
      <alignment horizontal="center"/>
    </xf>
    <xf numFmtId="9" fontId="0" fillId="0" borderId="10" xfId="42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T16" sqref="T4:T16"/>
    </sheetView>
  </sheetViews>
  <sheetFormatPr defaultRowHeight="14.4" x14ac:dyDescent="0.3"/>
  <cols>
    <col min="1" max="1" width="3.6640625" bestFit="1" customWidth="1"/>
    <col min="2" max="2" width="6.5546875" bestFit="1" customWidth="1"/>
    <col min="3" max="3" width="24.33203125" bestFit="1" customWidth="1"/>
    <col min="4" max="4" width="4.88671875" bestFit="1" customWidth="1"/>
    <col min="5" max="5" width="7.21875" bestFit="1" customWidth="1"/>
    <col min="6" max="6" width="14.21875" style="4" bestFit="1" customWidth="1"/>
    <col min="7" max="7" width="27.5546875" style="4" bestFit="1" customWidth="1"/>
    <col min="8" max="11" width="10.21875" style="4" bestFit="1" customWidth="1"/>
    <col min="12" max="13" width="10.21875" style="4" customWidth="1"/>
    <col min="14" max="16" width="10" style="4" bestFit="1" customWidth="1"/>
    <col min="17" max="19" width="10" style="4" customWidth="1"/>
    <col min="20" max="20" width="18.77734375" style="5" bestFit="1" customWidth="1"/>
  </cols>
  <sheetData>
    <row r="1" spans="1:20" x14ac:dyDescent="0.3">
      <c r="A1" s="10" t="s">
        <v>85</v>
      </c>
    </row>
    <row r="3" spans="1:20" x14ac:dyDescent="0.3">
      <c r="A3" s="1" t="s">
        <v>61</v>
      </c>
      <c r="B3" s="1" t="s">
        <v>62</v>
      </c>
      <c r="C3" s="1" t="s">
        <v>63</v>
      </c>
      <c r="D3" s="1" t="s">
        <v>66</v>
      </c>
      <c r="E3" s="1" t="s">
        <v>67</v>
      </c>
      <c r="F3" s="3" t="s">
        <v>68</v>
      </c>
      <c r="G3" s="3" t="s">
        <v>71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93</v>
      </c>
      <c r="M3" s="3" t="s">
        <v>94</v>
      </c>
      <c r="N3" s="3" t="s">
        <v>77</v>
      </c>
      <c r="O3" s="3" t="s">
        <v>78</v>
      </c>
      <c r="P3" s="3" t="s">
        <v>79</v>
      </c>
      <c r="Q3" s="3" t="s">
        <v>80</v>
      </c>
      <c r="R3" s="3" t="s">
        <v>95</v>
      </c>
      <c r="S3" s="3" t="s">
        <v>96</v>
      </c>
      <c r="T3" s="2" t="s">
        <v>84</v>
      </c>
    </row>
    <row r="4" spans="1:20" x14ac:dyDescent="0.3">
      <c r="A4" s="1">
        <v>1</v>
      </c>
      <c r="B4" s="1" t="s">
        <v>11</v>
      </c>
      <c r="C4" s="1" t="s">
        <v>64</v>
      </c>
      <c r="D4" s="1">
        <v>23</v>
      </c>
      <c r="E4" s="1" t="s">
        <v>72</v>
      </c>
      <c r="F4" s="3" t="s">
        <v>69</v>
      </c>
      <c r="G4" s="3" t="s">
        <v>70</v>
      </c>
      <c r="H4" s="3" t="s">
        <v>69</v>
      </c>
      <c r="I4" s="3" t="s">
        <v>70</v>
      </c>
      <c r="J4" s="3" t="s">
        <v>69</v>
      </c>
      <c r="K4" s="3" t="s">
        <v>70</v>
      </c>
      <c r="L4" s="3" t="s">
        <v>69</v>
      </c>
      <c r="M4" s="3" t="s">
        <v>70</v>
      </c>
      <c r="N4" s="3" t="s">
        <v>69</v>
      </c>
      <c r="O4" s="3" t="s">
        <v>70</v>
      </c>
      <c r="P4" s="3" t="s">
        <v>69</v>
      </c>
      <c r="Q4" s="3" t="s">
        <v>69</v>
      </c>
      <c r="R4" s="3" t="s">
        <v>70</v>
      </c>
      <c r="S4" s="3" t="s">
        <v>69</v>
      </c>
      <c r="T4" s="2" t="s">
        <v>82</v>
      </c>
    </row>
    <row r="5" spans="1:20" x14ac:dyDescent="0.3">
      <c r="A5" s="1">
        <v>2</v>
      </c>
      <c r="B5" s="1" t="s">
        <v>13</v>
      </c>
      <c r="C5" s="1" t="s">
        <v>64</v>
      </c>
      <c r="D5" s="1">
        <v>24</v>
      </c>
      <c r="E5" s="1" t="s">
        <v>72</v>
      </c>
      <c r="F5" s="3" t="s">
        <v>69</v>
      </c>
      <c r="G5" s="3" t="s">
        <v>70</v>
      </c>
      <c r="H5" s="3" t="s">
        <v>69</v>
      </c>
      <c r="I5" s="3" t="s">
        <v>69</v>
      </c>
      <c r="J5" s="3" t="s">
        <v>69</v>
      </c>
      <c r="K5" s="3" t="s">
        <v>70</v>
      </c>
      <c r="L5" s="3" t="s">
        <v>69</v>
      </c>
      <c r="M5" s="3" t="s">
        <v>70</v>
      </c>
      <c r="N5" s="3" t="s">
        <v>69</v>
      </c>
      <c r="O5" s="3" t="s">
        <v>69</v>
      </c>
      <c r="P5" s="3" t="s">
        <v>69</v>
      </c>
      <c r="Q5" s="3" t="s">
        <v>69</v>
      </c>
      <c r="R5" s="3" t="s">
        <v>69</v>
      </c>
      <c r="S5" s="3" t="s">
        <v>70</v>
      </c>
      <c r="T5" s="2" t="s">
        <v>82</v>
      </c>
    </row>
    <row r="6" spans="1:20" x14ac:dyDescent="0.3">
      <c r="A6" s="1">
        <v>3</v>
      </c>
      <c r="B6" s="1" t="s">
        <v>14</v>
      </c>
      <c r="C6" s="1" t="s">
        <v>64</v>
      </c>
      <c r="D6" s="1">
        <v>24</v>
      </c>
      <c r="E6" s="1" t="s">
        <v>72</v>
      </c>
      <c r="F6" s="3" t="s">
        <v>69</v>
      </c>
      <c r="G6" s="3" t="s">
        <v>70</v>
      </c>
      <c r="H6" s="3" t="s">
        <v>69</v>
      </c>
      <c r="I6" s="3" t="s">
        <v>70</v>
      </c>
      <c r="J6" s="3" t="s">
        <v>70</v>
      </c>
      <c r="K6" s="3" t="s">
        <v>69</v>
      </c>
      <c r="L6" s="3" t="s">
        <v>70</v>
      </c>
      <c r="M6" s="3" t="s">
        <v>69</v>
      </c>
      <c r="N6" s="3" t="s">
        <v>69</v>
      </c>
      <c r="O6" s="3" t="s">
        <v>70</v>
      </c>
      <c r="P6" s="3" t="s">
        <v>70</v>
      </c>
      <c r="Q6" s="3" t="s">
        <v>70</v>
      </c>
      <c r="R6" s="3" t="s">
        <v>70</v>
      </c>
      <c r="S6" s="3" t="s">
        <v>70</v>
      </c>
      <c r="T6" s="2" t="s">
        <v>83</v>
      </c>
    </row>
    <row r="7" spans="1:20" x14ac:dyDescent="0.3">
      <c r="A7" s="1">
        <v>4</v>
      </c>
      <c r="B7" s="1" t="s">
        <v>12</v>
      </c>
      <c r="C7" s="1" t="s">
        <v>65</v>
      </c>
      <c r="D7" s="1">
        <v>24</v>
      </c>
      <c r="E7" s="1" t="s">
        <v>72</v>
      </c>
      <c r="F7" s="3" t="s">
        <v>69</v>
      </c>
      <c r="G7" s="3" t="s">
        <v>70</v>
      </c>
      <c r="H7" s="3" t="s">
        <v>70</v>
      </c>
      <c r="I7" s="3" t="s">
        <v>69</v>
      </c>
      <c r="J7" s="3" t="s">
        <v>69</v>
      </c>
      <c r="K7" s="3" t="s">
        <v>70</v>
      </c>
      <c r="L7" s="3" t="s">
        <v>69</v>
      </c>
      <c r="M7" s="3" t="s">
        <v>70</v>
      </c>
      <c r="N7" s="3" t="s">
        <v>69</v>
      </c>
      <c r="O7" s="3" t="s">
        <v>69</v>
      </c>
      <c r="P7" s="3" t="s">
        <v>69</v>
      </c>
      <c r="Q7" s="3" t="s">
        <v>70</v>
      </c>
      <c r="R7" s="3" t="s">
        <v>70</v>
      </c>
      <c r="S7" s="3" t="s">
        <v>70</v>
      </c>
      <c r="T7" s="2" t="s">
        <v>82</v>
      </c>
    </row>
    <row r="8" spans="1:20" x14ac:dyDescent="0.3">
      <c r="A8" s="1">
        <v>5</v>
      </c>
      <c r="B8" s="1" t="s">
        <v>15</v>
      </c>
      <c r="C8" s="1" t="s">
        <v>64</v>
      </c>
      <c r="D8" s="1">
        <v>24</v>
      </c>
      <c r="E8" s="1" t="s">
        <v>72</v>
      </c>
      <c r="F8" s="3" t="s">
        <v>69</v>
      </c>
      <c r="G8" s="3" t="s">
        <v>69</v>
      </c>
      <c r="H8" s="3" t="s">
        <v>70</v>
      </c>
      <c r="I8" s="3" t="s">
        <v>70</v>
      </c>
      <c r="J8" s="3" t="s">
        <v>69</v>
      </c>
      <c r="K8" s="3" t="s">
        <v>69</v>
      </c>
      <c r="L8" s="3" t="s">
        <v>69</v>
      </c>
      <c r="M8" s="3" t="s">
        <v>70</v>
      </c>
      <c r="N8" s="3" t="s">
        <v>70</v>
      </c>
      <c r="O8" s="3" t="s">
        <v>70</v>
      </c>
      <c r="P8" s="3" t="s">
        <v>69</v>
      </c>
      <c r="Q8" s="3" t="s">
        <v>69</v>
      </c>
      <c r="R8" s="3" t="s">
        <v>69</v>
      </c>
      <c r="S8" s="3" t="s">
        <v>70</v>
      </c>
      <c r="T8" s="2" t="s">
        <v>82</v>
      </c>
    </row>
    <row r="9" spans="1:20" x14ac:dyDescent="0.3">
      <c r="A9" s="1">
        <v>6</v>
      </c>
      <c r="B9" s="1" t="s">
        <v>16</v>
      </c>
      <c r="C9" s="1" t="s">
        <v>65</v>
      </c>
      <c r="D9" s="1">
        <v>24</v>
      </c>
      <c r="E9" s="1" t="s">
        <v>72</v>
      </c>
      <c r="F9" s="3" t="s">
        <v>69</v>
      </c>
      <c r="G9" s="3" t="s">
        <v>70</v>
      </c>
      <c r="H9" s="3" t="s">
        <v>69</v>
      </c>
      <c r="I9" s="3" t="s">
        <v>70</v>
      </c>
      <c r="J9" s="3" t="s">
        <v>70</v>
      </c>
      <c r="K9" s="3" t="s">
        <v>70</v>
      </c>
      <c r="L9" s="3" t="s">
        <v>69</v>
      </c>
      <c r="M9" s="3" t="s">
        <v>70</v>
      </c>
      <c r="N9" s="3" t="s">
        <v>69</v>
      </c>
      <c r="O9" s="3" t="s">
        <v>70</v>
      </c>
      <c r="P9" s="3" t="s">
        <v>70</v>
      </c>
      <c r="Q9" s="3" t="s">
        <v>70</v>
      </c>
      <c r="R9" s="3" t="s">
        <v>70</v>
      </c>
      <c r="S9" s="3" t="s">
        <v>70</v>
      </c>
      <c r="T9" s="2" t="s">
        <v>83</v>
      </c>
    </row>
    <row r="10" spans="1:20" x14ac:dyDescent="0.3">
      <c r="A10" s="1">
        <v>7</v>
      </c>
      <c r="B10" s="1" t="s">
        <v>18</v>
      </c>
      <c r="C10" s="1" t="s">
        <v>64</v>
      </c>
      <c r="D10" s="1">
        <v>24</v>
      </c>
      <c r="E10" s="1" t="s">
        <v>72</v>
      </c>
      <c r="F10" s="3" t="s">
        <v>69</v>
      </c>
      <c r="G10" s="3" t="s">
        <v>70</v>
      </c>
      <c r="H10" s="3" t="s">
        <v>70</v>
      </c>
      <c r="I10" s="3" t="s">
        <v>69</v>
      </c>
      <c r="J10" s="3" t="s">
        <v>70</v>
      </c>
      <c r="K10" s="3" t="s">
        <v>70</v>
      </c>
      <c r="L10" s="3" t="s">
        <v>69</v>
      </c>
      <c r="M10" s="3" t="s">
        <v>69</v>
      </c>
      <c r="N10" s="3" t="s">
        <v>70</v>
      </c>
      <c r="O10" s="3" t="s">
        <v>70</v>
      </c>
      <c r="P10" s="3" t="s">
        <v>69</v>
      </c>
      <c r="Q10" s="3" t="s">
        <v>69</v>
      </c>
      <c r="R10" s="3" t="s">
        <v>69</v>
      </c>
      <c r="S10" s="3" t="s">
        <v>70</v>
      </c>
      <c r="T10" s="2" t="s">
        <v>82</v>
      </c>
    </row>
    <row r="11" spans="1:20" x14ac:dyDescent="0.3">
      <c r="A11" s="1">
        <v>8</v>
      </c>
      <c r="B11" s="1" t="s">
        <v>17</v>
      </c>
      <c r="C11" s="1" t="s">
        <v>64</v>
      </c>
      <c r="D11" s="1">
        <v>24</v>
      </c>
      <c r="E11" s="1" t="s">
        <v>72</v>
      </c>
      <c r="F11" s="3" t="s">
        <v>69</v>
      </c>
      <c r="G11" s="3" t="s">
        <v>70</v>
      </c>
      <c r="H11" s="3" t="s">
        <v>69</v>
      </c>
      <c r="I11" s="3" t="s">
        <v>70</v>
      </c>
      <c r="J11" s="3" t="s">
        <v>69</v>
      </c>
      <c r="K11" s="3" t="s">
        <v>69</v>
      </c>
      <c r="L11" s="3" t="s">
        <v>69</v>
      </c>
      <c r="M11" s="3" t="s">
        <v>70</v>
      </c>
      <c r="N11" s="3" t="s">
        <v>69</v>
      </c>
      <c r="O11" s="3" t="s">
        <v>69</v>
      </c>
      <c r="P11" s="3" t="s">
        <v>70</v>
      </c>
      <c r="Q11" s="3" t="s">
        <v>70</v>
      </c>
      <c r="R11" s="3" t="s">
        <v>70</v>
      </c>
      <c r="S11" s="3" t="s">
        <v>69</v>
      </c>
      <c r="T11" s="2" t="s">
        <v>82</v>
      </c>
    </row>
    <row r="12" spans="1:20" x14ac:dyDescent="0.3">
      <c r="A12" s="1">
        <v>9</v>
      </c>
      <c r="B12" s="1" t="s">
        <v>19</v>
      </c>
      <c r="C12" s="1" t="s">
        <v>64</v>
      </c>
      <c r="D12" s="1">
        <v>23</v>
      </c>
      <c r="E12" s="1" t="s">
        <v>72</v>
      </c>
      <c r="F12" s="3" t="s">
        <v>69</v>
      </c>
      <c r="G12" s="3" t="s">
        <v>69</v>
      </c>
      <c r="H12" s="3" t="s">
        <v>69</v>
      </c>
      <c r="I12" s="3" t="s">
        <v>70</v>
      </c>
      <c r="J12" s="3" t="s">
        <v>69</v>
      </c>
      <c r="K12" s="3" t="s">
        <v>70</v>
      </c>
      <c r="L12" s="3" t="s">
        <v>70</v>
      </c>
      <c r="M12" s="3" t="s">
        <v>70</v>
      </c>
      <c r="N12" s="3" t="s">
        <v>69</v>
      </c>
      <c r="O12" s="3" t="s">
        <v>69</v>
      </c>
      <c r="P12" s="3" t="s">
        <v>69</v>
      </c>
      <c r="Q12" s="3" t="s">
        <v>69</v>
      </c>
      <c r="R12" s="3" t="s">
        <v>70</v>
      </c>
      <c r="S12" s="3" t="s">
        <v>70</v>
      </c>
      <c r="T12" s="2" t="s">
        <v>82</v>
      </c>
    </row>
    <row r="13" spans="1:20" x14ac:dyDescent="0.3">
      <c r="A13" s="1">
        <v>10</v>
      </c>
      <c r="B13" s="1" t="s">
        <v>20</v>
      </c>
      <c r="C13" s="1" t="s">
        <v>65</v>
      </c>
      <c r="D13" s="1">
        <v>24</v>
      </c>
      <c r="E13" s="1" t="s">
        <v>72</v>
      </c>
      <c r="F13" s="3" t="s">
        <v>70</v>
      </c>
      <c r="G13" s="3" t="s">
        <v>70</v>
      </c>
      <c r="H13" s="3" t="s">
        <v>70</v>
      </c>
      <c r="I13" s="3" t="s">
        <v>70</v>
      </c>
      <c r="J13" s="3" t="s">
        <v>69</v>
      </c>
      <c r="K13" s="3" t="s">
        <v>69</v>
      </c>
      <c r="L13" s="3" t="s">
        <v>70</v>
      </c>
      <c r="M13" s="3" t="s">
        <v>70</v>
      </c>
      <c r="N13" s="3" t="s">
        <v>70</v>
      </c>
      <c r="O13" s="3" t="s">
        <v>70</v>
      </c>
      <c r="P13" s="3" t="s">
        <v>69</v>
      </c>
      <c r="Q13" s="3" t="s">
        <v>70</v>
      </c>
      <c r="R13" s="3" t="s">
        <v>69</v>
      </c>
      <c r="S13" s="3" t="s">
        <v>70</v>
      </c>
      <c r="T13" s="2" t="s">
        <v>83</v>
      </c>
    </row>
    <row r="14" spans="1:20" x14ac:dyDescent="0.3">
      <c r="A14" s="1">
        <v>11</v>
      </c>
      <c r="B14" s="1" t="s">
        <v>22</v>
      </c>
      <c r="C14" s="1" t="s">
        <v>64</v>
      </c>
      <c r="D14" s="1">
        <v>24</v>
      </c>
      <c r="E14" s="1" t="s">
        <v>72</v>
      </c>
      <c r="F14" s="3" t="s">
        <v>69</v>
      </c>
      <c r="G14" s="3" t="s">
        <v>70</v>
      </c>
      <c r="H14" s="3" t="s">
        <v>69</v>
      </c>
      <c r="I14" s="3" t="s">
        <v>69</v>
      </c>
      <c r="J14" s="3" t="s">
        <v>70</v>
      </c>
      <c r="K14" s="3" t="s">
        <v>70</v>
      </c>
      <c r="L14" s="3" t="s">
        <v>70</v>
      </c>
      <c r="M14" s="3" t="s">
        <v>70</v>
      </c>
      <c r="N14" s="3" t="s">
        <v>69</v>
      </c>
      <c r="O14" s="3" t="s">
        <v>70</v>
      </c>
      <c r="P14" s="3" t="s">
        <v>70</v>
      </c>
      <c r="Q14" s="3" t="s">
        <v>70</v>
      </c>
      <c r="R14" s="3" t="s">
        <v>70</v>
      </c>
      <c r="S14" s="3" t="s">
        <v>70</v>
      </c>
      <c r="T14" s="2" t="s">
        <v>83</v>
      </c>
    </row>
    <row r="15" spans="1:20" x14ac:dyDescent="0.3">
      <c r="A15" s="1">
        <v>12</v>
      </c>
      <c r="B15" s="1" t="s">
        <v>21</v>
      </c>
      <c r="C15" s="1" t="s">
        <v>64</v>
      </c>
      <c r="D15" s="1">
        <v>24</v>
      </c>
      <c r="E15" s="1" t="s">
        <v>72</v>
      </c>
      <c r="F15" s="3" t="s">
        <v>69</v>
      </c>
      <c r="G15" s="3" t="s">
        <v>70</v>
      </c>
      <c r="H15" s="3" t="s">
        <v>69</v>
      </c>
      <c r="I15" s="3" t="s">
        <v>70</v>
      </c>
      <c r="J15" s="3" t="s">
        <v>69</v>
      </c>
      <c r="K15" s="3" t="s">
        <v>70</v>
      </c>
      <c r="L15" s="3" t="s">
        <v>70</v>
      </c>
      <c r="M15" s="3" t="s">
        <v>70</v>
      </c>
      <c r="N15" s="3" t="s">
        <v>69</v>
      </c>
      <c r="O15" s="3" t="s">
        <v>70</v>
      </c>
      <c r="P15" s="3" t="s">
        <v>69</v>
      </c>
      <c r="Q15" s="3" t="s">
        <v>69</v>
      </c>
      <c r="R15" s="3" t="s">
        <v>70</v>
      </c>
      <c r="S15" s="3" t="s">
        <v>70</v>
      </c>
      <c r="T15" s="2" t="s">
        <v>82</v>
      </c>
    </row>
    <row r="16" spans="1:20" x14ac:dyDescent="0.3">
      <c r="A16" s="1">
        <v>13</v>
      </c>
      <c r="B16" s="1" t="s">
        <v>24</v>
      </c>
      <c r="C16" s="1" t="s">
        <v>64</v>
      </c>
      <c r="D16" s="1">
        <v>24</v>
      </c>
      <c r="E16" s="1" t="s">
        <v>72</v>
      </c>
      <c r="F16" s="3" t="s">
        <v>69</v>
      </c>
      <c r="G16" s="3" t="s">
        <v>70</v>
      </c>
      <c r="H16" s="3" t="s">
        <v>69</v>
      </c>
      <c r="I16" s="3" t="s">
        <v>70</v>
      </c>
      <c r="J16" s="3" t="s">
        <v>69</v>
      </c>
      <c r="K16" s="3" t="s">
        <v>69</v>
      </c>
      <c r="L16" s="3" t="s">
        <v>70</v>
      </c>
      <c r="M16" s="3" t="s">
        <v>70</v>
      </c>
      <c r="N16" s="3" t="s">
        <v>69</v>
      </c>
      <c r="O16" s="3" t="s">
        <v>69</v>
      </c>
      <c r="P16" s="3" t="s">
        <v>69</v>
      </c>
      <c r="Q16" s="3" t="s">
        <v>69</v>
      </c>
      <c r="R16" s="3" t="s">
        <v>70</v>
      </c>
      <c r="S16" s="3" t="s">
        <v>70</v>
      </c>
      <c r="T16" s="2" t="s">
        <v>82</v>
      </c>
    </row>
    <row r="17" spans="1:20" x14ac:dyDescent="0.3">
      <c r="A17" s="1">
        <v>14</v>
      </c>
      <c r="B17" s="1" t="s">
        <v>23</v>
      </c>
      <c r="C17" s="1" t="s">
        <v>64</v>
      </c>
      <c r="D17" s="1">
        <v>24</v>
      </c>
      <c r="E17" s="1" t="s">
        <v>72</v>
      </c>
      <c r="F17" s="3" t="s">
        <v>69</v>
      </c>
      <c r="G17" s="3" t="s">
        <v>70</v>
      </c>
      <c r="H17" s="3" t="s">
        <v>69</v>
      </c>
      <c r="I17" s="3" t="s">
        <v>70</v>
      </c>
      <c r="J17" s="3" t="s">
        <v>69</v>
      </c>
      <c r="K17" s="3" t="s">
        <v>70</v>
      </c>
      <c r="L17" s="3" t="s">
        <v>70</v>
      </c>
      <c r="M17" s="3" t="s">
        <v>69</v>
      </c>
      <c r="N17" s="3" t="s">
        <v>69</v>
      </c>
      <c r="O17" s="3" t="s">
        <v>70</v>
      </c>
      <c r="P17" s="3" t="s">
        <v>69</v>
      </c>
      <c r="Q17" s="3" t="s">
        <v>69</v>
      </c>
      <c r="R17" s="3" t="s">
        <v>69</v>
      </c>
      <c r="S17" s="3" t="s">
        <v>70</v>
      </c>
      <c r="T17" s="2" t="s">
        <v>82</v>
      </c>
    </row>
    <row r="18" spans="1:20" x14ac:dyDescent="0.3">
      <c r="A18" s="1">
        <v>15</v>
      </c>
      <c r="B18" s="1" t="s">
        <v>27</v>
      </c>
      <c r="C18" s="1" t="s">
        <v>64</v>
      </c>
      <c r="D18" s="1">
        <v>24</v>
      </c>
      <c r="E18" s="1" t="s">
        <v>72</v>
      </c>
      <c r="F18" s="3" t="s">
        <v>69</v>
      </c>
      <c r="G18" s="3" t="s">
        <v>69</v>
      </c>
      <c r="H18" s="3" t="s">
        <v>69</v>
      </c>
      <c r="I18" s="3" t="s">
        <v>70</v>
      </c>
      <c r="J18" s="3" t="s">
        <v>69</v>
      </c>
      <c r="K18" s="3" t="s">
        <v>70</v>
      </c>
      <c r="L18" s="3" t="s">
        <v>69</v>
      </c>
      <c r="M18" s="3" t="s">
        <v>70</v>
      </c>
      <c r="N18" s="3" t="s">
        <v>70</v>
      </c>
      <c r="O18" s="3" t="s">
        <v>69</v>
      </c>
      <c r="P18" s="3" t="s">
        <v>69</v>
      </c>
      <c r="Q18" s="3" t="s">
        <v>69</v>
      </c>
      <c r="R18" s="3" t="s">
        <v>70</v>
      </c>
      <c r="S18" s="3" t="s">
        <v>69</v>
      </c>
      <c r="T18" s="2" t="s">
        <v>82</v>
      </c>
    </row>
    <row r="19" spans="1:20" x14ac:dyDescent="0.3">
      <c r="A19" s="1">
        <v>16</v>
      </c>
      <c r="B19" s="1" t="s">
        <v>25</v>
      </c>
      <c r="C19" s="1" t="s">
        <v>64</v>
      </c>
      <c r="D19" s="1">
        <v>24</v>
      </c>
      <c r="E19" s="1" t="s">
        <v>72</v>
      </c>
      <c r="F19" s="3" t="s">
        <v>70</v>
      </c>
      <c r="G19" s="3" t="s">
        <v>70</v>
      </c>
      <c r="H19" s="3" t="s">
        <v>70</v>
      </c>
      <c r="I19" s="3" t="s">
        <v>70</v>
      </c>
      <c r="J19" s="3" t="s">
        <v>69</v>
      </c>
      <c r="K19" s="3" t="s">
        <v>70</v>
      </c>
      <c r="L19" s="3" t="s">
        <v>70</v>
      </c>
      <c r="M19" s="3" t="s">
        <v>70</v>
      </c>
      <c r="N19" s="3" t="s">
        <v>70</v>
      </c>
      <c r="O19" s="3" t="s">
        <v>70</v>
      </c>
      <c r="P19" s="3" t="s">
        <v>70</v>
      </c>
      <c r="Q19" s="3" t="s">
        <v>69</v>
      </c>
      <c r="R19" s="3" t="s">
        <v>70</v>
      </c>
      <c r="S19" s="3" t="s">
        <v>69</v>
      </c>
      <c r="T19" s="2" t="s">
        <v>83</v>
      </c>
    </row>
    <row r="20" spans="1:20" x14ac:dyDescent="0.3">
      <c r="A20" s="1">
        <v>17</v>
      </c>
      <c r="B20" s="1" t="s">
        <v>26</v>
      </c>
      <c r="C20" s="1" t="s">
        <v>65</v>
      </c>
      <c r="D20" s="1">
        <v>25</v>
      </c>
      <c r="E20" s="1" t="s">
        <v>72</v>
      </c>
      <c r="F20" s="3" t="s">
        <v>69</v>
      </c>
      <c r="G20" s="3" t="s">
        <v>69</v>
      </c>
      <c r="H20" s="3" t="s">
        <v>70</v>
      </c>
      <c r="I20" s="3" t="s">
        <v>70</v>
      </c>
      <c r="J20" s="3" t="s">
        <v>69</v>
      </c>
      <c r="K20" s="3" t="s">
        <v>69</v>
      </c>
      <c r="L20" s="3" t="s">
        <v>70</v>
      </c>
      <c r="M20" s="3" t="s">
        <v>70</v>
      </c>
      <c r="N20" s="3" t="s">
        <v>70</v>
      </c>
      <c r="O20" s="3" t="s">
        <v>70</v>
      </c>
      <c r="P20" s="3" t="s">
        <v>69</v>
      </c>
      <c r="Q20" s="3" t="s">
        <v>69</v>
      </c>
      <c r="R20" s="3" t="s">
        <v>70</v>
      </c>
      <c r="S20" s="3" t="s">
        <v>69</v>
      </c>
      <c r="T20" s="2" t="s">
        <v>82</v>
      </c>
    </row>
    <row r="21" spans="1:20" x14ac:dyDescent="0.3">
      <c r="A21" s="1">
        <v>18</v>
      </c>
      <c r="B21" s="1" t="s">
        <v>28</v>
      </c>
      <c r="C21" s="1" t="s">
        <v>64</v>
      </c>
      <c r="D21" s="1">
        <v>25</v>
      </c>
      <c r="E21" s="1" t="s">
        <v>72</v>
      </c>
      <c r="F21" s="3" t="s">
        <v>69</v>
      </c>
      <c r="G21" s="3" t="s">
        <v>70</v>
      </c>
      <c r="H21" s="3" t="s">
        <v>70</v>
      </c>
      <c r="I21" s="3" t="s">
        <v>69</v>
      </c>
      <c r="J21" s="3" t="s">
        <v>69</v>
      </c>
      <c r="K21" s="3" t="s">
        <v>70</v>
      </c>
      <c r="L21" s="3" t="s">
        <v>70</v>
      </c>
      <c r="M21" s="3" t="s">
        <v>70</v>
      </c>
      <c r="N21" s="3" t="s">
        <v>69</v>
      </c>
      <c r="O21" s="3" t="s">
        <v>69</v>
      </c>
      <c r="P21" s="3" t="s">
        <v>70</v>
      </c>
      <c r="Q21" s="3" t="s">
        <v>69</v>
      </c>
      <c r="R21" s="3" t="s">
        <v>69</v>
      </c>
      <c r="S21" s="3" t="s">
        <v>69</v>
      </c>
      <c r="T21" s="2" t="s">
        <v>82</v>
      </c>
    </row>
    <row r="22" spans="1:20" x14ac:dyDescent="0.3">
      <c r="A22" s="1">
        <v>19</v>
      </c>
      <c r="B22" s="1" t="s">
        <v>29</v>
      </c>
      <c r="C22" s="1" t="s">
        <v>65</v>
      </c>
      <c r="D22" s="1">
        <v>25</v>
      </c>
      <c r="E22" s="1" t="s">
        <v>72</v>
      </c>
      <c r="F22" s="3" t="s">
        <v>69</v>
      </c>
      <c r="G22" s="3" t="s">
        <v>69</v>
      </c>
      <c r="H22" s="3" t="s">
        <v>70</v>
      </c>
      <c r="I22" s="3" t="s">
        <v>70</v>
      </c>
      <c r="J22" s="3" t="s">
        <v>70</v>
      </c>
      <c r="K22" s="3" t="s">
        <v>70</v>
      </c>
      <c r="L22" s="3" t="s">
        <v>70</v>
      </c>
      <c r="M22" s="3" t="s">
        <v>69</v>
      </c>
      <c r="N22" s="3" t="s">
        <v>70</v>
      </c>
      <c r="O22" s="3" t="s">
        <v>70</v>
      </c>
      <c r="P22" s="3" t="s">
        <v>70</v>
      </c>
      <c r="Q22" s="3" t="s">
        <v>70</v>
      </c>
      <c r="R22" s="3" t="s">
        <v>70</v>
      </c>
      <c r="S22" s="3" t="s">
        <v>70</v>
      </c>
      <c r="T22" s="2" t="s">
        <v>83</v>
      </c>
    </row>
    <row r="23" spans="1:20" x14ac:dyDescent="0.3">
      <c r="A23" s="1">
        <v>20</v>
      </c>
      <c r="B23" s="1" t="s">
        <v>30</v>
      </c>
      <c r="C23" s="1" t="s">
        <v>64</v>
      </c>
      <c r="D23" s="1">
        <v>25</v>
      </c>
      <c r="E23" s="1" t="s">
        <v>72</v>
      </c>
      <c r="F23" s="3" t="s">
        <v>69</v>
      </c>
      <c r="G23" s="3" t="s">
        <v>70</v>
      </c>
      <c r="H23" s="3" t="s">
        <v>70</v>
      </c>
      <c r="I23" s="3" t="s">
        <v>70</v>
      </c>
      <c r="J23" s="3" t="s">
        <v>70</v>
      </c>
      <c r="K23" s="3" t="s">
        <v>70</v>
      </c>
      <c r="L23" s="3" t="s">
        <v>70</v>
      </c>
      <c r="M23" s="3" t="s">
        <v>69</v>
      </c>
      <c r="N23" s="3" t="s">
        <v>70</v>
      </c>
      <c r="O23" s="3" t="s">
        <v>69</v>
      </c>
      <c r="P23" s="3" t="s">
        <v>69</v>
      </c>
      <c r="Q23" s="3" t="s">
        <v>69</v>
      </c>
      <c r="R23" s="3" t="s">
        <v>70</v>
      </c>
      <c r="S23" s="3" t="s">
        <v>69</v>
      </c>
      <c r="T23" s="2" t="s">
        <v>82</v>
      </c>
    </row>
    <row r="24" spans="1:20" x14ac:dyDescent="0.3">
      <c r="A24" s="1">
        <v>21</v>
      </c>
      <c r="B24" s="1" t="s">
        <v>32</v>
      </c>
      <c r="C24" s="1" t="s">
        <v>64</v>
      </c>
      <c r="D24" s="1">
        <v>25</v>
      </c>
      <c r="E24" s="1" t="s">
        <v>72</v>
      </c>
      <c r="F24" s="3" t="s">
        <v>70</v>
      </c>
      <c r="G24" s="3" t="s">
        <v>70</v>
      </c>
      <c r="H24" s="3" t="s">
        <v>70</v>
      </c>
      <c r="I24" s="3" t="s">
        <v>69</v>
      </c>
      <c r="J24" s="3" t="s">
        <v>69</v>
      </c>
      <c r="K24" s="3" t="s">
        <v>69</v>
      </c>
      <c r="L24" s="3" t="s">
        <v>70</v>
      </c>
      <c r="M24" s="3" t="s">
        <v>70</v>
      </c>
      <c r="N24" s="3" t="s">
        <v>69</v>
      </c>
      <c r="O24" s="3" t="s">
        <v>70</v>
      </c>
      <c r="P24" s="3" t="s">
        <v>69</v>
      </c>
      <c r="Q24" s="3" t="s">
        <v>69</v>
      </c>
      <c r="R24" s="3" t="s">
        <v>70</v>
      </c>
      <c r="S24" s="3" t="s">
        <v>69</v>
      </c>
      <c r="T24" s="2" t="s">
        <v>82</v>
      </c>
    </row>
    <row r="25" spans="1:20" x14ac:dyDescent="0.3">
      <c r="A25" s="1">
        <v>22</v>
      </c>
      <c r="B25" s="1" t="s">
        <v>31</v>
      </c>
      <c r="C25" s="1" t="s">
        <v>64</v>
      </c>
      <c r="D25" s="1">
        <v>25</v>
      </c>
      <c r="E25" s="1" t="s">
        <v>72</v>
      </c>
      <c r="F25" s="3" t="s">
        <v>69</v>
      </c>
      <c r="G25" s="3" t="s">
        <v>69</v>
      </c>
      <c r="H25" s="3" t="s">
        <v>69</v>
      </c>
      <c r="I25" s="3" t="s">
        <v>69</v>
      </c>
      <c r="J25" s="3" t="s">
        <v>69</v>
      </c>
      <c r="K25" s="3" t="s">
        <v>70</v>
      </c>
      <c r="L25" s="3" t="s">
        <v>69</v>
      </c>
      <c r="M25" s="3" t="s">
        <v>70</v>
      </c>
      <c r="N25" s="3" t="s">
        <v>70</v>
      </c>
      <c r="O25" s="3" t="s">
        <v>69</v>
      </c>
      <c r="P25" s="3" t="s">
        <v>70</v>
      </c>
      <c r="Q25" s="3" t="s">
        <v>70</v>
      </c>
      <c r="R25" s="3" t="s">
        <v>70</v>
      </c>
      <c r="S25" s="3" t="s">
        <v>69</v>
      </c>
      <c r="T25" s="2" t="s">
        <v>82</v>
      </c>
    </row>
    <row r="26" spans="1:20" x14ac:dyDescent="0.3">
      <c r="A26" s="1">
        <v>23</v>
      </c>
      <c r="B26" s="1" t="s">
        <v>33</v>
      </c>
      <c r="C26" s="1" t="s">
        <v>65</v>
      </c>
      <c r="D26" s="1">
        <v>27</v>
      </c>
      <c r="E26" s="1" t="s">
        <v>72</v>
      </c>
      <c r="F26" s="3" t="s">
        <v>69</v>
      </c>
      <c r="G26" s="3" t="s">
        <v>70</v>
      </c>
      <c r="H26" s="3" t="s">
        <v>70</v>
      </c>
      <c r="I26" s="3" t="s">
        <v>70</v>
      </c>
      <c r="J26" s="3" t="s">
        <v>70</v>
      </c>
      <c r="K26" s="3" t="s">
        <v>70</v>
      </c>
      <c r="L26" s="3" t="s">
        <v>69</v>
      </c>
      <c r="M26" s="3" t="s">
        <v>70</v>
      </c>
      <c r="N26" s="3" t="s">
        <v>70</v>
      </c>
      <c r="O26" s="3" t="s">
        <v>70</v>
      </c>
      <c r="P26" s="3" t="s">
        <v>70</v>
      </c>
      <c r="Q26" s="3" t="s">
        <v>70</v>
      </c>
      <c r="R26" s="3" t="s">
        <v>70</v>
      </c>
      <c r="S26" s="3" t="s">
        <v>69</v>
      </c>
      <c r="T26" s="2" t="s">
        <v>83</v>
      </c>
    </row>
    <row r="27" spans="1:20" x14ac:dyDescent="0.3">
      <c r="A27" s="1">
        <v>24</v>
      </c>
      <c r="B27" s="1" t="s">
        <v>34</v>
      </c>
      <c r="C27" s="1" t="s">
        <v>65</v>
      </c>
      <c r="D27" s="1">
        <v>27</v>
      </c>
      <c r="E27" s="1" t="s">
        <v>72</v>
      </c>
      <c r="F27" s="3" t="s">
        <v>70</v>
      </c>
      <c r="G27" s="3" t="s">
        <v>70</v>
      </c>
      <c r="H27" s="3" t="s">
        <v>70</v>
      </c>
      <c r="I27" s="3" t="s">
        <v>69</v>
      </c>
      <c r="J27" s="3" t="s">
        <v>70</v>
      </c>
      <c r="K27" s="3" t="s">
        <v>70</v>
      </c>
      <c r="L27" s="3" t="s">
        <v>70</v>
      </c>
      <c r="M27" s="3" t="s">
        <v>69</v>
      </c>
      <c r="N27" s="3" t="s">
        <v>69</v>
      </c>
      <c r="O27" s="3" t="s">
        <v>69</v>
      </c>
      <c r="P27" s="3" t="s">
        <v>70</v>
      </c>
      <c r="Q27" s="3" t="s">
        <v>70</v>
      </c>
      <c r="R27" s="3" t="s">
        <v>69</v>
      </c>
      <c r="S27" s="3" t="s">
        <v>70</v>
      </c>
      <c r="T27" s="2" t="s">
        <v>83</v>
      </c>
    </row>
    <row r="28" spans="1:20" x14ac:dyDescent="0.3">
      <c r="A28" s="1">
        <v>25</v>
      </c>
      <c r="B28" s="1" t="s">
        <v>37</v>
      </c>
      <c r="C28" s="1" t="s">
        <v>65</v>
      </c>
      <c r="D28" s="1">
        <v>27</v>
      </c>
      <c r="E28" s="1" t="s">
        <v>72</v>
      </c>
      <c r="F28" s="3" t="s">
        <v>69</v>
      </c>
      <c r="G28" s="3" t="s">
        <v>69</v>
      </c>
      <c r="H28" s="3" t="s">
        <v>70</v>
      </c>
      <c r="I28" s="3" t="s">
        <v>70</v>
      </c>
      <c r="J28" s="3" t="s">
        <v>70</v>
      </c>
      <c r="K28" s="3" t="s">
        <v>69</v>
      </c>
      <c r="L28" s="3" t="s">
        <v>70</v>
      </c>
      <c r="M28" s="3" t="s">
        <v>70</v>
      </c>
      <c r="N28" s="3" t="s">
        <v>70</v>
      </c>
      <c r="O28" s="3" t="s">
        <v>69</v>
      </c>
      <c r="P28" s="3" t="s">
        <v>70</v>
      </c>
      <c r="Q28" s="3" t="s">
        <v>70</v>
      </c>
      <c r="R28" s="3" t="s">
        <v>70</v>
      </c>
      <c r="S28" s="3" t="s">
        <v>69</v>
      </c>
      <c r="T28" s="2" t="s">
        <v>83</v>
      </c>
    </row>
    <row r="29" spans="1:20" x14ac:dyDescent="0.3">
      <c r="A29" s="1">
        <v>26</v>
      </c>
      <c r="B29" s="1" t="s">
        <v>36</v>
      </c>
      <c r="C29" s="1" t="s">
        <v>64</v>
      </c>
      <c r="D29" s="1">
        <v>27</v>
      </c>
      <c r="E29" s="1" t="s">
        <v>72</v>
      </c>
      <c r="F29" s="3" t="s">
        <v>69</v>
      </c>
      <c r="G29" s="3" t="s">
        <v>70</v>
      </c>
      <c r="H29" s="3" t="s">
        <v>70</v>
      </c>
      <c r="I29" s="3" t="s">
        <v>69</v>
      </c>
      <c r="J29" s="3" t="s">
        <v>70</v>
      </c>
      <c r="K29" s="3" t="s">
        <v>69</v>
      </c>
      <c r="L29" s="3" t="s">
        <v>69</v>
      </c>
      <c r="M29" s="3" t="s">
        <v>69</v>
      </c>
      <c r="N29" s="3" t="s">
        <v>70</v>
      </c>
      <c r="O29" s="3" t="s">
        <v>70</v>
      </c>
      <c r="P29" s="3" t="s">
        <v>70</v>
      </c>
      <c r="Q29" s="3" t="s">
        <v>70</v>
      </c>
      <c r="R29" s="3" t="s">
        <v>70</v>
      </c>
      <c r="S29" s="3" t="s">
        <v>69</v>
      </c>
      <c r="T29" s="2" t="s">
        <v>82</v>
      </c>
    </row>
    <row r="30" spans="1:20" x14ac:dyDescent="0.3">
      <c r="A30" s="1">
        <v>27</v>
      </c>
      <c r="B30" s="1" t="s">
        <v>35</v>
      </c>
      <c r="C30" s="1" t="s">
        <v>65</v>
      </c>
      <c r="D30" s="1">
        <v>27</v>
      </c>
      <c r="E30" s="1" t="s">
        <v>72</v>
      </c>
      <c r="F30" s="3" t="s">
        <v>70</v>
      </c>
      <c r="G30" s="3" t="s">
        <v>70</v>
      </c>
      <c r="H30" s="3" t="s">
        <v>70</v>
      </c>
      <c r="I30" s="3" t="s">
        <v>69</v>
      </c>
      <c r="J30" s="3" t="s">
        <v>70</v>
      </c>
      <c r="K30" s="3" t="s">
        <v>69</v>
      </c>
      <c r="L30" s="3" t="s">
        <v>69</v>
      </c>
      <c r="M30" s="3" t="s">
        <v>70</v>
      </c>
      <c r="N30" s="3" t="s">
        <v>70</v>
      </c>
      <c r="O30" s="3" t="s">
        <v>69</v>
      </c>
      <c r="P30" s="3" t="s">
        <v>70</v>
      </c>
      <c r="Q30" s="3" t="s">
        <v>70</v>
      </c>
      <c r="R30" s="3" t="s">
        <v>69</v>
      </c>
      <c r="S30" s="3" t="s">
        <v>70</v>
      </c>
      <c r="T30" s="2" t="s">
        <v>83</v>
      </c>
    </row>
    <row r="31" spans="1:20" x14ac:dyDescent="0.3">
      <c r="A31" s="1">
        <v>28</v>
      </c>
      <c r="B31" s="1" t="s">
        <v>40</v>
      </c>
      <c r="C31" s="1" t="s">
        <v>65</v>
      </c>
      <c r="D31" s="1">
        <v>23</v>
      </c>
      <c r="E31" s="1" t="s">
        <v>72</v>
      </c>
      <c r="F31" s="3" t="s">
        <v>69</v>
      </c>
      <c r="G31" s="3" t="s">
        <v>70</v>
      </c>
      <c r="H31" s="3" t="s">
        <v>70</v>
      </c>
      <c r="I31" s="3" t="s">
        <v>70</v>
      </c>
      <c r="J31" s="3" t="s">
        <v>69</v>
      </c>
      <c r="K31" s="3" t="s">
        <v>69</v>
      </c>
      <c r="L31" s="3" t="s">
        <v>69</v>
      </c>
      <c r="M31" s="3" t="s">
        <v>70</v>
      </c>
      <c r="N31" s="3" t="s">
        <v>70</v>
      </c>
      <c r="O31" s="3" t="s">
        <v>69</v>
      </c>
      <c r="P31" s="3" t="s">
        <v>69</v>
      </c>
      <c r="Q31" s="3" t="s">
        <v>69</v>
      </c>
      <c r="R31" s="3" t="s">
        <v>69</v>
      </c>
      <c r="S31" s="3" t="s">
        <v>69</v>
      </c>
      <c r="T31" s="2" t="s">
        <v>82</v>
      </c>
    </row>
    <row r="32" spans="1:20" x14ac:dyDescent="0.3">
      <c r="A32" s="1">
        <v>29</v>
      </c>
      <c r="B32" s="1" t="s">
        <v>39</v>
      </c>
      <c r="C32" s="1" t="s">
        <v>65</v>
      </c>
      <c r="D32" s="1">
        <v>23</v>
      </c>
      <c r="E32" s="1" t="s">
        <v>72</v>
      </c>
      <c r="F32" s="3" t="s">
        <v>70</v>
      </c>
      <c r="G32" s="3" t="s">
        <v>70</v>
      </c>
      <c r="H32" s="3" t="s">
        <v>70</v>
      </c>
      <c r="I32" s="3" t="s">
        <v>69</v>
      </c>
      <c r="J32" s="3" t="s">
        <v>70</v>
      </c>
      <c r="K32" s="3" t="s">
        <v>70</v>
      </c>
      <c r="L32" s="3" t="s">
        <v>70</v>
      </c>
      <c r="M32" s="3" t="s">
        <v>69</v>
      </c>
      <c r="N32" s="3" t="s">
        <v>70</v>
      </c>
      <c r="O32" s="3" t="s">
        <v>70</v>
      </c>
      <c r="P32" s="3" t="s">
        <v>70</v>
      </c>
      <c r="Q32" s="3" t="s">
        <v>70</v>
      </c>
      <c r="R32" s="3" t="s">
        <v>70</v>
      </c>
      <c r="S32" s="3" t="s">
        <v>70</v>
      </c>
      <c r="T32" s="2" t="s">
        <v>83</v>
      </c>
    </row>
    <row r="33" spans="1:20" x14ac:dyDescent="0.3">
      <c r="A33" s="1">
        <v>30</v>
      </c>
      <c r="B33" s="1" t="s">
        <v>38</v>
      </c>
      <c r="C33" s="1" t="s">
        <v>65</v>
      </c>
      <c r="D33" s="1">
        <v>23</v>
      </c>
      <c r="E33" s="1" t="s">
        <v>72</v>
      </c>
      <c r="F33" s="3" t="s">
        <v>70</v>
      </c>
      <c r="G33" s="3" t="s">
        <v>70</v>
      </c>
      <c r="H33" s="3" t="s">
        <v>70</v>
      </c>
      <c r="I33" s="3" t="s">
        <v>69</v>
      </c>
      <c r="J33" s="3" t="s">
        <v>70</v>
      </c>
      <c r="K33" s="3" t="s">
        <v>69</v>
      </c>
      <c r="L33" s="3" t="s">
        <v>69</v>
      </c>
      <c r="M33" s="3" t="s">
        <v>70</v>
      </c>
      <c r="N33" s="3" t="s">
        <v>70</v>
      </c>
      <c r="O33" s="3" t="s">
        <v>69</v>
      </c>
      <c r="P33" s="3" t="s">
        <v>69</v>
      </c>
      <c r="Q33" s="3" t="s">
        <v>70</v>
      </c>
      <c r="R33" s="3" t="s">
        <v>69</v>
      </c>
      <c r="S33" s="3" t="s">
        <v>70</v>
      </c>
      <c r="T33" s="2" t="s">
        <v>82</v>
      </c>
    </row>
    <row r="34" spans="1:20" x14ac:dyDescent="0.3">
      <c r="A34" s="1">
        <v>31</v>
      </c>
      <c r="B34" s="1" t="s">
        <v>41</v>
      </c>
      <c r="C34" s="1" t="s">
        <v>65</v>
      </c>
      <c r="D34" s="1">
        <v>23</v>
      </c>
      <c r="E34" s="1" t="s">
        <v>72</v>
      </c>
      <c r="F34" s="3" t="s">
        <v>70</v>
      </c>
      <c r="G34" s="3" t="s">
        <v>69</v>
      </c>
      <c r="H34" s="3" t="s">
        <v>70</v>
      </c>
      <c r="I34" s="3" t="s">
        <v>70</v>
      </c>
      <c r="J34" s="3" t="s">
        <v>70</v>
      </c>
      <c r="K34" s="3" t="s">
        <v>69</v>
      </c>
      <c r="L34" s="3" t="s">
        <v>69</v>
      </c>
      <c r="M34" s="3" t="s">
        <v>69</v>
      </c>
      <c r="N34" s="3" t="s">
        <v>70</v>
      </c>
      <c r="O34" s="3" t="s">
        <v>70</v>
      </c>
      <c r="P34" s="3" t="s">
        <v>70</v>
      </c>
      <c r="Q34" s="3" t="s">
        <v>69</v>
      </c>
      <c r="R34" s="3" t="s">
        <v>70</v>
      </c>
      <c r="S34" s="3" t="s">
        <v>69</v>
      </c>
      <c r="T34" s="2" t="s">
        <v>82</v>
      </c>
    </row>
    <row r="35" spans="1:20" x14ac:dyDescent="0.3">
      <c r="A35" s="1">
        <v>32</v>
      </c>
      <c r="B35" s="1" t="s">
        <v>43</v>
      </c>
      <c r="C35" s="1" t="s">
        <v>64</v>
      </c>
      <c r="D35" s="1">
        <v>23</v>
      </c>
      <c r="E35" s="1" t="s">
        <v>72</v>
      </c>
      <c r="F35" s="3" t="s">
        <v>70</v>
      </c>
      <c r="G35" s="3" t="s">
        <v>70</v>
      </c>
      <c r="H35" s="3" t="s">
        <v>70</v>
      </c>
      <c r="I35" s="3" t="s">
        <v>69</v>
      </c>
      <c r="J35" s="3" t="s">
        <v>70</v>
      </c>
      <c r="K35" s="3" t="s">
        <v>69</v>
      </c>
      <c r="L35" s="3" t="s">
        <v>69</v>
      </c>
      <c r="M35" s="3" t="s">
        <v>70</v>
      </c>
      <c r="N35" s="3" t="s">
        <v>70</v>
      </c>
      <c r="O35" s="3" t="s">
        <v>69</v>
      </c>
      <c r="P35" s="3" t="s">
        <v>70</v>
      </c>
      <c r="Q35" s="3" t="s">
        <v>70</v>
      </c>
      <c r="R35" s="3" t="s">
        <v>69</v>
      </c>
      <c r="S35" s="3" t="s">
        <v>70</v>
      </c>
      <c r="T35" s="2" t="s">
        <v>83</v>
      </c>
    </row>
    <row r="36" spans="1:20" x14ac:dyDescent="0.3">
      <c r="A36" s="1">
        <v>33</v>
      </c>
      <c r="B36" s="1" t="s">
        <v>42</v>
      </c>
      <c r="C36" s="1" t="s">
        <v>65</v>
      </c>
      <c r="D36" s="1">
        <v>26</v>
      </c>
      <c r="E36" s="1" t="s">
        <v>72</v>
      </c>
      <c r="F36" s="3" t="s">
        <v>69</v>
      </c>
      <c r="G36" s="3" t="s">
        <v>70</v>
      </c>
      <c r="H36" s="3" t="s">
        <v>70</v>
      </c>
      <c r="I36" s="3" t="s">
        <v>69</v>
      </c>
      <c r="J36" s="3" t="s">
        <v>70</v>
      </c>
      <c r="K36" s="3" t="s">
        <v>69</v>
      </c>
      <c r="L36" s="3" t="s">
        <v>69</v>
      </c>
      <c r="M36" s="3" t="s">
        <v>69</v>
      </c>
      <c r="N36" s="3" t="s">
        <v>70</v>
      </c>
      <c r="O36" s="3" t="s">
        <v>69</v>
      </c>
      <c r="P36" s="3" t="s">
        <v>69</v>
      </c>
      <c r="Q36" s="3" t="s">
        <v>69</v>
      </c>
      <c r="R36" s="3" t="s">
        <v>69</v>
      </c>
      <c r="S36" s="3" t="s">
        <v>69</v>
      </c>
      <c r="T36" s="2" t="s">
        <v>82</v>
      </c>
    </row>
    <row r="37" spans="1:20" x14ac:dyDescent="0.3">
      <c r="A37" s="1">
        <v>34</v>
      </c>
      <c r="B37" s="1" t="s">
        <v>44</v>
      </c>
      <c r="C37" s="1" t="s">
        <v>65</v>
      </c>
      <c r="D37" s="1">
        <v>26</v>
      </c>
      <c r="E37" s="1" t="s">
        <v>72</v>
      </c>
      <c r="F37" s="3" t="s">
        <v>70</v>
      </c>
      <c r="G37" s="3" t="s">
        <v>69</v>
      </c>
      <c r="H37" s="3" t="s">
        <v>69</v>
      </c>
      <c r="I37" s="3" t="s">
        <v>69</v>
      </c>
      <c r="J37" s="3" t="s">
        <v>70</v>
      </c>
      <c r="K37" s="3" t="s">
        <v>70</v>
      </c>
      <c r="L37" s="3" t="s">
        <v>69</v>
      </c>
      <c r="M37" s="3" t="s">
        <v>70</v>
      </c>
      <c r="N37" s="3" t="s">
        <v>70</v>
      </c>
      <c r="O37" s="3" t="s">
        <v>69</v>
      </c>
      <c r="P37" s="3" t="s">
        <v>70</v>
      </c>
      <c r="Q37" s="3" t="s">
        <v>70</v>
      </c>
      <c r="R37" s="3" t="s">
        <v>70</v>
      </c>
      <c r="S37" s="3" t="s">
        <v>70</v>
      </c>
      <c r="T37" s="2" t="s">
        <v>83</v>
      </c>
    </row>
    <row r="38" spans="1:20" x14ac:dyDescent="0.3">
      <c r="A38" s="1">
        <v>35</v>
      </c>
      <c r="B38" s="1" t="s">
        <v>45</v>
      </c>
      <c r="C38" s="1" t="s">
        <v>65</v>
      </c>
      <c r="D38" s="1">
        <v>26</v>
      </c>
      <c r="E38" s="1" t="s">
        <v>72</v>
      </c>
      <c r="F38" s="3" t="s">
        <v>70</v>
      </c>
      <c r="G38" s="3" t="s">
        <v>70</v>
      </c>
      <c r="H38" s="3" t="s">
        <v>70</v>
      </c>
      <c r="I38" s="3" t="s">
        <v>69</v>
      </c>
      <c r="J38" s="3" t="s">
        <v>70</v>
      </c>
      <c r="K38" s="3" t="s">
        <v>69</v>
      </c>
      <c r="L38" s="3" t="s">
        <v>69</v>
      </c>
      <c r="M38" s="3" t="s">
        <v>69</v>
      </c>
      <c r="N38" s="3" t="s">
        <v>70</v>
      </c>
      <c r="O38" s="3" t="s">
        <v>70</v>
      </c>
      <c r="P38" s="3" t="s">
        <v>70</v>
      </c>
      <c r="Q38" s="3" t="s">
        <v>70</v>
      </c>
      <c r="R38" s="3" t="s">
        <v>69</v>
      </c>
      <c r="S38" s="3" t="s">
        <v>70</v>
      </c>
      <c r="T38" s="2" t="s">
        <v>83</v>
      </c>
    </row>
    <row r="39" spans="1:20" x14ac:dyDescent="0.3">
      <c r="A39" s="1">
        <v>36</v>
      </c>
      <c r="B39" s="1" t="s">
        <v>46</v>
      </c>
      <c r="C39" s="1" t="s">
        <v>65</v>
      </c>
      <c r="D39" s="1">
        <v>26</v>
      </c>
      <c r="E39" s="1" t="s">
        <v>72</v>
      </c>
      <c r="F39" s="3" t="s">
        <v>70</v>
      </c>
      <c r="G39" s="3" t="s">
        <v>69</v>
      </c>
      <c r="H39" s="3" t="s">
        <v>70</v>
      </c>
      <c r="I39" s="3" t="s">
        <v>69</v>
      </c>
      <c r="J39" s="3" t="s">
        <v>70</v>
      </c>
      <c r="K39" s="3" t="s">
        <v>69</v>
      </c>
      <c r="L39" s="3" t="s">
        <v>69</v>
      </c>
      <c r="M39" s="3" t="s">
        <v>69</v>
      </c>
      <c r="N39" s="3" t="s">
        <v>70</v>
      </c>
      <c r="O39" s="3" t="s">
        <v>69</v>
      </c>
      <c r="P39" s="3" t="s">
        <v>70</v>
      </c>
      <c r="Q39" s="3" t="s">
        <v>70</v>
      </c>
      <c r="R39" s="3" t="s">
        <v>69</v>
      </c>
      <c r="S39" s="3" t="s">
        <v>69</v>
      </c>
      <c r="T39" s="2" t="s">
        <v>82</v>
      </c>
    </row>
    <row r="40" spans="1:20" x14ac:dyDescent="0.3">
      <c r="A40" s="1">
        <v>37</v>
      </c>
      <c r="B40" s="1" t="s">
        <v>47</v>
      </c>
      <c r="C40" s="1" t="s">
        <v>65</v>
      </c>
      <c r="D40" s="1">
        <v>26</v>
      </c>
      <c r="E40" s="1" t="s">
        <v>72</v>
      </c>
      <c r="F40" s="3" t="s">
        <v>69</v>
      </c>
      <c r="G40" s="3" t="s">
        <v>70</v>
      </c>
      <c r="H40" s="3" t="s">
        <v>70</v>
      </c>
      <c r="I40" s="3" t="s">
        <v>69</v>
      </c>
      <c r="J40" s="3" t="s">
        <v>69</v>
      </c>
      <c r="K40" s="3" t="s">
        <v>70</v>
      </c>
      <c r="L40" s="3" t="s">
        <v>70</v>
      </c>
      <c r="M40" s="3" t="s">
        <v>69</v>
      </c>
      <c r="N40" s="3" t="s">
        <v>70</v>
      </c>
      <c r="O40" s="3" t="s">
        <v>69</v>
      </c>
      <c r="P40" s="3" t="s">
        <v>69</v>
      </c>
      <c r="Q40" s="3" t="s">
        <v>69</v>
      </c>
      <c r="R40" s="3" t="s">
        <v>69</v>
      </c>
      <c r="S40" s="3" t="s">
        <v>70</v>
      </c>
      <c r="T40" s="2" t="s">
        <v>82</v>
      </c>
    </row>
    <row r="41" spans="1:20" x14ac:dyDescent="0.3">
      <c r="A41" s="1">
        <v>38</v>
      </c>
      <c r="B41" s="1" t="s">
        <v>48</v>
      </c>
      <c r="C41" s="1" t="s">
        <v>64</v>
      </c>
      <c r="D41" s="1">
        <v>26</v>
      </c>
      <c r="E41" s="1" t="s">
        <v>72</v>
      </c>
      <c r="F41" s="3" t="s">
        <v>70</v>
      </c>
      <c r="G41" s="3" t="s">
        <v>69</v>
      </c>
      <c r="H41" s="3" t="s">
        <v>69</v>
      </c>
      <c r="I41" s="3" t="s">
        <v>69</v>
      </c>
      <c r="J41" s="3" t="s">
        <v>69</v>
      </c>
      <c r="K41" s="3" t="s">
        <v>69</v>
      </c>
      <c r="L41" s="3" t="s">
        <v>70</v>
      </c>
      <c r="M41" s="3" t="s">
        <v>70</v>
      </c>
      <c r="N41" s="3" t="s">
        <v>70</v>
      </c>
      <c r="O41" s="3" t="s">
        <v>69</v>
      </c>
      <c r="P41" s="3" t="s">
        <v>70</v>
      </c>
      <c r="Q41" s="3" t="s">
        <v>70</v>
      </c>
      <c r="R41" s="3" t="s">
        <v>70</v>
      </c>
      <c r="S41" s="3" t="s">
        <v>70</v>
      </c>
      <c r="T41" s="2" t="s">
        <v>82</v>
      </c>
    </row>
    <row r="42" spans="1:20" x14ac:dyDescent="0.3">
      <c r="A42" s="1">
        <v>39</v>
      </c>
      <c r="B42" s="1" t="s">
        <v>50</v>
      </c>
      <c r="C42" s="1" t="s">
        <v>65</v>
      </c>
      <c r="D42" s="1">
        <v>26</v>
      </c>
      <c r="E42" s="1" t="s">
        <v>72</v>
      </c>
      <c r="F42" s="3" t="s">
        <v>70</v>
      </c>
      <c r="G42" s="3" t="s">
        <v>69</v>
      </c>
      <c r="H42" s="3" t="s">
        <v>70</v>
      </c>
      <c r="I42" s="3" t="s">
        <v>69</v>
      </c>
      <c r="J42" s="3" t="s">
        <v>70</v>
      </c>
      <c r="K42" s="3" t="s">
        <v>69</v>
      </c>
      <c r="L42" s="3" t="s">
        <v>69</v>
      </c>
      <c r="M42" s="3" t="s">
        <v>69</v>
      </c>
      <c r="N42" s="3" t="s">
        <v>70</v>
      </c>
      <c r="O42" s="3" t="s">
        <v>70</v>
      </c>
      <c r="P42" s="3" t="s">
        <v>70</v>
      </c>
      <c r="Q42" s="3" t="s">
        <v>70</v>
      </c>
      <c r="R42" s="3" t="s">
        <v>69</v>
      </c>
      <c r="S42" s="3" t="s">
        <v>70</v>
      </c>
      <c r="T42" s="2" t="s">
        <v>82</v>
      </c>
    </row>
    <row r="43" spans="1:20" x14ac:dyDescent="0.3">
      <c r="A43" s="1">
        <v>40</v>
      </c>
      <c r="B43" s="1" t="s">
        <v>49</v>
      </c>
      <c r="C43" s="1" t="s">
        <v>65</v>
      </c>
      <c r="D43" s="1">
        <v>26</v>
      </c>
      <c r="E43" s="1" t="s">
        <v>72</v>
      </c>
      <c r="F43" s="3" t="s">
        <v>70</v>
      </c>
      <c r="G43" s="3" t="s">
        <v>69</v>
      </c>
      <c r="H43" s="3" t="s">
        <v>70</v>
      </c>
      <c r="I43" s="3" t="s">
        <v>70</v>
      </c>
      <c r="J43" s="3" t="s">
        <v>70</v>
      </c>
      <c r="K43" s="3" t="s">
        <v>69</v>
      </c>
      <c r="L43" s="3" t="s">
        <v>69</v>
      </c>
      <c r="M43" s="3" t="s">
        <v>69</v>
      </c>
      <c r="N43" s="3" t="s">
        <v>70</v>
      </c>
      <c r="O43" s="3" t="s">
        <v>69</v>
      </c>
      <c r="P43" s="3" t="s">
        <v>70</v>
      </c>
      <c r="Q43" s="3" t="s">
        <v>69</v>
      </c>
      <c r="R43" s="3" t="s">
        <v>69</v>
      </c>
      <c r="S43" s="3" t="s">
        <v>69</v>
      </c>
      <c r="T43" s="2" t="s">
        <v>82</v>
      </c>
    </row>
    <row r="44" spans="1:20" x14ac:dyDescent="0.3">
      <c r="A44" s="1">
        <v>41</v>
      </c>
      <c r="B44" s="1" t="s">
        <v>51</v>
      </c>
      <c r="C44" s="1" t="s">
        <v>65</v>
      </c>
      <c r="D44" s="1">
        <v>26</v>
      </c>
      <c r="E44" s="1" t="s">
        <v>72</v>
      </c>
      <c r="F44" s="3" t="s">
        <v>70</v>
      </c>
      <c r="G44" s="3" t="s">
        <v>70</v>
      </c>
      <c r="H44" s="3" t="s">
        <v>70</v>
      </c>
      <c r="I44" s="3" t="s">
        <v>69</v>
      </c>
      <c r="J44" s="3" t="s">
        <v>70</v>
      </c>
      <c r="K44" s="3" t="s">
        <v>70</v>
      </c>
      <c r="L44" s="3" t="s">
        <v>70</v>
      </c>
      <c r="M44" s="3" t="s">
        <v>70</v>
      </c>
      <c r="N44" s="3" t="s">
        <v>70</v>
      </c>
      <c r="O44" s="3" t="s">
        <v>69</v>
      </c>
      <c r="P44" s="3" t="s">
        <v>69</v>
      </c>
      <c r="Q44" s="3" t="s">
        <v>69</v>
      </c>
      <c r="R44" s="3" t="s">
        <v>69</v>
      </c>
      <c r="S44" s="3" t="s">
        <v>70</v>
      </c>
      <c r="T44" s="2" t="s">
        <v>83</v>
      </c>
    </row>
    <row r="45" spans="1:20" x14ac:dyDescent="0.3">
      <c r="A45" s="1">
        <v>42</v>
      </c>
      <c r="B45" s="1" t="s">
        <v>52</v>
      </c>
      <c r="C45" s="1" t="s">
        <v>65</v>
      </c>
      <c r="D45" s="1">
        <v>26</v>
      </c>
      <c r="E45" s="1" t="s">
        <v>72</v>
      </c>
      <c r="F45" s="3" t="s">
        <v>70</v>
      </c>
      <c r="G45" s="3" t="s">
        <v>70</v>
      </c>
      <c r="H45" s="3" t="s">
        <v>70</v>
      </c>
      <c r="I45" s="3" t="s">
        <v>69</v>
      </c>
      <c r="J45" s="3" t="s">
        <v>70</v>
      </c>
      <c r="K45" s="3" t="s">
        <v>69</v>
      </c>
      <c r="L45" s="3" t="s">
        <v>70</v>
      </c>
      <c r="M45" s="3" t="s">
        <v>69</v>
      </c>
      <c r="N45" s="3" t="s">
        <v>70</v>
      </c>
      <c r="O45" s="3" t="s">
        <v>70</v>
      </c>
      <c r="P45" s="3" t="s">
        <v>70</v>
      </c>
      <c r="Q45" s="3" t="s">
        <v>70</v>
      </c>
      <c r="R45" s="3" t="s">
        <v>69</v>
      </c>
      <c r="S45" s="3" t="s">
        <v>70</v>
      </c>
      <c r="T45" s="2" t="s">
        <v>83</v>
      </c>
    </row>
    <row r="46" spans="1:20" x14ac:dyDescent="0.3">
      <c r="A46" s="1">
        <v>43</v>
      </c>
      <c r="B46" s="1" t="s">
        <v>53</v>
      </c>
      <c r="C46" s="1" t="s">
        <v>64</v>
      </c>
      <c r="D46" s="1">
        <v>26</v>
      </c>
      <c r="E46" s="1" t="s">
        <v>72</v>
      </c>
      <c r="F46" s="3" t="s">
        <v>69</v>
      </c>
      <c r="G46" s="3" t="s">
        <v>69</v>
      </c>
      <c r="H46" s="3" t="s">
        <v>69</v>
      </c>
      <c r="I46" s="3" t="s">
        <v>70</v>
      </c>
      <c r="J46" s="3" t="s">
        <v>70</v>
      </c>
      <c r="K46" s="3" t="s">
        <v>69</v>
      </c>
      <c r="L46" s="3" t="s">
        <v>69</v>
      </c>
      <c r="M46" s="3" t="s">
        <v>69</v>
      </c>
      <c r="N46" s="3" t="s">
        <v>70</v>
      </c>
      <c r="O46" s="3" t="s">
        <v>69</v>
      </c>
      <c r="P46" s="3" t="s">
        <v>70</v>
      </c>
      <c r="Q46" s="3" t="s">
        <v>70</v>
      </c>
      <c r="R46" s="3" t="s">
        <v>69</v>
      </c>
      <c r="S46" s="3" t="s">
        <v>70</v>
      </c>
      <c r="T46" s="2" t="s">
        <v>82</v>
      </c>
    </row>
    <row r="47" spans="1:20" x14ac:dyDescent="0.3">
      <c r="A47" s="1">
        <v>44</v>
      </c>
      <c r="B47" s="1" t="s">
        <v>54</v>
      </c>
      <c r="C47" s="1" t="s">
        <v>65</v>
      </c>
      <c r="D47" s="1">
        <v>26</v>
      </c>
      <c r="E47" s="1" t="s">
        <v>72</v>
      </c>
      <c r="F47" s="3" t="s">
        <v>70</v>
      </c>
      <c r="G47" s="3" t="s">
        <v>69</v>
      </c>
      <c r="H47" s="3" t="s">
        <v>70</v>
      </c>
      <c r="I47" s="3" t="s">
        <v>69</v>
      </c>
      <c r="J47" s="3" t="s">
        <v>69</v>
      </c>
      <c r="K47" s="3" t="s">
        <v>69</v>
      </c>
      <c r="L47" s="3" t="s">
        <v>70</v>
      </c>
      <c r="M47" s="3" t="s">
        <v>69</v>
      </c>
      <c r="N47" s="3" t="s">
        <v>70</v>
      </c>
      <c r="O47" s="3" t="s">
        <v>70</v>
      </c>
      <c r="P47" s="3" t="s">
        <v>69</v>
      </c>
      <c r="Q47" s="3" t="s">
        <v>69</v>
      </c>
      <c r="R47" s="3" t="s">
        <v>69</v>
      </c>
      <c r="S47" s="3" t="s">
        <v>69</v>
      </c>
      <c r="T47" s="2" t="s">
        <v>82</v>
      </c>
    </row>
    <row r="48" spans="1:20" x14ac:dyDescent="0.3">
      <c r="A48" s="1">
        <v>45</v>
      </c>
      <c r="B48" s="1" t="s">
        <v>56</v>
      </c>
      <c r="C48" s="1" t="s">
        <v>65</v>
      </c>
      <c r="D48" s="1">
        <v>26</v>
      </c>
      <c r="E48" s="1" t="s">
        <v>72</v>
      </c>
      <c r="F48" s="3" t="s">
        <v>70</v>
      </c>
      <c r="G48" s="3" t="s">
        <v>70</v>
      </c>
      <c r="H48" s="3" t="s">
        <v>69</v>
      </c>
      <c r="I48" s="3" t="s">
        <v>69</v>
      </c>
      <c r="J48" s="3" t="s">
        <v>69</v>
      </c>
      <c r="K48" s="3" t="s">
        <v>70</v>
      </c>
      <c r="L48" s="3" t="s">
        <v>70</v>
      </c>
      <c r="M48" s="3" t="s">
        <v>69</v>
      </c>
      <c r="N48" s="3" t="s">
        <v>69</v>
      </c>
      <c r="O48" s="3" t="s">
        <v>69</v>
      </c>
      <c r="P48" s="3" t="s">
        <v>70</v>
      </c>
      <c r="Q48" s="3" t="s">
        <v>69</v>
      </c>
      <c r="R48" s="3" t="s">
        <v>69</v>
      </c>
      <c r="S48" s="3" t="s">
        <v>70</v>
      </c>
      <c r="T48" s="2" t="s">
        <v>82</v>
      </c>
    </row>
    <row r="49" spans="1:20" x14ac:dyDescent="0.3">
      <c r="A49" s="1">
        <v>46</v>
      </c>
      <c r="B49" s="1" t="s">
        <v>55</v>
      </c>
      <c r="C49" s="1" t="s">
        <v>64</v>
      </c>
      <c r="D49" s="1">
        <v>26</v>
      </c>
      <c r="E49" s="1" t="s">
        <v>72</v>
      </c>
      <c r="F49" s="3" t="s">
        <v>70</v>
      </c>
      <c r="G49" s="3" t="s">
        <v>70</v>
      </c>
      <c r="H49" s="3" t="s">
        <v>70</v>
      </c>
      <c r="I49" s="3" t="s">
        <v>70</v>
      </c>
      <c r="J49" s="3" t="s">
        <v>70</v>
      </c>
      <c r="K49" s="3" t="s">
        <v>70</v>
      </c>
      <c r="L49" s="3" t="s">
        <v>70</v>
      </c>
      <c r="M49" s="3" t="s">
        <v>69</v>
      </c>
      <c r="N49" s="3" t="s">
        <v>70</v>
      </c>
      <c r="O49" s="3" t="s">
        <v>70</v>
      </c>
      <c r="P49" s="3" t="s">
        <v>70</v>
      </c>
      <c r="Q49" s="3" t="s">
        <v>70</v>
      </c>
      <c r="R49" s="3" t="s">
        <v>70</v>
      </c>
      <c r="S49" s="3" t="s">
        <v>70</v>
      </c>
      <c r="T49" s="2" t="s">
        <v>83</v>
      </c>
    </row>
    <row r="50" spans="1:20" x14ac:dyDescent="0.3">
      <c r="A50" s="1">
        <v>47</v>
      </c>
      <c r="B50" s="1" t="s">
        <v>57</v>
      </c>
      <c r="C50" s="1" t="s">
        <v>65</v>
      </c>
      <c r="D50" s="1">
        <v>27</v>
      </c>
      <c r="E50" s="1" t="s">
        <v>72</v>
      </c>
      <c r="F50" s="3" t="s">
        <v>69</v>
      </c>
      <c r="G50" s="3" t="s">
        <v>69</v>
      </c>
      <c r="H50" s="3" t="s">
        <v>70</v>
      </c>
      <c r="I50" s="3" t="s">
        <v>69</v>
      </c>
      <c r="J50" s="3" t="s">
        <v>70</v>
      </c>
      <c r="K50" s="3" t="s">
        <v>69</v>
      </c>
      <c r="L50" s="3" t="s">
        <v>70</v>
      </c>
      <c r="M50" s="3" t="s">
        <v>69</v>
      </c>
      <c r="N50" s="3" t="s">
        <v>70</v>
      </c>
      <c r="O50" s="3" t="s">
        <v>69</v>
      </c>
      <c r="P50" s="3" t="s">
        <v>69</v>
      </c>
      <c r="Q50" s="3" t="s">
        <v>69</v>
      </c>
      <c r="R50" s="3" t="s">
        <v>69</v>
      </c>
      <c r="S50" s="3" t="s">
        <v>70</v>
      </c>
      <c r="T50" s="2" t="s">
        <v>82</v>
      </c>
    </row>
    <row r="51" spans="1:20" x14ac:dyDescent="0.3">
      <c r="A51" s="1">
        <v>48</v>
      </c>
      <c r="B51" s="1" t="s">
        <v>58</v>
      </c>
      <c r="C51" s="1" t="s">
        <v>65</v>
      </c>
      <c r="D51" s="1">
        <v>27</v>
      </c>
      <c r="E51" s="1" t="s">
        <v>72</v>
      </c>
      <c r="F51" s="3" t="s">
        <v>70</v>
      </c>
      <c r="G51" s="3" t="s">
        <v>69</v>
      </c>
      <c r="H51" s="3" t="s">
        <v>70</v>
      </c>
      <c r="I51" s="3" t="s">
        <v>70</v>
      </c>
      <c r="J51" s="3" t="s">
        <v>70</v>
      </c>
      <c r="K51" s="3" t="s">
        <v>69</v>
      </c>
      <c r="L51" s="3" t="s">
        <v>70</v>
      </c>
      <c r="M51" s="3" t="s">
        <v>69</v>
      </c>
      <c r="N51" s="3" t="s">
        <v>70</v>
      </c>
      <c r="O51" s="3" t="s">
        <v>69</v>
      </c>
      <c r="P51" s="3" t="s">
        <v>70</v>
      </c>
      <c r="Q51" s="3" t="s">
        <v>70</v>
      </c>
      <c r="R51" s="3" t="s">
        <v>70</v>
      </c>
      <c r="S51" s="3" t="s">
        <v>69</v>
      </c>
      <c r="T51" s="2" t="s">
        <v>83</v>
      </c>
    </row>
    <row r="52" spans="1:20" x14ac:dyDescent="0.3">
      <c r="A52" s="1">
        <v>49</v>
      </c>
      <c r="B52" s="1" t="s">
        <v>59</v>
      </c>
      <c r="C52" s="1" t="s">
        <v>64</v>
      </c>
      <c r="D52" s="1">
        <v>27</v>
      </c>
      <c r="E52" s="1" t="s">
        <v>72</v>
      </c>
      <c r="F52" s="3" t="s">
        <v>70</v>
      </c>
      <c r="G52" s="3" t="s">
        <v>70</v>
      </c>
      <c r="H52" s="3" t="s">
        <v>69</v>
      </c>
      <c r="I52" s="3" t="s">
        <v>70</v>
      </c>
      <c r="J52" s="3" t="s">
        <v>69</v>
      </c>
      <c r="K52" s="3" t="s">
        <v>70</v>
      </c>
      <c r="L52" s="3" t="s">
        <v>69</v>
      </c>
      <c r="M52" s="3" t="s">
        <v>69</v>
      </c>
      <c r="N52" s="3" t="s">
        <v>70</v>
      </c>
      <c r="O52" s="3" t="s">
        <v>70</v>
      </c>
      <c r="P52" s="3" t="s">
        <v>70</v>
      </c>
      <c r="Q52" s="3" t="s">
        <v>70</v>
      </c>
      <c r="R52" s="3" t="s">
        <v>70</v>
      </c>
      <c r="S52" s="3" t="s">
        <v>70</v>
      </c>
      <c r="T52" s="2" t="s">
        <v>83</v>
      </c>
    </row>
    <row r="53" spans="1:20" x14ac:dyDescent="0.3">
      <c r="A53" s="1">
        <v>50</v>
      </c>
      <c r="B53" s="1" t="s">
        <v>60</v>
      </c>
      <c r="C53" s="1" t="s">
        <v>65</v>
      </c>
      <c r="D53" s="1">
        <v>27</v>
      </c>
      <c r="E53" s="1" t="s">
        <v>72</v>
      </c>
      <c r="F53" s="3" t="s">
        <v>69</v>
      </c>
      <c r="G53" s="3" t="s">
        <v>69</v>
      </c>
      <c r="H53" s="3" t="s">
        <v>70</v>
      </c>
      <c r="I53" s="3" t="s">
        <v>69</v>
      </c>
      <c r="J53" s="3" t="s">
        <v>70</v>
      </c>
      <c r="K53" s="3" t="s">
        <v>69</v>
      </c>
      <c r="L53" s="3" t="s">
        <v>70</v>
      </c>
      <c r="M53" s="3" t="s">
        <v>70</v>
      </c>
      <c r="N53" s="3" t="s">
        <v>69</v>
      </c>
      <c r="O53" s="3" t="s">
        <v>69</v>
      </c>
      <c r="P53" s="3" t="s">
        <v>70</v>
      </c>
      <c r="Q53" s="3" t="s">
        <v>70</v>
      </c>
      <c r="R53" s="3" t="s">
        <v>70</v>
      </c>
      <c r="S53" s="3" t="s">
        <v>70</v>
      </c>
      <c r="T53" s="2" t="s">
        <v>82</v>
      </c>
    </row>
  </sheetData>
  <autoFilter ref="A3:T3">
    <sortState ref="A4:T53">
      <sortCondition ref="A3"/>
    </sortState>
  </autoFilter>
  <conditionalFormatting sqref="Q33 Q37:Q38">
    <cfRule type="uniqu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zoomScaleNormal="100" workbookViewId="0">
      <selection activeCell="D7" sqref="D7"/>
    </sheetView>
  </sheetViews>
  <sheetFormatPr defaultRowHeight="14.4" x14ac:dyDescent="0.3"/>
  <cols>
    <col min="1" max="1" width="3.109375" bestFit="1" customWidth="1"/>
    <col min="2" max="2" width="39.21875" bestFit="1" customWidth="1"/>
    <col min="3" max="3" width="14.21875" bestFit="1" customWidth="1"/>
    <col min="4" max="4" width="16.21875" bestFit="1" customWidth="1"/>
    <col min="5" max="5" width="11.33203125" bestFit="1" customWidth="1"/>
    <col min="6" max="8" width="10.21875" bestFit="1" customWidth="1"/>
    <col min="9" max="10" width="10.21875" customWidth="1"/>
    <col min="11" max="14" width="10" bestFit="1" customWidth="1"/>
    <col min="15" max="16" width="10" customWidth="1"/>
    <col min="17" max="17" width="11.33203125" bestFit="1" customWidth="1"/>
    <col min="18" max="18" width="16.6640625" bestFit="1" customWidth="1"/>
    <col min="19" max="19" width="6.33203125" bestFit="1" customWidth="1"/>
    <col min="20" max="20" width="11.33203125" bestFit="1" customWidth="1"/>
  </cols>
  <sheetData>
    <row r="1" spans="1:5" x14ac:dyDescent="0.3">
      <c r="A1" s="9" t="s">
        <v>103</v>
      </c>
    </row>
    <row r="2" spans="1:5" x14ac:dyDescent="0.3">
      <c r="A2" s="11"/>
      <c r="B2" s="17" t="s">
        <v>102</v>
      </c>
      <c r="C2" s="18"/>
      <c r="D2" s="2" t="s">
        <v>82</v>
      </c>
      <c r="E2" s="2" t="s">
        <v>83</v>
      </c>
    </row>
    <row r="3" spans="1:5" x14ac:dyDescent="0.3">
      <c r="A3" s="15"/>
      <c r="B3" s="19" t="s">
        <v>101</v>
      </c>
      <c r="C3" s="20"/>
      <c r="D3" s="16">
        <f>COUNTIF(Quisioner!$T$4:$T$53,'Tabel Naive Bayes'!D$2)/COUNTA(Quisioner!$T$4:$T$53)</f>
        <v>0.62</v>
      </c>
      <c r="E3" s="16">
        <f>COUNTIF(Quisioner!$T$4:$T$53,'Tabel Naive Bayes'!E$2)/COUNTA(Quisioner!$T$4:$T$53)</f>
        <v>0.38</v>
      </c>
    </row>
    <row r="5" spans="1:5" s="6" customFormat="1" x14ac:dyDescent="0.3">
      <c r="A5" s="9" t="s">
        <v>104</v>
      </c>
      <c r="C5" s="7"/>
    </row>
    <row r="6" spans="1:5" s="6" customFormat="1" x14ac:dyDescent="0.3">
      <c r="A6" s="11" t="s">
        <v>8</v>
      </c>
      <c r="B6" s="11" t="s">
        <v>9</v>
      </c>
      <c r="C6" s="2" t="s">
        <v>10</v>
      </c>
      <c r="D6" s="2" t="s">
        <v>82</v>
      </c>
      <c r="E6" s="2" t="s">
        <v>83</v>
      </c>
    </row>
    <row r="7" spans="1:5" s="6" customFormat="1" x14ac:dyDescent="0.3">
      <c r="A7" s="1">
        <v>1</v>
      </c>
      <c r="B7" s="1" t="s">
        <v>89</v>
      </c>
      <c r="C7" s="13" t="s">
        <v>69</v>
      </c>
      <c r="D7" s="21">
        <f>COUNTIFS(Quisioner!$F$4:$F$53,$C7,Quisioner!$T$4:$T$53,'Tabel Naive Bayes'!D$6)/COUNTIF(Quisioner!$T$4:$T$53,'Tabel Naive Bayes'!D$6)</f>
        <v>0.70967741935483875</v>
      </c>
      <c r="E7" s="21">
        <f>COUNTIFS(Quisioner!$F$4:$F$53,$C7,Quisioner!$T$4:$T$53,'Tabel Naive Bayes'!E$6)/COUNTIF(Quisioner!$T$4:$T$53,'Tabel Naive Bayes'!E$6)</f>
        <v>0.31578947368421051</v>
      </c>
    </row>
    <row r="8" spans="1:5" s="6" customFormat="1" x14ac:dyDescent="0.3">
      <c r="A8" s="1"/>
      <c r="B8" s="1"/>
      <c r="C8" s="13" t="s">
        <v>70</v>
      </c>
      <c r="D8" s="21">
        <f>COUNTIFS(Quisioner!$F$4:$F$53,$C8,Quisioner!$T$4:$T$53,'Tabel Naive Bayes'!D$6)/COUNTIF(Quisioner!$T$4:$T$53,'Tabel Naive Bayes'!D$6)</f>
        <v>0.29032258064516131</v>
      </c>
      <c r="E8" s="21">
        <f>COUNTIFS(Quisioner!$F$4:$F$53,$C8,Quisioner!$T$4:$T$53,'Tabel Naive Bayes'!E$6)/COUNTIF(Quisioner!$T$4:$T$53,'Tabel Naive Bayes'!E$6)</f>
        <v>0.68421052631578949</v>
      </c>
    </row>
    <row r="9" spans="1:5" s="6" customFormat="1" x14ac:dyDescent="0.3">
      <c r="A9" s="1">
        <v>2</v>
      </c>
      <c r="B9" s="1" t="s">
        <v>90</v>
      </c>
      <c r="C9" s="13" t="s">
        <v>69</v>
      </c>
      <c r="D9" s="21">
        <f>COUNTIFS(Quisioner!$G$4:$G$53,$C9,Quisioner!$T$4:$T$53,'Tabel Naive Bayes'!D$6)/COUNTIF(Quisioner!$T$4:$T$53,'Tabel Naive Bayes'!D$6)</f>
        <v>0.45161290322580644</v>
      </c>
      <c r="E9" s="21">
        <f>COUNTIFS(Quisioner!$G$4:$G$53,$C9,Quisioner!$T$4:$T$53,'Tabel Naive Bayes'!E$6)/COUNTIF(Quisioner!$T$4:$T$53,'Tabel Naive Bayes'!E$6)</f>
        <v>0.21052631578947367</v>
      </c>
    </row>
    <row r="10" spans="1:5" s="6" customFormat="1" x14ac:dyDescent="0.3">
      <c r="A10" s="1"/>
      <c r="B10" s="1"/>
      <c r="C10" s="13" t="s">
        <v>70</v>
      </c>
      <c r="D10" s="21">
        <f>COUNTIFS(Quisioner!$G$4:$G$53,$C10,Quisioner!$T$4:$T$53,'Tabel Naive Bayes'!D$6)/COUNTIF(Quisioner!$T$4:$T$53,'Tabel Naive Bayes'!D$6)</f>
        <v>0.54838709677419351</v>
      </c>
      <c r="E10" s="21">
        <f>COUNTIFS(Quisioner!$G$4:$G$53,$C10,Quisioner!$T$4:$T$53,'Tabel Naive Bayes'!E$6)/COUNTIF(Quisioner!$T$4:$T$53,'Tabel Naive Bayes'!E$6)</f>
        <v>0.78947368421052633</v>
      </c>
    </row>
    <row r="11" spans="1:5" s="6" customFormat="1" x14ac:dyDescent="0.3">
      <c r="A11" s="1">
        <v>3</v>
      </c>
      <c r="B11" s="1" t="s">
        <v>0</v>
      </c>
      <c r="C11" s="13" t="s">
        <v>69</v>
      </c>
      <c r="D11" s="21">
        <f>COUNTIFS(Quisioner!$H$4:$H$53,$C11,Quisioner!$T$4:$T$53,'Tabel Naive Bayes'!D$6)/COUNTIF(Quisioner!$T$4:$T$53,'Tabel Naive Bayes'!D$6)</f>
        <v>0.38709677419354838</v>
      </c>
      <c r="E11" s="21">
        <f>COUNTIFS(Quisioner!$H$4:$H$53,$C11,Quisioner!$T$4:$T$53,'Tabel Naive Bayes'!E$6)/COUNTIF(Quisioner!$T$4:$T$53,'Tabel Naive Bayes'!E$6)</f>
        <v>0.26315789473684209</v>
      </c>
    </row>
    <row r="12" spans="1:5" s="6" customFormat="1" x14ac:dyDescent="0.3">
      <c r="A12" s="1"/>
      <c r="B12" s="1"/>
      <c r="C12" s="13" t="s">
        <v>70</v>
      </c>
      <c r="D12" s="21">
        <f>COUNTIFS(Quisioner!$H$4:$H$53,$C12,Quisioner!$T$4:$T$53,'Tabel Naive Bayes'!D$6)/COUNTIF(Quisioner!$T$4:$T$53,'Tabel Naive Bayes'!D$6)</f>
        <v>0.61290322580645162</v>
      </c>
      <c r="E12" s="21">
        <f>COUNTIFS(Quisioner!$H$4:$H$53,$C12,Quisioner!$T$4:$T$53,'Tabel Naive Bayes'!E$6)/COUNTIF(Quisioner!$T$4:$T$53,'Tabel Naive Bayes'!E$6)</f>
        <v>0.73684210526315785</v>
      </c>
    </row>
    <row r="13" spans="1:5" s="6" customFormat="1" x14ac:dyDescent="0.3">
      <c r="A13" s="1">
        <v>4</v>
      </c>
      <c r="B13" s="1" t="s">
        <v>1</v>
      </c>
      <c r="C13" s="13" t="s">
        <v>69</v>
      </c>
      <c r="D13" s="21">
        <f>COUNTIFS(Quisioner!$I$4:$I$53,$C13,Quisioner!$T$4:$T$53,'Tabel Naive Bayes'!D$6)/COUNTIF(Quisioner!$T$4:$T$53,'Tabel Naive Bayes'!D$6)</f>
        <v>0.54838709677419351</v>
      </c>
      <c r="E13" s="21">
        <f>COUNTIFS(Quisioner!$I$4:$I$53,$C13,Quisioner!$T$4:$T$53,'Tabel Naive Bayes'!E$6)/COUNTIF(Quisioner!$T$4:$T$53,'Tabel Naive Bayes'!E$6)</f>
        <v>0.47368421052631576</v>
      </c>
    </row>
    <row r="14" spans="1:5" s="6" customFormat="1" x14ac:dyDescent="0.3">
      <c r="A14" s="1"/>
      <c r="B14" s="1"/>
      <c r="C14" s="13" t="s">
        <v>70</v>
      </c>
      <c r="D14" s="21">
        <f>COUNTIFS(Quisioner!$I$4:$I$53,$C14,Quisioner!$T$4:$T$53,'Tabel Naive Bayes'!D$6)/COUNTIF(Quisioner!$T$4:$T$53,'Tabel Naive Bayes'!D$6)</f>
        <v>0.45161290322580644</v>
      </c>
      <c r="E14" s="21">
        <f>COUNTIFS(Quisioner!$I$4:$I$53,$C14,Quisioner!$T$4:$T$53,'Tabel Naive Bayes'!E$6)/COUNTIF(Quisioner!$T$4:$T$53,'Tabel Naive Bayes'!E$6)</f>
        <v>0.52631578947368418</v>
      </c>
    </row>
    <row r="15" spans="1:5" s="6" customFormat="1" x14ac:dyDescent="0.3">
      <c r="A15" s="1">
        <v>5</v>
      </c>
      <c r="B15" s="1" t="s">
        <v>2</v>
      </c>
      <c r="C15" s="13" t="s">
        <v>69</v>
      </c>
      <c r="D15" s="21">
        <f>COUNTIFS(Quisioner!$J$4:$J$53,$C15,Quisioner!$T$4:$T$53,'Tabel Naive Bayes'!D$6)/COUNTIF(Quisioner!$T$4:$T$53,'Tabel Naive Bayes'!D$6)</f>
        <v>0.61290322580645162</v>
      </c>
      <c r="E15" s="21">
        <f>COUNTIFS(Quisioner!$J$4:$J$53,$C15,Quisioner!$T$4:$T$53,'Tabel Naive Bayes'!E$6)/COUNTIF(Quisioner!$T$4:$T$53,'Tabel Naive Bayes'!E$6)</f>
        <v>0.15789473684210525</v>
      </c>
    </row>
    <row r="16" spans="1:5" s="6" customFormat="1" x14ac:dyDescent="0.3">
      <c r="A16" s="1"/>
      <c r="B16" s="1"/>
      <c r="C16" s="13" t="s">
        <v>70</v>
      </c>
      <c r="D16" s="21">
        <f>COUNTIFS(Quisioner!$J$4:$J$53,$C16,Quisioner!$T$4:$T$53,'Tabel Naive Bayes'!D$6)/COUNTIF(Quisioner!$T$4:$T$53,'Tabel Naive Bayes'!D$6)</f>
        <v>0.38709677419354838</v>
      </c>
      <c r="E16" s="21">
        <f>COUNTIFS(Quisioner!$J$4:$J$53,$C16,Quisioner!$T$4:$T$53,'Tabel Naive Bayes'!E$6)/COUNTIF(Quisioner!$T$4:$T$53,'Tabel Naive Bayes'!E$6)</f>
        <v>0.84210526315789469</v>
      </c>
    </row>
    <row r="17" spans="1:7" s="6" customFormat="1" x14ac:dyDescent="0.3">
      <c r="A17" s="1">
        <v>6</v>
      </c>
      <c r="B17" s="1" t="s">
        <v>3</v>
      </c>
      <c r="C17" s="13" t="s">
        <v>69</v>
      </c>
      <c r="D17" s="21">
        <f>COUNTIFS(Quisioner!$K$4:$K$53,$C17,Quisioner!$T$4:$T$53,'Tabel Naive Bayes'!D$6)/COUNTIF(Quisioner!$T$4:$T$53,'Tabel Naive Bayes'!D$6)</f>
        <v>0.58064516129032262</v>
      </c>
      <c r="E17" s="21">
        <f>COUNTIFS(Quisioner!$K$4:$K$53,$C17,Quisioner!$T$4:$T$53,'Tabel Naive Bayes'!E$6)/COUNTIF(Quisioner!$T$4:$T$53,'Tabel Naive Bayes'!E$6)</f>
        <v>0.42105263157894735</v>
      </c>
    </row>
    <row r="18" spans="1:7" s="6" customFormat="1" x14ac:dyDescent="0.3">
      <c r="A18" s="1"/>
      <c r="B18" s="1"/>
      <c r="C18" s="13" t="s">
        <v>70</v>
      </c>
      <c r="D18" s="21">
        <f>COUNTIFS(Quisioner!$K$4:$K$53,$C18,Quisioner!$T$4:$T$53,'Tabel Naive Bayes'!D$6)/COUNTIF(Quisioner!$T$4:$T$53,'Tabel Naive Bayes'!D$6)</f>
        <v>0.41935483870967744</v>
      </c>
      <c r="E18" s="21">
        <f>COUNTIFS(Quisioner!$K$4:$K$53,$C18,Quisioner!$T$4:$T$53,'Tabel Naive Bayes'!E$6)/COUNTIF(Quisioner!$T$4:$T$53,'Tabel Naive Bayes'!E$6)</f>
        <v>0.57894736842105265</v>
      </c>
    </row>
    <row r="19" spans="1:7" s="6" customFormat="1" x14ac:dyDescent="0.3">
      <c r="A19" s="1">
        <v>7</v>
      </c>
      <c r="B19" s="1" t="s">
        <v>97</v>
      </c>
      <c r="C19" s="13" t="s">
        <v>69</v>
      </c>
      <c r="D19" s="21">
        <f>COUNTIFS(Quisioner!$L$4:$L$53,$C19,Quisioner!$T$4:$T$53,'Tabel Naive Bayes'!D$6)/COUNTIF(Quisioner!$T$4:$T$53,'Tabel Naive Bayes'!D$6)</f>
        <v>0.54838709677419351</v>
      </c>
      <c r="E19" s="21">
        <f>COUNTIFS(Quisioner!$L$4:$L$53,$C19,Quisioner!$T$4:$T$53,'Tabel Naive Bayes'!E$6)/COUNTIF(Quisioner!$T$4:$T$53,'Tabel Naive Bayes'!E$6)</f>
        <v>0.36842105263157893</v>
      </c>
    </row>
    <row r="20" spans="1:7" s="6" customFormat="1" x14ac:dyDescent="0.3">
      <c r="A20" s="1"/>
      <c r="B20" s="1"/>
      <c r="C20" s="13" t="s">
        <v>70</v>
      </c>
      <c r="D20" s="21">
        <f>COUNTIFS(Quisioner!$L$4:$L$53,$C20,Quisioner!$T$4:$T$53,'Tabel Naive Bayes'!D$6)/COUNTIF(Quisioner!$T$4:$T$53,'Tabel Naive Bayes'!D$6)</f>
        <v>0.45161290322580644</v>
      </c>
      <c r="E20" s="21">
        <f>COUNTIFS(Quisioner!$L$4:$L$53,$C20,Quisioner!$T$4:$T$53,'Tabel Naive Bayes'!E$6)/COUNTIF(Quisioner!$T$4:$T$53,'Tabel Naive Bayes'!E$6)</f>
        <v>0.63157894736842102</v>
      </c>
    </row>
    <row r="21" spans="1:7" s="6" customFormat="1" x14ac:dyDescent="0.3">
      <c r="A21" s="1">
        <v>8</v>
      </c>
      <c r="B21" s="1" t="s">
        <v>98</v>
      </c>
      <c r="C21" s="13" t="s">
        <v>69</v>
      </c>
      <c r="D21" s="21">
        <f>COUNTIFS(Quisioner!$M$4:$M$53,$C21,Quisioner!$T$4:$T$53,'Tabel Naive Bayes'!D$6)/COUNTIF(Quisioner!$T$4:$T$53,'Tabel Naive Bayes'!D$6)</f>
        <v>0.45161290322580644</v>
      </c>
      <c r="E21" s="21">
        <f>COUNTIFS(Quisioner!$M$4:$M$53,$C21,Quisioner!$T$4:$T$53,'Tabel Naive Bayes'!E$6)/COUNTIF(Quisioner!$T$4:$T$53,'Tabel Naive Bayes'!E$6)</f>
        <v>0.47368421052631576</v>
      </c>
    </row>
    <row r="22" spans="1:7" s="6" customFormat="1" x14ac:dyDescent="0.3">
      <c r="A22" s="1"/>
      <c r="B22" s="1"/>
      <c r="C22" s="13" t="s">
        <v>70</v>
      </c>
      <c r="D22" s="21">
        <f>COUNTIFS(Quisioner!$M$4:$M$53,$C22,Quisioner!$T$4:$T$53,'Tabel Naive Bayes'!D$6)/COUNTIF(Quisioner!$T$4:$T$53,'Tabel Naive Bayes'!D$6)</f>
        <v>0.54838709677419351</v>
      </c>
      <c r="E22" s="21">
        <f>COUNTIFS(Quisioner!$M$4:$M$53,$C22,Quisioner!$T$4:$T$53,'Tabel Naive Bayes'!E$6)/COUNTIF(Quisioner!$T$4:$T$53,'Tabel Naive Bayes'!E$6)</f>
        <v>0.52631578947368418</v>
      </c>
    </row>
    <row r="23" spans="1:7" s="6" customFormat="1" x14ac:dyDescent="0.3">
      <c r="A23" s="1">
        <v>9</v>
      </c>
      <c r="B23" s="1" t="s">
        <v>4</v>
      </c>
      <c r="C23" s="13" t="s">
        <v>69</v>
      </c>
      <c r="D23" s="21">
        <f>COUNTIFS(Quisioner!$N$4:$N$53,$C23,Quisioner!$T$4:$T$53,'Tabel Naive Bayes'!D$6)/COUNTIF(Quisioner!$T$4:$T$53,'Tabel Naive Bayes'!D$6)</f>
        <v>0.38709677419354838</v>
      </c>
      <c r="E23" s="21">
        <f>COUNTIFS(Quisioner!$N$4:$N$53,$C23,Quisioner!$T$4:$T$53,'Tabel Naive Bayes'!E$6)/COUNTIF(Quisioner!$T$4:$T$53,'Tabel Naive Bayes'!E$6)</f>
        <v>0.21052631578947367</v>
      </c>
    </row>
    <row r="24" spans="1:7" s="6" customFormat="1" x14ac:dyDescent="0.3">
      <c r="A24" s="1"/>
      <c r="B24" s="1"/>
      <c r="C24" s="13" t="s">
        <v>70</v>
      </c>
      <c r="D24" s="21">
        <f>COUNTIFS(Quisioner!$N$4:$N$53,$C24,Quisioner!$T$4:$T$53,'Tabel Naive Bayes'!D$6)/COUNTIF(Quisioner!$T$4:$T$53,'Tabel Naive Bayes'!D$6)</f>
        <v>0.61290322580645162</v>
      </c>
      <c r="E24" s="21">
        <f>COUNTIFS(Quisioner!$N$4:$N$53,$C24,Quisioner!$T$4:$T$53,'Tabel Naive Bayes'!E$6)/COUNTIF(Quisioner!$T$4:$T$53,'Tabel Naive Bayes'!E$6)</f>
        <v>0.78947368421052633</v>
      </c>
    </row>
    <row r="25" spans="1:7" s="6" customFormat="1" x14ac:dyDescent="0.3">
      <c r="A25" s="1">
        <v>10</v>
      </c>
      <c r="B25" s="1" t="s">
        <v>5</v>
      </c>
      <c r="C25" s="13" t="s">
        <v>69</v>
      </c>
      <c r="D25" s="21">
        <f>COUNTIFS(Quisioner!$O$4:$O$53,$C25,Quisioner!$T$4:$T$53,'Tabel Naive Bayes'!D$6)/COUNTIF(Quisioner!$T$4:$T$53,'Tabel Naive Bayes'!D$6)</f>
        <v>0.64516129032258063</v>
      </c>
      <c r="E25" s="21">
        <f>COUNTIFS(Quisioner!$O$4:$O$53,$C25,Quisioner!$T$4:$T$53,'Tabel Naive Bayes'!E$6)/COUNTIF(Quisioner!$T$4:$T$53,'Tabel Naive Bayes'!E$6)</f>
        <v>0.36842105263157893</v>
      </c>
    </row>
    <row r="26" spans="1:7" s="6" customFormat="1" x14ac:dyDescent="0.3">
      <c r="A26" s="1"/>
      <c r="B26" s="1"/>
      <c r="C26" s="13" t="s">
        <v>70</v>
      </c>
      <c r="D26" s="21">
        <f>COUNTIFS(Quisioner!$O$4:$O$53,$C26,Quisioner!$T$4:$T$53,'Tabel Naive Bayes'!D$6)/COUNTIF(Quisioner!$T$4:$T$53,'Tabel Naive Bayes'!D$6)</f>
        <v>0.35483870967741937</v>
      </c>
      <c r="E26" s="21">
        <f>COUNTIFS(Quisioner!$O$4:$O$53,$C26,Quisioner!$T$4:$T$53,'Tabel Naive Bayes'!E$6)/COUNTIF(Quisioner!$T$4:$T$53,'Tabel Naive Bayes'!E$6)</f>
        <v>0.63157894736842102</v>
      </c>
    </row>
    <row r="27" spans="1:7" s="6" customFormat="1" x14ac:dyDescent="0.3">
      <c r="A27" s="1">
        <v>11</v>
      </c>
      <c r="B27" s="1" t="s">
        <v>6</v>
      </c>
      <c r="C27" s="13" t="s">
        <v>69</v>
      </c>
      <c r="D27" s="21">
        <f>COUNTIFS(Quisioner!$P$4:$P$53,$C27,Quisioner!$T$4:$T$53,'Tabel Naive Bayes'!D$6)/COUNTIF(Quisioner!$T$4:$T$53,'Tabel Naive Bayes'!D$6)</f>
        <v>0.61290322580645162</v>
      </c>
      <c r="E27" s="21">
        <f>COUNTIFS(Quisioner!$P$4:$P$53,$C27,Quisioner!$T$4:$T$53,'Tabel Naive Bayes'!E$6)/COUNTIF(Quisioner!$T$4:$T$53,'Tabel Naive Bayes'!E$6)</f>
        <v>0.10526315789473684</v>
      </c>
    </row>
    <row r="28" spans="1:7" s="6" customFormat="1" x14ac:dyDescent="0.3">
      <c r="A28" s="1"/>
      <c r="B28" s="1"/>
      <c r="C28" s="13" t="s">
        <v>70</v>
      </c>
      <c r="D28" s="21">
        <f>COUNTIFS(Quisioner!$P$4:$P$53,$C28,Quisioner!$T$4:$T$53,'Tabel Naive Bayes'!D$6)/COUNTIF(Quisioner!$T$4:$T$53,'Tabel Naive Bayes'!D$6)</f>
        <v>0.38709677419354838</v>
      </c>
      <c r="E28" s="21">
        <f>COUNTIFS(Quisioner!$P$4:$P$53,$C28,Quisioner!$T$4:$T$53,'Tabel Naive Bayes'!E$6)/COUNTIF(Quisioner!$T$4:$T$53,'Tabel Naive Bayes'!E$6)</f>
        <v>0.89473684210526316</v>
      </c>
    </row>
    <row r="29" spans="1:7" s="6" customFormat="1" x14ac:dyDescent="0.3">
      <c r="A29" s="1">
        <v>12</v>
      </c>
      <c r="B29" s="1" t="s">
        <v>7</v>
      </c>
      <c r="C29" s="13" t="s">
        <v>69</v>
      </c>
      <c r="D29" s="21">
        <f>COUNTIFS(Quisioner!$Q$4:$Q$53,$C29,Quisioner!$T$4:$T$53,'Tabel Naive Bayes'!D$6)/COUNTIF(Quisioner!$T$4:$T$53,'Tabel Naive Bayes'!D$6)</f>
        <v>0.67741935483870963</v>
      </c>
      <c r="E29" s="21">
        <f>COUNTIFS(Quisioner!$Q$4:$Q$53,$C29,Quisioner!$T$4:$T$53,'Tabel Naive Bayes'!E$6)/COUNTIF(Quisioner!$T$4:$T$53,'Tabel Naive Bayes'!E$6)</f>
        <v>0.10526315789473684</v>
      </c>
    </row>
    <row r="30" spans="1:7" s="6" customFormat="1" x14ac:dyDescent="0.3">
      <c r="A30" s="1"/>
      <c r="B30" s="1"/>
      <c r="C30" s="13" t="s">
        <v>70</v>
      </c>
      <c r="D30" s="21">
        <f>COUNTIFS(Quisioner!$Q$4:$Q$53,$C30,Quisioner!$T$4:$T$53,'Tabel Naive Bayes'!D$6)/COUNTIF(Quisioner!$T$4:$T$53,'Tabel Naive Bayes'!D$6)</f>
        <v>0.32258064516129031</v>
      </c>
      <c r="E30" s="21">
        <f>COUNTIFS(Quisioner!$Q$4:$Q$53,$C30,Quisioner!$T$4:$T$53,'Tabel Naive Bayes'!E$6)/COUNTIF(Quisioner!$T$4:$T$53,'Tabel Naive Bayes'!E$6)</f>
        <v>0.89473684210526316</v>
      </c>
      <c r="F30" s="12"/>
      <c r="G30" s="12"/>
    </row>
    <row r="31" spans="1:7" s="6" customFormat="1" x14ac:dyDescent="0.3">
      <c r="A31" s="1">
        <v>13</v>
      </c>
      <c r="B31" s="1" t="s">
        <v>99</v>
      </c>
      <c r="C31" s="13" t="s">
        <v>69</v>
      </c>
      <c r="D31" s="21">
        <f>COUNTIFS(Quisioner!$R$4:$R$53,$C31,Quisioner!$T$4:$T$53,'Tabel Naive Bayes'!D$6)/COUNTIF(Quisioner!$T$4:$T$53,'Tabel Naive Bayes'!D$6)</f>
        <v>0.5161290322580645</v>
      </c>
      <c r="E31" s="21">
        <f>COUNTIFS(Quisioner!$R$4:$R$53,$C31,Quisioner!$T$4:$T$53,'Tabel Naive Bayes'!E$6)/COUNTIF(Quisioner!$T$4:$T$53,'Tabel Naive Bayes'!E$6)</f>
        <v>0.36842105263157893</v>
      </c>
      <c r="F31" s="12"/>
      <c r="G31" s="12"/>
    </row>
    <row r="32" spans="1:7" s="6" customFormat="1" x14ac:dyDescent="0.3">
      <c r="A32" s="1"/>
      <c r="B32" s="1"/>
      <c r="C32" s="13" t="s">
        <v>70</v>
      </c>
      <c r="D32" s="21">
        <f>COUNTIFS(Quisioner!$R$4:$R$53,$C32,Quisioner!$T$4:$T$53,'Tabel Naive Bayes'!D$6)/COUNTIF(Quisioner!$T$4:$T$53,'Tabel Naive Bayes'!D$6)</f>
        <v>0.4838709677419355</v>
      </c>
      <c r="E32" s="21">
        <f>COUNTIFS(Quisioner!$R$4:$R$53,$C32,Quisioner!$T$4:$T$53,'Tabel Naive Bayes'!E$6)/COUNTIF(Quisioner!$T$4:$T$53,'Tabel Naive Bayes'!E$6)</f>
        <v>0.63157894736842102</v>
      </c>
      <c r="F32" s="12"/>
      <c r="G32" s="12"/>
    </row>
    <row r="33" spans="1:20" s="6" customFormat="1" x14ac:dyDescent="0.3">
      <c r="A33" s="1">
        <v>14</v>
      </c>
      <c r="B33" s="1" t="s">
        <v>100</v>
      </c>
      <c r="C33" s="13" t="s">
        <v>69</v>
      </c>
      <c r="D33" s="21">
        <f>COUNTIFS(Quisioner!$S$4:$S$53,$C33,Quisioner!$T$4:$T$53,'Tabel Naive Bayes'!D$6)/COUNTIF(Quisioner!$T$4:$T$53,'Tabel Naive Bayes'!D$6)</f>
        <v>0.4838709677419355</v>
      </c>
      <c r="E33" s="21">
        <f>COUNTIFS(Quisioner!$S$4:$S$53,$C33,Quisioner!$T$4:$T$53,'Tabel Naive Bayes'!E$6)/COUNTIF(Quisioner!$T$4:$T$53,'Tabel Naive Bayes'!E$6)</f>
        <v>0.21052631578947367</v>
      </c>
      <c r="F33" s="12"/>
      <c r="G33" s="12"/>
    </row>
    <row r="34" spans="1:20" s="6" customFormat="1" x14ac:dyDescent="0.3">
      <c r="A34" s="1"/>
      <c r="B34" s="1"/>
      <c r="C34" s="13" t="s">
        <v>70</v>
      </c>
      <c r="D34" s="21">
        <f>COUNTIFS(Quisioner!$S$4:$S$53,$C34,Quisioner!$T$4:$T$53,'Tabel Naive Bayes'!D$6)/COUNTIF(Quisioner!$T$4:$T$53,'Tabel Naive Bayes'!D$6)</f>
        <v>0.5161290322580645</v>
      </c>
      <c r="E34" s="21">
        <f>COUNTIFS(Quisioner!$S$4:$S$53,$C34,Quisioner!$T$4:$T$53,'Tabel Naive Bayes'!E$6)/COUNTIF(Quisioner!$T$4:$T$53,'Tabel Naive Bayes'!E$6)</f>
        <v>0.78947368421052633</v>
      </c>
      <c r="F34" s="12"/>
      <c r="G34" s="12"/>
    </row>
    <row r="35" spans="1:20" s="6" customFormat="1" x14ac:dyDescent="0.3">
      <c r="C35" s="7"/>
    </row>
    <row r="36" spans="1:20" x14ac:dyDescent="0.3">
      <c r="B36" s="10" t="s">
        <v>81</v>
      </c>
    </row>
    <row r="37" spans="1:20" x14ac:dyDescent="0.3">
      <c r="A37" s="2" t="s">
        <v>8</v>
      </c>
      <c r="B37" s="2" t="s">
        <v>86</v>
      </c>
      <c r="C37" s="3" t="s">
        <v>68</v>
      </c>
      <c r="D37" s="3" t="s">
        <v>87</v>
      </c>
      <c r="E37" s="3" t="s">
        <v>73</v>
      </c>
      <c r="F37" s="3" t="s">
        <v>74</v>
      </c>
      <c r="G37" s="3" t="s">
        <v>75</v>
      </c>
      <c r="H37" s="3" t="s">
        <v>76</v>
      </c>
      <c r="I37" s="3" t="s">
        <v>93</v>
      </c>
      <c r="J37" s="3" t="s">
        <v>94</v>
      </c>
      <c r="K37" s="3" t="s">
        <v>77</v>
      </c>
      <c r="L37" s="3" t="s">
        <v>78</v>
      </c>
      <c r="M37" s="3" t="s">
        <v>79</v>
      </c>
      <c r="N37" s="3" t="s">
        <v>80</v>
      </c>
      <c r="O37" s="3" t="s">
        <v>95</v>
      </c>
      <c r="P37" s="3" t="s">
        <v>96</v>
      </c>
      <c r="Q37" s="2" t="s">
        <v>84</v>
      </c>
      <c r="R37" s="8" t="s">
        <v>88</v>
      </c>
      <c r="S37" s="8" t="s">
        <v>82</v>
      </c>
      <c r="T37" s="8" t="s">
        <v>83</v>
      </c>
    </row>
    <row r="38" spans="1:20" x14ac:dyDescent="0.3">
      <c r="A38" s="1">
        <v>1</v>
      </c>
      <c r="B38" s="1" t="s">
        <v>11</v>
      </c>
      <c r="C38" s="3" t="s">
        <v>69</v>
      </c>
      <c r="D38" s="3" t="s">
        <v>70</v>
      </c>
      <c r="E38" s="3" t="s">
        <v>69</v>
      </c>
      <c r="F38" s="3" t="s">
        <v>70</v>
      </c>
      <c r="G38" s="3" t="s">
        <v>69</v>
      </c>
      <c r="H38" s="3" t="s">
        <v>70</v>
      </c>
      <c r="I38" s="3" t="s">
        <v>69</v>
      </c>
      <c r="J38" s="3" t="s">
        <v>70</v>
      </c>
      <c r="K38" s="3" t="s">
        <v>69</v>
      </c>
      <c r="L38" s="3" t="s">
        <v>70</v>
      </c>
      <c r="M38" s="3" t="s">
        <v>69</v>
      </c>
      <c r="N38" s="3" t="s">
        <v>69</v>
      </c>
      <c r="O38" s="3" t="s">
        <v>70</v>
      </c>
      <c r="P38" s="3" t="s">
        <v>69</v>
      </c>
      <c r="Q38" s="2" t="s">
        <v>82</v>
      </c>
      <c r="R38" s="1" t="str">
        <f>IF(S38&gt;T38,"TEPAT","TERLAMBAT")</f>
        <v>TEPAT</v>
      </c>
      <c r="S38" s="14">
        <f>VLOOKUP($C38,$C$7:$E$8,2,)*VLOOKUP($D38,$C$9:$E$10,2,)*VLOOKUP($E38,$C$11:$E$12,2,)*VLOOKUP($F38,$C$13:$E$14,2,)*VLOOKUP($G38,$C$15:$E$16,2,)*VLOOKUP($H38,$C$17:$E$18,2,)*VLOOKUP($I38,$C$19:$E$20,2,)*VLOOKUP($J38,$C$21:$E$22,2,)*VLOOKUP($K38,$C$23:$E$24,2,)*VLOOKUP($L38,$C$25:$E$26,2,)*VLOOKUP($M38,$C$27:$E$28,2,)*VLOOKUP($N38,$C$29:$E$30,2,)*VLOOKUP($O38,$C$31:$E$32,2,)*VLOOKUP($P38,$C$33:$E$34,2,)</f>
        <v>7.0216844922726246E-5</v>
      </c>
      <c r="T38" s="14">
        <f>VLOOKUP($C38,$C$7:$E$8,3,)*VLOOKUP($D38,$C$9:$E$10,3,)*VLOOKUP($E38,$C$11:$E$12,3,)*VLOOKUP($F38,$C$13:$E$14,3,)*VLOOKUP($G38,$C$15:$E$16,3,)*VLOOKUP($H38,$C$17:$E$18,3,)*VLOOKUP($I38,$C$19:$E$20,3,)*VLOOKUP($J38,$C$21:$E$22,3,)*VLOOKUP($K38,$C$23:$E$24,3,)*VLOOKUP($L38,$C$25:$E$26,3,)*VLOOKUP($M38,$C$27:$E$28,3,)*VLOOKUP($N38,$C$29:$E$30,3,)*VLOOKUP($O38,$C$31:$E$32,3,)*VLOOKUP($P38,$C$33:$E$34,3,)</f>
        <v>1.1989927206445425E-7</v>
      </c>
    </row>
    <row r="39" spans="1:20" x14ac:dyDescent="0.3">
      <c r="A39" s="1">
        <v>2</v>
      </c>
      <c r="B39" s="1" t="s">
        <v>13</v>
      </c>
      <c r="C39" s="3" t="s">
        <v>69</v>
      </c>
      <c r="D39" s="3" t="s">
        <v>70</v>
      </c>
      <c r="E39" s="3" t="s">
        <v>69</v>
      </c>
      <c r="F39" s="3" t="s">
        <v>69</v>
      </c>
      <c r="G39" s="3" t="s">
        <v>69</v>
      </c>
      <c r="H39" s="3" t="s">
        <v>70</v>
      </c>
      <c r="I39" s="3" t="s">
        <v>69</v>
      </c>
      <c r="J39" s="3" t="s">
        <v>70</v>
      </c>
      <c r="K39" s="3" t="s">
        <v>69</v>
      </c>
      <c r="L39" s="3" t="s">
        <v>69</v>
      </c>
      <c r="M39" s="3" t="s">
        <v>69</v>
      </c>
      <c r="N39" s="3" t="s">
        <v>69</v>
      </c>
      <c r="O39" s="3" t="s">
        <v>69</v>
      </c>
      <c r="P39" s="3" t="s">
        <v>70</v>
      </c>
      <c r="Q39" s="2" t="s">
        <v>82</v>
      </c>
      <c r="R39" s="1" t="str">
        <f t="shared" ref="R39:R52" si="0">IF(S39&gt;T39,"TEPAT","TERLAMBAT")</f>
        <v>TEPAT</v>
      </c>
      <c r="S39" s="14">
        <f>VLOOKUP($C39,$C$7:$E$8,2,)*VLOOKUP($D39,$C$9:$E$10,2,)*VLOOKUP($E39,$C$11:$E$12,2,)*VLOOKUP($F39,$C$13:$E$14,2,)*VLOOKUP($G39,$C$15:$E$16,2,)*VLOOKUP($H39,$C$17:$E$18,2,)*VLOOKUP($I39,$C$19:$E$20,2,)*VLOOKUP($J39,$C$21:$E$22,2,)*VLOOKUP($K39,$C$23:$E$24,2,)*VLOOKUP($L39,$C$25:$E$26,2,)*VLOOKUP($M39,$C$27:$E$28,2,)*VLOOKUP($N39,$C$29:$E$30,2,)*VLOOKUP($O39,$C$31:$E$32,2,)*VLOOKUP($P39,$C$33:$E$34,2,)</f>
        <v>1.7638309327775155E-4</v>
      </c>
      <c r="T39" s="14">
        <f>VLOOKUP($C39,$C$7:$E$8,3,)*VLOOKUP($D39,$C$9:$E$10,3,)*VLOOKUP($E39,$C$11:$E$12,3,)*VLOOKUP($F39,$C$13:$E$14,3,)*VLOOKUP($G39,$C$15:$E$16,3,)*VLOOKUP($H39,$C$17:$E$18,3,)*VLOOKUP($I39,$C$19:$E$20,3,)*VLOOKUP($J39,$C$21:$E$22,3,)*VLOOKUP($K39,$C$23:$E$24,3,)*VLOOKUP($L39,$C$25:$E$26,3,)*VLOOKUP($M39,$C$27:$E$28,3,)*VLOOKUP($N39,$C$29:$E$30,3,)*VLOOKUP($O39,$C$31:$E$32,3,)*VLOOKUP($P39,$C$33:$E$34,3,)</f>
        <v>1.3769682026152171E-7</v>
      </c>
    </row>
    <row r="40" spans="1:20" x14ac:dyDescent="0.3">
      <c r="A40" s="1">
        <v>3</v>
      </c>
      <c r="B40" s="1" t="s">
        <v>14</v>
      </c>
      <c r="C40" s="3" t="s">
        <v>69</v>
      </c>
      <c r="D40" s="3" t="s">
        <v>70</v>
      </c>
      <c r="E40" s="3" t="s">
        <v>69</v>
      </c>
      <c r="F40" s="3" t="s">
        <v>70</v>
      </c>
      <c r="G40" s="3" t="s">
        <v>70</v>
      </c>
      <c r="H40" s="3" t="s">
        <v>69</v>
      </c>
      <c r="I40" s="3" t="s">
        <v>70</v>
      </c>
      <c r="J40" s="3" t="s">
        <v>69</v>
      </c>
      <c r="K40" s="3" t="s">
        <v>69</v>
      </c>
      <c r="L40" s="3" t="s">
        <v>70</v>
      </c>
      <c r="M40" s="3" t="s">
        <v>70</v>
      </c>
      <c r="N40" s="3" t="s">
        <v>70</v>
      </c>
      <c r="O40" s="3" t="s">
        <v>70</v>
      </c>
      <c r="P40" s="3" t="s">
        <v>70</v>
      </c>
      <c r="Q40" s="2" t="s">
        <v>83</v>
      </c>
      <c r="R40" s="1" t="str">
        <f t="shared" si="0"/>
        <v>TERLAMBAT</v>
      </c>
      <c r="S40" s="14">
        <f>VLOOKUP($C40,$C$7:$E$8,2,)*VLOOKUP($D40,$C$9:$E$10,2,)*VLOOKUP($E40,$C$11:$E$12,2,)*VLOOKUP($F40,$C$13:$E$14,2,)*VLOOKUP($G40,$C$15:$E$16,2,)*VLOOKUP($H40,$C$17:$E$18,2,)*VLOOKUP($I40,$C$19:$E$20,2,)*VLOOKUP($J40,$C$21:$E$22,2,)*VLOOKUP($K40,$C$23:$E$24,2,)*VLOOKUP($L40,$C$25:$E$26,2,)*VLOOKUP($M40,$C$27:$E$28,2,)*VLOOKUP($N40,$C$29:$E$30,2,)*VLOOKUP($O40,$C$31:$E$32,2,)*VLOOKUP($P40,$C$33:$E$34,2,)</f>
        <v>1.3359598665036468E-5</v>
      </c>
      <c r="T40" s="14">
        <f>VLOOKUP($C40,$C$7:$E$8,3,)*VLOOKUP($D40,$C$9:$E$10,3,)*VLOOKUP($E40,$C$11:$E$12,3,)*VLOOKUP($F40,$C$13:$E$14,3,)*VLOOKUP($G40,$C$15:$E$16,3,)*VLOOKUP($H40,$C$17:$E$18,3,)*VLOOKUP($I40,$C$19:$E$20,3,)*VLOOKUP($J40,$C$21:$E$22,3,)*VLOOKUP($K40,$C$23:$E$24,3,)*VLOOKUP($L40,$C$25:$E$26,3,)*VLOOKUP($M40,$C$27:$E$28,3,)*VLOOKUP($N40,$C$29:$E$30,3,)*VLOOKUP($O40,$C$31:$E$32,3,)*VLOOKUP($P40,$C$33:$E$34,3,)</f>
        <v>1.9440499115198678E-4</v>
      </c>
    </row>
    <row r="41" spans="1:20" x14ac:dyDescent="0.3">
      <c r="A41" s="1">
        <v>4</v>
      </c>
      <c r="B41" s="1" t="s">
        <v>12</v>
      </c>
      <c r="C41" s="3" t="s">
        <v>69</v>
      </c>
      <c r="D41" s="3" t="s">
        <v>70</v>
      </c>
      <c r="E41" s="3" t="s">
        <v>70</v>
      </c>
      <c r="F41" s="3" t="s">
        <v>69</v>
      </c>
      <c r="G41" s="3" t="s">
        <v>69</v>
      </c>
      <c r="H41" s="3" t="s">
        <v>70</v>
      </c>
      <c r="I41" s="3" t="s">
        <v>69</v>
      </c>
      <c r="J41" s="3" t="s">
        <v>70</v>
      </c>
      <c r="K41" s="3" t="s">
        <v>69</v>
      </c>
      <c r="L41" s="3" t="s">
        <v>69</v>
      </c>
      <c r="M41" s="3" t="s">
        <v>69</v>
      </c>
      <c r="N41" s="3" t="s">
        <v>70</v>
      </c>
      <c r="O41" s="3" t="s">
        <v>70</v>
      </c>
      <c r="P41" s="3" t="s">
        <v>70</v>
      </c>
      <c r="Q41" s="2" t="s">
        <v>82</v>
      </c>
      <c r="R41" s="1" t="str">
        <f t="shared" si="0"/>
        <v>TEPAT</v>
      </c>
      <c r="S41" s="14">
        <f>VLOOKUP($C41,$C$7:$E$8,2,)*VLOOKUP($D41,$C$9:$E$10,2,)*VLOOKUP($E41,$C$11:$E$12,2,)*VLOOKUP($F41,$C$13:$E$14,2,)*VLOOKUP($G41,$C$15:$E$16,2,)*VLOOKUP($H41,$C$17:$E$18,2,)*VLOOKUP($I41,$C$19:$E$20,2,)*VLOOKUP($J41,$C$21:$E$22,2,)*VLOOKUP($K41,$C$23:$E$24,2,)*VLOOKUP($L41,$C$25:$E$26,2,)*VLOOKUP($M41,$C$27:$E$28,2,)*VLOOKUP($N41,$C$29:$E$30,2,)*VLOOKUP($O41,$C$31:$E$32,2,)*VLOOKUP($P41,$C$33:$E$34,2,)</f>
        <v>1.2467554956388687E-4</v>
      </c>
      <c r="T41" s="14">
        <f>VLOOKUP($C41,$C$7:$E$8,3,)*VLOOKUP($D41,$C$9:$E$10,3,)*VLOOKUP($E41,$C$11:$E$12,3,)*VLOOKUP($F41,$C$13:$E$14,3,)*VLOOKUP($G41,$C$15:$E$16,3,)*VLOOKUP($H41,$C$17:$E$18,3,)*VLOOKUP($I41,$C$19:$E$20,3,)*VLOOKUP($J41,$C$21:$E$22,3,)*VLOOKUP($K41,$C$23:$E$24,3,)*VLOOKUP($L41,$C$25:$E$26,3,)*VLOOKUP($M41,$C$27:$E$28,3,)*VLOOKUP($N41,$C$29:$E$30,3,)*VLOOKUP($O41,$C$31:$E$32,3,)*VLOOKUP($P41,$C$33:$E$34,3,)</f>
        <v>5.6180302666700858E-6</v>
      </c>
    </row>
    <row r="42" spans="1:20" x14ac:dyDescent="0.3">
      <c r="A42" s="1">
        <v>5</v>
      </c>
      <c r="B42" s="1" t="s">
        <v>15</v>
      </c>
      <c r="C42" s="3" t="s">
        <v>69</v>
      </c>
      <c r="D42" s="3" t="s">
        <v>69</v>
      </c>
      <c r="E42" s="3" t="s">
        <v>70</v>
      </c>
      <c r="F42" s="3" t="s">
        <v>70</v>
      </c>
      <c r="G42" s="3" t="s">
        <v>69</v>
      </c>
      <c r="H42" s="3" t="s">
        <v>69</v>
      </c>
      <c r="I42" s="3" t="s">
        <v>69</v>
      </c>
      <c r="J42" s="3" t="s">
        <v>70</v>
      </c>
      <c r="K42" s="3" t="s">
        <v>70</v>
      </c>
      <c r="L42" s="3" t="s">
        <v>70</v>
      </c>
      <c r="M42" s="3" t="s">
        <v>69</v>
      </c>
      <c r="N42" s="3" t="s">
        <v>69</v>
      </c>
      <c r="O42" s="3" t="s">
        <v>69</v>
      </c>
      <c r="P42" s="3" t="s">
        <v>70</v>
      </c>
      <c r="Q42" s="2" t="s">
        <v>82</v>
      </c>
      <c r="R42" s="1" t="str">
        <f t="shared" si="0"/>
        <v>TEPAT</v>
      </c>
      <c r="S42" s="14">
        <f>VLOOKUP($C42,$C$7:$E$8,2,)*VLOOKUP($D42,$C$9:$E$10,2,)*VLOOKUP($E42,$C$11:$E$12,2,)*VLOOKUP($F42,$C$13:$E$14,2,)*VLOOKUP($G42,$C$15:$E$16,2,)*VLOOKUP($H42,$C$17:$E$18,2,)*VLOOKUP($I42,$C$19:$E$20,2,)*VLOOKUP($J42,$C$21:$E$22,2,)*VLOOKUP($K42,$C$23:$E$24,2,)*VLOOKUP($L42,$C$25:$E$26,2,)*VLOOKUP($M42,$C$27:$E$28,2,)*VLOOKUP($N42,$C$29:$E$30,2,)*VLOOKUP($O42,$C$31:$E$32,2,)*VLOOKUP($P42,$C$33:$E$34,2,)</f>
        <v>2.2837666959603156E-4</v>
      </c>
      <c r="T42" s="14">
        <f>VLOOKUP($C42,$C$7:$E$8,3,)*VLOOKUP($D42,$C$9:$E$10,3,)*VLOOKUP($E42,$C$11:$E$12,3,)*VLOOKUP($F42,$C$13:$E$14,3,)*VLOOKUP($G42,$C$15:$E$16,3,)*VLOOKUP($H42,$C$17:$E$18,3,)*VLOOKUP($I42,$C$19:$E$20,3,)*VLOOKUP($J42,$C$21:$E$22,3,)*VLOOKUP($K42,$C$23:$E$24,3,)*VLOOKUP($L42,$C$25:$E$26,3,)*VLOOKUP($M42,$C$27:$E$28,3,)*VLOOKUP($N42,$C$29:$E$30,3,)*VLOOKUP($O42,$C$31:$E$32,3,)*VLOOKUP($P42,$C$33:$E$34,3,)</f>
        <v>5.3409675737802317E-7</v>
      </c>
    </row>
    <row r="43" spans="1:20" x14ac:dyDescent="0.3">
      <c r="A43" s="1">
        <v>6</v>
      </c>
      <c r="B43" s="1" t="s">
        <v>16</v>
      </c>
      <c r="C43" s="3" t="s">
        <v>69</v>
      </c>
      <c r="D43" s="3" t="s">
        <v>70</v>
      </c>
      <c r="E43" s="3" t="s">
        <v>69</v>
      </c>
      <c r="F43" s="3" t="s">
        <v>70</v>
      </c>
      <c r="G43" s="3" t="s">
        <v>70</v>
      </c>
      <c r="H43" s="3" t="s">
        <v>70</v>
      </c>
      <c r="I43" s="3" t="s">
        <v>69</v>
      </c>
      <c r="J43" s="3" t="s">
        <v>70</v>
      </c>
      <c r="K43" s="3" t="s">
        <v>69</v>
      </c>
      <c r="L43" s="3" t="s">
        <v>70</v>
      </c>
      <c r="M43" s="3" t="s">
        <v>70</v>
      </c>
      <c r="N43" s="3" t="s">
        <v>70</v>
      </c>
      <c r="O43" s="3" t="s">
        <v>70</v>
      </c>
      <c r="P43" s="3" t="s">
        <v>70</v>
      </c>
      <c r="Q43" s="2" t="s">
        <v>83</v>
      </c>
      <c r="R43" s="1" t="str">
        <f t="shared" si="0"/>
        <v>TERLAMBAT</v>
      </c>
      <c r="S43" s="14">
        <f>VLOOKUP($C43,$C$7:$E$8,2,)*VLOOKUP($D43,$C$9:$E$10,2,)*VLOOKUP($E43,$C$11:$E$12,2,)*VLOOKUP($F43,$C$13:$E$14,2,)*VLOOKUP($G43,$C$15:$E$16,2,)*VLOOKUP($H43,$C$17:$E$18,2,)*VLOOKUP($I43,$C$19:$E$20,2,)*VLOOKUP($J43,$C$21:$E$22,2,)*VLOOKUP($K43,$C$23:$E$24,2,)*VLOOKUP($L43,$C$25:$E$26,2,)*VLOOKUP($M43,$C$27:$E$28,2,)*VLOOKUP($N43,$C$29:$E$30,2,)*VLOOKUP($O43,$C$31:$E$32,2,)*VLOOKUP($P43,$C$33:$E$34,2,)</f>
        <v>1.4226760823282875E-5</v>
      </c>
      <c r="T43" s="14">
        <f>VLOOKUP($C43,$C$7:$E$8,3,)*VLOOKUP($D43,$C$9:$E$10,3,)*VLOOKUP($E43,$C$11:$E$12,3,)*VLOOKUP($F43,$C$13:$E$14,3,)*VLOOKUP($G43,$C$15:$E$16,3,)*VLOOKUP($H43,$C$17:$E$18,3,)*VLOOKUP($I43,$C$19:$E$20,3,)*VLOOKUP($J43,$C$21:$E$22,3,)*VLOOKUP($K43,$C$23:$E$24,3,)*VLOOKUP($L43,$C$25:$E$26,3,)*VLOOKUP($M43,$C$27:$E$28,3,)*VLOOKUP($N43,$C$29:$E$30,3,)*VLOOKUP($O43,$C$31:$E$32,3,)*VLOOKUP($P43,$C$33:$E$34,3,)</f>
        <v>1.7325444813313639E-4</v>
      </c>
    </row>
    <row r="44" spans="1:20" x14ac:dyDescent="0.3">
      <c r="A44" s="1">
        <v>7</v>
      </c>
      <c r="B44" s="1" t="s">
        <v>18</v>
      </c>
      <c r="C44" s="3" t="s">
        <v>69</v>
      </c>
      <c r="D44" s="3" t="s">
        <v>70</v>
      </c>
      <c r="E44" s="3" t="s">
        <v>70</v>
      </c>
      <c r="F44" s="3" t="s">
        <v>69</v>
      </c>
      <c r="G44" s="3" t="s">
        <v>70</v>
      </c>
      <c r="H44" s="3" t="s">
        <v>70</v>
      </c>
      <c r="I44" s="3" t="s">
        <v>69</v>
      </c>
      <c r="J44" s="3" t="s">
        <v>69</v>
      </c>
      <c r="K44" s="3" t="s">
        <v>70</v>
      </c>
      <c r="L44" s="3" t="s">
        <v>70</v>
      </c>
      <c r="M44" s="3" t="s">
        <v>69</v>
      </c>
      <c r="N44" s="3" t="s">
        <v>69</v>
      </c>
      <c r="O44" s="3" t="s">
        <v>69</v>
      </c>
      <c r="P44" s="3" t="s">
        <v>70</v>
      </c>
      <c r="Q44" s="2" t="s">
        <v>82</v>
      </c>
      <c r="R44" s="1" t="str">
        <f t="shared" si="0"/>
        <v>TEPAT</v>
      </c>
      <c r="S44" s="14">
        <f>VLOOKUP($C44,$C$7:$E$8,2,)*VLOOKUP($D44,$C$9:$E$10,2,)*VLOOKUP($E44,$C$11:$E$12,2,)*VLOOKUP($F44,$C$13:$E$14,2,)*VLOOKUP($G44,$C$15:$E$16,2,)*VLOOKUP($H44,$C$17:$E$18,2,)*VLOOKUP($I44,$C$19:$E$20,2,)*VLOOKUP($J44,$C$21:$E$22,2,)*VLOOKUP($K44,$C$23:$E$24,2,)*VLOOKUP($L44,$C$25:$E$26,2,)*VLOOKUP($M44,$C$27:$E$28,2,)*VLOOKUP($N44,$C$29:$E$30,2,)*VLOOKUP($O44,$C$31:$E$32,2,)*VLOOKUP($P44,$C$33:$E$34,2,)</f>
        <v>1.2649434581634827E-4</v>
      </c>
      <c r="T44" s="14">
        <f>VLOOKUP($C44,$C$7:$E$8,3,)*VLOOKUP($D44,$C$9:$E$10,3,)*VLOOKUP($E44,$C$11:$E$12,3,)*VLOOKUP($F44,$C$13:$E$14,3,)*VLOOKUP($G44,$C$15:$E$16,3,)*VLOOKUP($H44,$C$17:$E$18,3,)*VLOOKUP($I44,$C$19:$E$20,3,)*VLOOKUP($J44,$C$21:$E$22,3,)*VLOOKUP($K44,$C$23:$E$24,3,)*VLOOKUP($L44,$C$25:$E$26,3,)*VLOOKUP($M44,$C$27:$E$28,3,)*VLOOKUP($N44,$C$29:$E$30,3,)*VLOOKUP($O44,$C$31:$E$32,3,)*VLOOKUP($P44,$C$33:$E$34,3,)</f>
        <v>1.1897005270595475E-5</v>
      </c>
    </row>
    <row r="45" spans="1:20" x14ac:dyDescent="0.3">
      <c r="A45" s="1">
        <v>8</v>
      </c>
      <c r="B45" s="1" t="s">
        <v>17</v>
      </c>
      <c r="C45" s="3" t="s">
        <v>69</v>
      </c>
      <c r="D45" s="3" t="s">
        <v>70</v>
      </c>
      <c r="E45" s="3" t="s">
        <v>69</v>
      </c>
      <c r="F45" s="3" t="s">
        <v>70</v>
      </c>
      <c r="G45" s="3" t="s">
        <v>69</v>
      </c>
      <c r="H45" s="3" t="s">
        <v>69</v>
      </c>
      <c r="I45" s="3" t="s">
        <v>69</v>
      </c>
      <c r="J45" s="3" t="s">
        <v>70</v>
      </c>
      <c r="K45" s="3" t="s">
        <v>69</v>
      </c>
      <c r="L45" s="3" t="s">
        <v>69</v>
      </c>
      <c r="M45" s="3" t="s">
        <v>70</v>
      </c>
      <c r="N45" s="3" t="s">
        <v>70</v>
      </c>
      <c r="O45" s="3" t="s">
        <v>70</v>
      </c>
      <c r="P45" s="3" t="s">
        <v>69</v>
      </c>
      <c r="Q45" s="2" t="s">
        <v>82</v>
      </c>
      <c r="R45" s="1" t="str">
        <f t="shared" si="0"/>
        <v>TEPAT</v>
      </c>
      <c r="S45" s="14">
        <f>VLOOKUP($C45,$C$7:$E$8,2,)*VLOOKUP($D45,$C$9:$E$10,2,)*VLOOKUP($E45,$C$11:$E$12,2,)*VLOOKUP($F45,$C$13:$E$14,2,)*VLOOKUP($G45,$C$15:$E$16,2,)*VLOOKUP($H45,$C$17:$E$18,2,)*VLOOKUP($I45,$C$19:$E$20,2,)*VLOOKUP($J45,$C$21:$E$22,2,)*VLOOKUP($K45,$C$23:$E$24,2,)*VLOOKUP($L45,$C$25:$E$26,2,)*VLOOKUP($M45,$C$27:$E$28,2,)*VLOOKUP($N45,$C$29:$E$30,2,)*VLOOKUP($O45,$C$31:$E$32,2,)*VLOOKUP($P45,$C$33:$E$34,2,)</f>
        <v>5.3163813391201323E-5</v>
      </c>
      <c r="T45" s="14">
        <f>VLOOKUP($C45,$C$7:$E$8,3,)*VLOOKUP($D45,$C$9:$E$10,3,)*VLOOKUP($E45,$C$11:$E$12,3,)*VLOOKUP($F45,$C$13:$E$14,3,)*VLOOKUP($G45,$C$15:$E$16,3,)*VLOOKUP($H45,$C$17:$E$18,3,)*VLOOKUP($I45,$C$19:$E$20,3,)*VLOOKUP($J45,$C$21:$E$22,3,)*VLOOKUP($K45,$C$23:$E$24,3,)*VLOOKUP($L45,$C$25:$E$26,3,)*VLOOKUP($M45,$C$27:$E$28,3,)*VLOOKUP($N45,$C$29:$E$30,3,)*VLOOKUP($O45,$C$31:$E$32,3,)*VLOOKUP($P45,$C$33:$E$34,3,)</f>
        <v>3.6750943543392573E-6</v>
      </c>
    </row>
    <row r="46" spans="1:20" x14ac:dyDescent="0.3">
      <c r="A46" s="1">
        <v>9</v>
      </c>
      <c r="B46" s="1" t="s">
        <v>19</v>
      </c>
      <c r="C46" s="3" t="s">
        <v>69</v>
      </c>
      <c r="D46" s="3" t="s">
        <v>69</v>
      </c>
      <c r="E46" s="3" t="s">
        <v>69</v>
      </c>
      <c r="F46" s="3" t="s">
        <v>70</v>
      </c>
      <c r="G46" s="3" t="s">
        <v>69</v>
      </c>
      <c r="H46" s="3" t="s">
        <v>70</v>
      </c>
      <c r="I46" s="3" t="s">
        <v>70</v>
      </c>
      <c r="J46" s="3" t="s">
        <v>70</v>
      </c>
      <c r="K46" s="3" t="s">
        <v>69</v>
      </c>
      <c r="L46" s="3" t="s">
        <v>69</v>
      </c>
      <c r="M46" s="3" t="s">
        <v>69</v>
      </c>
      <c r="N46" s="3" t="s">
        <v>69</v>
      </c>
      <c r="O46" s="3" t="s">
        <v>70</v>
      </c>
      <c r="P46" s="3" t="s">
        <v>70</v>
      </c>
      <c r="Q46" s="2" t="s">
        <v>82</v>
      </c>
      <c r="R46" s="1" t="str">
        <f t="shared" si="0"/>
        <v>TEPAT</v>
      </c>
      <c r="S46" s="14">
        <f>VLOOKUP($C46,$C$7:$E$8,2,)*VLOOKUP($D46,$C$9:$E$10,2,)*VLOOKUP($E46,$C$11:$E$12,2,)*VLOOKUP($F46,$C$13:$E$14,2,)*VLOOKUP($G46,$C$15:$E$16,2,)*VLOOKUP($H46,$C$17:$E$18,2,)*VLOOKUP($I46,$C$19:$E$20,2,)*VLOOKUP($J46,$C$21:$E$22,2,)*VLOOKUP($K46,$C$23:$E$24,2,)*VLOOKUP($L46,$C$25:$E$26,2,)*VLOOKUP($M46,$C$27:$E$28,2,)*VLOOKUP($N46,$C$29:$E$30,2,)*VLOOKUP($O46,$C$31:$E$32,2,)*VLOOKUP($P46,$C$33:$E$34,2,)</f>
        <v>9.2356097589459769E-5</v>
      </c>
      <c r="T46" s="14">
        <f>VLOOKUP($C46,$C$7:$E$8,3,)*VLOOKUP($D46,$C$9:$E$10,3,)*VLOOKUP($E46,$C$11:$E$12,3,)*VLOOKUP($F46,$C$13:$E$14,3,)*VLOOKUP($G46,$C$15:$E$16,3,)*VLOOKUP($H46,$C$17:$E$18,3,)*VLOOKUP($I46,$C$19:$E$20,3,)*VLOOKUP($J46,$C$21:$E$22,3,)*VLOOKUP($K46,$C$23:$E$24,3,)*VLOOKUP($L46,$C$25:$E$26,3,)*VLOOKUP($M46,$C$27:$E$28,3,)*VLOOKUP($N46,$C$29:$E$30,3,)*VLOOKUP($O46,$C$31:$E$32,3,)*VLOOKUP($P46,$C$33:$E$34,3,)</f>
        <v>1.1989927206445427E-7</v>
      </c>
    </row>
    <row r="47" spans="1:20" x14ac:dyDescent="0.3">
      <c r="A47" s="1">
        <v>10</v>
      </c>
      <c r="B47" s="1" t="s">
        <v>20</v>
      </c>
      <c r="C47" s="3" t="s">
        <v>70</v>
      </c>
      <c r="D47" s="3" t="s">
        <v>70</v>
      </c>
      <c r="E47" s="3" t="s">
        <v>70</v>
      </c>
      <c r="F47" s="3" t="s">
        <v>70</v>
      </c>
      <c r="G47" s="3" t="s">
        <v>69</v>
      </c>
      <c r="H47" s="3" t="s">
        <v>69</v>
      </c>
      <c r="I47" s="3" t="s">
        <v>70</v>
      </c>
      <c r="J47" s="3" t="s">
        <v>70</v>
      </c>
      <c r="K47" s="3" t="s">
        <v>70</v>
      </c>
      <c r="L47" s="3" t="s">
        <v>70</v>
      </c>
      <c r="M47" s="3" t="s">
        <v>69</v>
      </c>
      <c r="N47" s="3" t="s">
        <v>70</v>
      </c>
      <c r="O47" s="3" t="s">
        <v>69</v>
      </c>
      <c r="P47" s="3" t="s">
        <v>70</v>
      </c>
      <c r="Q47" s="2" t="s">
        <v>83</v>
      </c>
      <c r="R47" s="1" t="str">
        <f t="shared" si="0"/>
        <v>TERLAMBAT</v>
      </c>
      <c r="S47" s="14">
        <f>VLOOKUP($C47,$C$7:$E$8,2,)*VLOOKUP($D47,$C$9:$E$10,2,)*VLOOKUP($E47,$C$11:$E$12,2,)*VLOOKUP($F47,$C$13:$E$14,2,)*VLOOKUP($G47,$C$15:$E$16,2,)*VLOOKUP($H47,$C$17:$E$18,2,)*VLOOKUP($I47,$C$19:$E$20,2,)*VLOOKUP($J47,$C$21:$E$22,2,)*VLOOKUP($K47,$C$23:$E$24,2,)*VLOOKUP($L47,$C$25:$E$26,2,)*VLOOKUP($M47,$C$27:$E$28,2,)*VLOOKUP($N47,$C$29:$E$30,2,)*VLOOKUP($O47,$C$31:$E$32,2,)*VLOOKUP($P47,$C$33:$E$34,2,)</f>
        <v>4.4488961609616538E-5</v>
      </c>
      <c r="T47" s="14">
        <f>VLOOKUP($C47,$C$7:$E$8,3,)*VLOOKUP($D47,$C$9:$E$10,3,)*VLOOKUP($E47,$C$11:$E$12,3,)*VLOOKUP($F47,$C$13:$E$14,3,)*VLOOKUP($G47,$C$15:$E$16,3,)*VLOOKUP($H47,$C$17:$E$18,3,)*VLOOKUP($I47,$C$19:$E$20,3,)*VLOOKUP($J47,$C$21:$E$22,3,)*VLOOKUP($K47,$C$23:$E$24,3,)*VLOOKUP($L47,$C$25:$E$26,3,)*VLOOKUP($M47,$C$27:$E$28,3,)*VLOOKUP($N47,$C$29:$E$30,3,)*VLOOKUP($O47,$C$31:$E$32,3,)*VLOOKUP($P47,$C$33:$E$34,3,)</f>
        <v>6.3233241096719597E-5</v>
      </c>
    </row>
    <row r="48" spans="1:20" x14ac:dyDescent="0.3">
      <c r="A48" s="1">
        <v>11</v>
      </c>
      <c r="B48" s="1" t="s">
        <v>22</v>
      </c>
      <c r="C48" s="3" t="s">
        <v>69</v>
      </c>
      <c r="D48" s="3" t="s">
        <v>70</v>
      </c>
      <c r="E48" s="3" t="s">
        <v>69</v>
      </c>
      <c r="F48" s="3" t="s">
        <v>69</v>
      </c>
      <c r="G48" s="3" t="s">
        <v>70</v>
      </c>
      <c r="H48" s="3" t="s">
        <v>70</v>
      </c>
      <c r="I48" s="3" t="s">
        <v>70</v>
      </c>
      <c r="J48" s="3" t="s">
        <v>70</v>
      </c>
      <c r="K48" s="3" t="s">
        <v>69</v>
      </c>
      <c r="L48" s="3" t="s">
        <v>70</v>
      </c>
      <c r="M48" s="3" t="s">
        <v>70</v>
      </c>
      <c r="N48" s="3" t="s">
        <v>70</v>
      </c>
      <c r="O48" s="3" t="s">
        <v>70</v>
      </c>
      <c r="P48" s="3" t="s">
        <v>70</v>
      </c>
      <c r="Q48" s="2" t="s">
        <v>83</v>
      </c>
      <c r="R48" s="1" t="str">
        <f t="shared" si="0"/>
        <v>TERLAMBAT</v>
      </c>
      <c r="S48" s="14">
        <f>VLOOKUP($C48,$C$7:$E$8,2,)*VLOOKUP($D48,$C$9:$E$10,2,)*VLOOKUP($E48,$C$11:$E$12,2,)*VLOOKUP($F48,$C$13:$E$14,2,)*VLOOKUP($G48,$C$15:$E$16,2,)*VLOOKUP($H48,$C$17:$E$18,2,)*VLOOKUP($I48,$C$19:$E$20,2,)*VLOOKUP($J48,$C$21:$E$22,2,)*VLOOKUP($K48,$C$23:$E$24,2,)*VLOOKUP($L48,$C$25:$E$26,2,)*VLOOKUP($M48,$C$27:$E$28,2,)*VLOOKUP($N48,$C$29:$E$30,2,)*VLOOKUP($O48,$C$31:$E$32,2,)*VLOOKUP($P48,$C$33:$E$34,2,)</f>
        <v>1.4226760823282875E-5</v>
      </c>
      <c r="T48" s="14">
        <f>VLOOKUP($C48,$C$7:$E$8,3,)*VLOOKUP($D48,$C$9:$E$10,3,)*VLOOKUP($E48,$C$11:$E$12,3,)*VLOOKUP($F48,$C$13:$E$14,3,)*VLOOKUP($G48,$C$15:$E$16,3,)*VLOOKUP($H48,$C$17:$E$18,3,)*VLOOKUP($I48,$C$19:$E$20,3,)*VLOOKUP($J48,$C$21:$E$22,3,)*VLOOKUP($K48,$C$23:$E$24,3,)*VLOOKUP($L48,$C$25:$E$26,3,)*VLOOKUP($M48,$C$27:$E$28,3,)*VLOOKUP($N48,$C$29:$E$30,3,)*VLOOKUP($O48,$C$31:$E$32,3,)*VLOOKUP($P48,$C$33:$E$34,3,)</f>
        <v>2.6730686283398192E-4</v>
      </c>
    </row>
    <row r="49" spans="1:20" x14ac:dyDescent="0.3">
      <c r="A49" s="1">
        <v>12</v>
      </c>
      <c r="B49" s="1" t="s">
        <v>21</v>
      </c>
      <c r="C49" s="3" t="s">
        <v>69</v>
      </c>
      <c r="D49" s="3" t="s">
        <v>70</v>
      </c>
      <c r="E49" s="3" t="s">
        <v>69</v>
      </c>
      <c r="F49" s="3" t="s">
        <v>70</v>
      </c>
      <c r="G49" s="3" t="s">
        <v>69</v>
      </c>
      <c r="H49" s="3" t="s">
        <v>70</v>
      </c>
      <c r="I49" s="3" t="s">
        <v>70</v>
      </c>
      <c r="J49" s="3" t="s">
        <v>70</v>
      </c>
      <c r="K49" s="3" t="s">
        <v>69</v>
      </c>
      <c r="L49" s="3" t="s">
        <v>70</v>
      </c>
      <c r="M49" s="3" t="s">
        <v>69</v>
      </c>
      <c r="N49" s="3" t="s">
        <v>69</v>
      </c>
      <c r="O49" s="3" t="s">
        <v>70</v>
      </c>
      <c r="P49" s="3" t="s">
        <v>70</v>
      </c>
      <c r="Q49" s="2" t="s">
        <v>82</v>
      </c>
      <c r="R49" s="1" t="str">
        <f t="shared" si="0"/>
        <v>TEPAT</v>
      </c>
      <c r="S49" s="14">
        <f>VLOOKUP($C49,$C$7:$E$8,2,)*VLOOKUP($D49,$C$9:$E$10,2,)*VLOOKUP($E49,$C$11:$E$12,2,)*VLOOKUP($F49,$C$13:$E$14,2,)*VLOOKUP($G49,$C$15:$E$16,2,)*VLOOKUP($H49,$C$17:$E$18,2,)*VLOOKUP($I49,$C$19:$E$20,2,)*VLOOKUP($J49,$C$21:$E$22,2,)*VLOOKUP($K49,$C$23:$E$24,2,)*VLOOKUP($L49,$C$25:$E$26,2,)*VLOOKUP($M49,$C$27:$E$28,2,)*VLOOKUP($N49,$C$29:$E$30,2,)*VLOOKUP($O49,$C$31:$E$32,2,)*VLOOKUP($P49,$C$33:$E$34,2,)</f>
        <v>6.1680679461532074E-5</v>
      </c>
      <c r="T49" s="14">
        <f>VLOOKUP($C49,$C$7:$E$8,3,)*VLOOKUP($D49,$C$9:$E$10,3,)*VLOOKUP($E49,$C$11:$E$12,3,)*VLOOKUP($F49,$C$13:$E$14,3,)*VLOOKUP($G49,$C$15:$E$16,3,)*VLOOKUP($H49,$C$17:$E$18,3,)*VLOOKUP($I49,$C$19:$E$20,3,)*VLOOKUP($J49,$C$21:$E$22,3,)*VLOOKUP($K49,$C$23:$E$24,3,)*VLOOKUP($L49,$C$25:$E$26,3,)*VLOOKUP($M49,$C$27:$E$28,3,)*VLOOKUP($N49,$C$29:$E$30,3,)*VLOOKUP($O49,$C$31:$E$32,3,)*VLOOKUP($P49,$C$33:$E$34,3,)</f>
        <v>7.7078103470006311E-7</v>
      </c>
    </row>
    <row r="50" spans="1:20" x14ac:dyDescent="0.3">
      <c r="A50" s="1">
        <v>13</v>
      </c>
      <c r="B50" s="1" t="s">
        <v>24</v>
      </c>
      <c r="C50" s="3" t="s">
        <v>69</v>
      </c>
      <c r="D50" s="3" t="s">
        <v>70</v>
      </c>
      <c r="E50" s="3" t="s">
        <v>69</v>
      </c>
      <c r="F50" s="3" t="s">
        <v>70</v>
      </c>
      <c r="G50" s="3" t="s">
        <v>69</v>
      </c>
      <c r="H50" s="3" t="s">
        <v>69</v>
      </c>
      <c r="I50" s="3" t="s">
        <v>70</v>
      </c>
      <c r="J50" s="3" t="s">
        <v>70</v>
      </c>
      <c r="K50" s="3" t="s">
        <v>69</v>
      </c>
      <c r="L50" s="3" t="s">
        <v>69</v>
      </c>
      <c r="M50" s="3" t="s">
        <v>69</v>
      </c>
      <c r="N50" s="3" t="s">
        <v>69</v>
      </c>
      <c r="O50" s="3" t="s">
        <v>70</v>
      </c>
      <c r="P50" s="3" t="s">
        <v>70</v>
      </c>
      <c r="Q50" s="2" t="s">
        <v>82</v>
      </c>
      <c r="R50" s="1" t="str">
        <f t="shared" si="0"/>
        <v>TEPAT</v>
      </c>
      <c r="S50" s="14">
        <f>VLOOKUP($C50,$C$7:$E$8,2,)*VLOOKUP($D50,$C$9:$E$10,2,)*VLOOKUP($E50,$C$11:$E$12,2,)*VLOOKUP($F50,$C$13:$E$14,2,)*VLOOKUP($G50,$C$15:$E$16,2,)*VLOOKUP($H50,$C$17:$E$18,2,)*VLOOKUP($I50,$C$19:$E$20,2,)*VLOOKUP($J50,$C$21:$E$22,2,)*VLOOKUP($K50,$C$23:$E$24,2,)*VLOOKUP($L50,$C$25:$E$26,2,)*VLOOKUP($M50,$C$27:$E$28,2,)*VLOOKUP($N50,$C$29:$E$30,2,)*VLOOKUP($O50,$C$31:$E$32,2,)*VLOOKUP($P50,$C$33:$E$34,2,)</f>
        <v>1.5528003221085E-4</v>
      </c>
      <c r="T50" s="14">
        <f>VLOOKUP($C50,$C$7:$E$8,3,)*VLOOKUP($D50,$C$9:$E$10,3,)*VLOOKUP($E50,$C$11:$E$12,3,)*VLOOKUP($F50,$C$13:$E$14,3,)*VLOOKUP($G50,$C$15:$E$16,3,)*VLOOKUP($H50,$C$17:$E$18,3,)*VLOOKUP($I50,$C$19:$E$20,3,)*VLOOKUP($J50,$C$21:$E$22,3,)*VLOOKUP($K50,$C$23:$E$24,3,)*VLOOKUP($L50,$C$25:$E$26,3,)*VLOOKUP($M50,$C$27:$E$28,3,)*VLOOKUP($N50,$C$29:$E$30,3,)*VLOOKUP($O50,$C$31:$E$32,3,)*VLOOKUP($P50,$C$33:$E$34,3,)</f>
        <v>3.2699801472123881E-7</v>
      </c>
    </row>
    <row r="51" spans="1:20" x14ac:dyDescent="0.3">
      <c r="A51" s="1">
        <v>14</v>
      </c>
      <c r="B51" s="1" t="s">
        <v>23</v>
      </c>
      <c r="C51" s="3" t="s">
        <v>69</v>
      </c>
      <c r="D51" s="3" t="s">
        <v>70</v>
      </c>
      <c r="E51" s="3" t="s">
        <v>69</v>
      </c>
      <c r="F51" s="3" t="s">
        <v>70</v>
      </c>
      <c r="G51" s="3" t="s">
        <v>69</v>
      </c>
      <c r="H51" s="3" t="s">
        <v>70</v>
      </c>
      <c r="I51" s="3" t="s">
        <v>70</v>
      </c>
      <c r="J51" s="3" t="s">
        <v>69</v>
      </c>
      <c r="K51" s="3" t="s">
        <v>69</v>
      </c>
      <c r="L51" s="3" t="s">
        <v>70</v>
      </c>
      <c r="M51" s="3" t="s">
        <v>69</v>
      </c>
      <c r="N51" s="3" t="s">
        <v>69</v>
      </c>
      <c r="O51" s="3" t="s">
        <v>69</v>
      </c>
      <c r="P51" s="3" t="s">
        <v>70</v>
      </c>
      <c r="Q51" s="2" t="s">
        <v>82</v>
      </c>
      <c r="R51" s="1" t="str">
        <f t="shared" si="0"/>
        <v>TEPAT</v>
      </c>
      <c r="S51" s="14">
        <f>VLOOKUP($C51,$C$7:$E$8,2,)*VLOOKUP($D51,$C$9:$E$10,2,)*VLOOKUP($E51,$C$11:$E$12,2,)*VLOOKUP($F51,$C$13:$E$14,2,)*VLOOKUP($G51,$C$15:$E$16,2,)*VLOOKUP($H51,$C$17:$E$18,2,)*VLOOKUP($I51,$C$19:$E$20,2,)*VLOOKUP($J51,$C$21:$E$22,2,)*VLOOKUP($K51,$C$23:$E$24,2,)*VLOOKUP($L51,$C$25:$E$26,2,)*VLOOKUP($M51,$C$27:$E$28,2,)*VLOOKUP($N51,$C$29:$E$30,2,)*VLOOKUP($O51,$C$31:$E$32,2,)*VLOOKUP($P51,$C$33:$E$34,2,)</f>
        <v>5.4182243919149741E-5</v>
      </c>
      <c r="T51" s="14">
        <f>VLOOKUP($C51,$C$7:$E$8,3,)*VLOOKUP($D51,$C$9:$E$10,3,)*VLOOKUP($E51,$C$11:$E$12,3,)*VLOOKUP($F51,$C$13:$E$14,3,)*VLOOKUP($G51,$C$15:$E$16,3,)*VLOOKUP($H51,$C$17:$E$18,3,)*VLOOKUP($I51,$C$19:$E$20,3,)*VLOOKUP($J51,$C$21:$E$22,3,)*VLOOKUP($K51,$C$23:$E$24,3,)*VLOOKUP($L51,$C$25:$E$26,3,)*VLOOKUP($M51,$C$27:$E$28,3,)*VLOOKUP($N51,$C$29:$E$30,3,)*VLOOKUP($O51,$C$31:$E$32,3,)*VLOOKUP($P51,$C$33:$E$34,3,)</f>
        <v>4.0466004321753306E-7</v>
      </c>
    </row>
    <row r="52" spans="1:20" x14ac:dyDescent="0.3">
      <c r="A52" s="1">
        <v>15</v>
      </c>
      <c r="B52" s="1" t="s">
        <v>27</v>
      </c>
      <c r="C52" s="3" t="s">
        <v>69</v>
      </c>
      <c r="D52" s="3" t="s">
        <v>69</v>
      </c>
      <c r="E52" s="3" t="s">
        <v>69</v>
      </c>
      <c r="F52" s="3" t="s">
        <v>70</v>
      </c>
      <c r="G52" s="3" t="s">
        <v>69</v>
      </c>
      <c r="H52" s="3" t="s">
        <v>70</v>
      </c>
      <c r="I52" s="3" t="s">
        <v>69</v>
      </c>
      <c r="J52" s="3" t="s">
        <v>70</v>
      </c>
      <c r="K52" s="3" t="s">
        <v>70</v>
      </c>
      <c r="L52" s="3" t="s">
        <v>69</v>
      </c>
      <c r="M52" s="3" t="s">
        <v>69</v>
      </c>
      <c r="N52" s="3" t="s">
        <v>69</v>
      </c>
      <c r="O52" s="3" t="s">
        <v>70</v>
      </c>
      <c r="P52" s="3" t="s">
        <v>69</v>
      </c>
      <c r="Q52" s="2" t="s">
        <v>82</v>
      </c>
      <c r="R52" s="1" t="str">
        <f t="shared" si="0"/>
        <v>TEPAT</v>
      </c>
      <c r="S52" s="14">
        <f>VLOOKUP($C52,$C$7:$E$8,2,)*VLOOKUP($D52,$C$9:$E$10,2,)*VLOOKUP($E52,$C$11:$E$12,2,)*VLOOKUP($F52,$C$13:$E$14,2,)*VLOOKUP($G52,$C$15:$E$16,2,)*VLOOKUP($H52,$C$17:$E$18,2,)*VLOOKUP($I52,$C$19:$E$20,2,)*VLOOKUP($J52,$C$21:$E$22,2,)*VLOOKUP($K52,$C$23:$E$24,2,)*VLOOKUP($L52,$C$25:$E$26,2,)*VLOOKUP($M52,$C$27:$E$28,2,)*VLOOKUP($N52,$C$29:$E$30,2,)*VLOOKUP($O52,$C$31:$E$32,2,)*VLOOKUP($P52,$C$33:$E$34,2,)</f>
        <v>1.664677428649303E-4</v>
      </c>
      <c r="T52" s="14">
        <f>VLOOKUP($C52,$C$7:$E$8,3,)*VLOOKUP($D52,$C$9:$E$10,3,)*VLOOKUP($E52,$C$11:$E$12,3,)*VLOOKUP($F52,$C$13:$E$14,3,)*VLOOKUP($G52,$C$15:$E$16,3,)*VLOOKUP($H52,$C$17:$E$18,3,)*VLOOKUP($I52,$C$19:$E$20,3,)*VLOOKUP($J52,$C$21:$E$22,3,)*VLOOKUP($K52,$C$23:$E$24,3,)*VLOOKUP($L52,$C$25:$E$26,3,)*VLOOKUP($M52,$C$27:$E$28,3,)*VLOOKUP($N52,$C$29:$E$30,3,)*VLOOKUP($O52,$C$31:$E$32,3,)*VLOOKUP($P52,$C$33:$E$34,3,)</f>
        <v>6.9941242037598305E-8</v>
      </c>
    </row>
    <row r="54" spans="1:20" x14ac:dyDescent="0.3">
      <c r="C54" s="2" t="s">
        <v>91</v>
      </c>
      <c r="D54" s="22">
        <f>(D56+E57)/SUM(D56:E57)</f>
        <v>1</v>
      </c>
    </row>
    <row r="55" spans="1:20" x14ac:dyDescent="0.3">
      <c r="C55" s="3" t="s">
        <v>92</v>
      </c>
      <c r="D55" s="8" t="s">
        <v>82</v>
      </c>
      <c r="E55" s="8" t="s">
        <v>83</v>
      </c>
    </row>
    <row r="56" spans="1:20" x14ac:dyDescent="0.3">
      <c r="C56" s="2" t="s">
        <v>82</v>
      </c>
      <c r="D56" s="3">
        <f>COUNTIFS($R$38:$R$52,$C56,$Q$38:$Q$52,$D$55)</f>
        <v>11</v>
      </c>
      <c r="E56" s="3">
        <f>COUNTIFS($R$38:$R$52,$C56,$Q$38:$Q$52,$E$55)</f>
        <v>0</v>
      </c>
    </row>
    <row r="57" spans="1:20" x14ac:dyDescent="0.3">
      <c r="C57" s="2" t="s">
        <v>83</v>
      </c>
      <c r="D57" s="3">
        <f>COUNTIFS($R$38:$R$52,$C57,$Q$38:$Q$52,$D$55)</f>
        <v>0</v>
      </c>
      <c r="E57" s="3">
        <f>COUNTIFS($R$38:$R$52,$C57,$Q$38:$Q$52,$E$55)</f>
        <v>4</v>
      </c>
    </row>
  </sheetData>
  <mergeCells count="2">
    <mergeCell ref="B2:C2"/>
    <mergeCell ref="B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Quisioner</vt:lpstr>
      <vt:lpstr>Tabel Naive Bayes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Jabbar</dc:creator>
  <cp:lastModifiedBy>Jabbar</cp:lastModifiedBy>
  <dcterms:created xsi:type="dcterms:W3CDTF">2018-07-20T04:12:44Z</dcterms:created>
  <dcterms:modified xsi:type="dcterms:W3CDTF">2018-07-21T05:13:27Z</dcterms:modified>
</cp:coreProperties>
</file>