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c69c46315d9e5a/test/Timur Akhmetshin/Timur Customers/Priyank/YUJI IP67 LED strip Samples/Circadian/from Joel/edited by Timur (with circadian characteristics)/"/>
    </mc:Choice>
  </mc:AlternateContent>
  <xr:revisionPtr revIDLastSave="215" documentId="8_{5F97BBDD-8243-443D-B49D-F7C024C69242}" xr6:coauthVersionLast="47" xr6:coauthVersionMax="47" xr10:uidLastSave="{CFC09913-BADB-4C0C-86D0-54B15C9BA418}"/>
  <bookViews>
    <workbookView xWindow="-75" yWindow="135" windowWidth="13440" windowHeight="15315" xr2:uid="{774C8EEB-4E9D-43CD-B770-8014D755E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3" i="1"/>
  <c r="L25" i="1"/>
  <c r="L27" i="1"/>
  <c r="L29" i="1"/>
  <c r="L31" i="1"/>
  <c r="L33" i="1"/>
  <c r="L35" i="1"/>
  <c r="L37" i="1"/>
  <c r="L39" i="1"/>
  <c r="L19" i="1"/>
  <c r="L3" i="1"/>
  <c r="L4" i="1"/>
  <c r="L5" i="1"/>
  <c r="L7" i="1"/>
  <c r="L9" i="1"/>
  <c r="L11" i="1"/>
  <c r="L13" i="1"/>
  <c r="L1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" i="1"/>
  <c r="G3" i="1"/>
  <c r="I3" i="1" l="1"/>
  <c r="I32" i="1"/>
  <c r="I39" i="1"/>
  <c r="I37" i="1"/>
  <c r="I16" i="1"/>
  <c r="I31" i="1"/>
  <c r="I19" i="1"/>
  <c r="I18" i="1"/>
  <c r="I17" i="1"/>
  <c r="K3" i="1" s="1"/>
  <c r="I34" i="1"/>
  <c r="I14" i="1"/>
  <c r="I30" i="1"/>
  <c r="I38" i="1"/>
  <c r="I36" i="1"/>
  <c r="I33" i="1"/>
  <c r="K33" i="1" s="1"/>
  <c r="I29" i="1"/>
  <c r="K29" i="1" s="1"/>
  <c r="I15" i="1"/>
  <c r="K15" i="1" s="1"/>
  <c r="I12" i="1"/>
  <c r="I11" i="1"/>
  <c r="K11" i="1" s="1"/>
  <c r="I7" i="1"/>
  <c r="K7" i="1" s="1"/>
  <c r="I13" i="1"/>
  <c r="I10" i="1"/>
  <c r="I9" i="1"/>
  <c r="I28" i="1"/>
  <c r="I26" i="1"/>
  <c r="I5" i="1"/>
  <c r="I24" i="1"/>
  <c r="I22" i="1"/>
  <c r="I35" i="1"/>
  <c r="K35" i="1" s="1"/>
  <c r="I8" i="1"/>
  <c r="I27" i="1"/>
  <c r="K27" i="1" s="1"/>
  <c r="I6" i="1"/>
  <c r="I25" i="1"/>
  <c r="K25" i="1" s="1"/>
  <c r="I23" i="1"/>
  <c r="K23" i="1" s="1"/>
  <c r="I21" i="1"/>
  <c r="K21" i="1" s="1"/>
  <c r="I4" i="1"/>
  <c r="K4" i="1" s="1"/>
  <c r="I20" i="1"/>
  <c r="K19" i="1" l="1"/>
  <c r="K5" i="1"/>
  <c r="K31" i="1"/>
  <c r="K37" i="1"/>
  <c r="K9" i="1"/>
  <c r="K39" i="1"/>
  <c r="K13" i="1"/>
</calcChain>
</file>

<file path=xl/sharedStrings.xml><?xml version="1.0" encoding="utf-8"?>
<sst xmlns="http://schemas.openxmlformats.org/spreadsheetml/2006/main" count="18" uniqueCount="18">
  <si>
    <t>CCT</t>
  </si>
  <si>
    <t>2700K %</t>
  </si>
  <si>
    <t>5000K %</t>
  </si>
  <si>
    <t>Intensity</t>
  </si>
  <si>
    <t>Time</t>
  </si>
  <si>
    <t>Scan</t>
  </si>
  <si>
    <t>lm</t>
  </si>
  <si>
    <t>2700K max lm output</t>
  </si>
  <si>
    <t>5000K max lm output</t>
  </si>
  <si>
    <t>mixed - 3850K max lm output</t>
  </si>
  <si>
    <t>2700K lm</t>
  </si>
  <si>
    <t>5000K lm</t>
  </si>
  <si>
    <t>Total lm output</t>
  </si>
  <si>
    <t>Melanopic DER</t>
  </si>
  <si>
    <t>Melanopic EDI (lux), normalized to reference: 1000 photopic lux @ 5000 K, 100% intensity</t>
  </si>
  <si>
    <t>CS</t>
  </si>
  <si>
    <t>Data took from "Animation Master (edited by Timur)"</t>
  </si>
  <si>
    <t>Photopic (lux), normalized to reference: 1000 photopic lux @ 5000 K, 100%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</si>
</sst>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/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596152</xdr:colOff>
      <xdr:row>0</xdr:row>
      <xdr:rowOff>94130</xdr:rowOff>
    </xdr:from>
    <xdr:to>
      <xdr:col>27</xdr:col>
      <xdr:colOff>163190</xdr:colOff>
      <xdr:row>6</xdr:row>
      <xdr:rowOff>81215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C606EC-AAF2-34F0-82E1-3768A718C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33476" y="94130"/>
          <a:ext cx="5013096" cy="2640478"/>
        </a:xfrm>
        <a:prstGeom prst="rect">
          <a:avLst/>
        </a:prstGeom>
      </xdr:spPr>
    </xdr:pic>
    <xdr:clientData/>
  </xdr:twoCellAnchor>
  <xdr:twoCellAnchor editAs="oneCell">
    <xdr:from>
      <xdr:col>14</xdr:col>
      <xdr:colOff>1189062</xdr:colOff>
      <xdr:row>5</xdr:row>
      <xdr:rowOff>76007</xdr:rowOff>
    </xdr:from>
    <xdr:to>
      <xdr:col>29</xdr:col>
      <xdr:colOff>51954</xdr:colOff>
      <xdr:row>18</xdr:row>
      <xdr:rowOff>17318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1C4A9D-925C-6A69-0529-E1CE1B6BD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99471" y="2379325"/>
          <a:ext cx="11176120" cy="466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6F7B-6F8E-438B-8E42-6AA86D226AA0}">
  <dimension ref="A1:R39"/>
  <sheetViews>
    <sheetView tabSelected="1" zoomScale="55" zoomScaleNormal="55" workbookViewId="0">
      <selection activeCell="L33" sqref="L33"/>
    </sheetView>
  </sheetViews>
  <sheetFormatPr defaultRowHeight="15" x14ac:dyDescent="0.25"/>
  <cols>
    <col min="1" max="10" width="13.28515625" style="3" customWidth="1"/>
    <col min="11" max="12" width="27.5703125" style="3" customWidth="1"/>
    <col min="13" max="13" width="23.5703125" customWidth="1"/>
    <col min="14" max="14" width="26.42578125" customWidth="1"/>
    <col min="15" max="15" width="21.85546875" customWidth="1"/>
    <col min="16" max="16" width="22.5703125" customWidth="1"/>
    <col min="17" max="17" width="31.140625" customWidth="1"/>
  </cols>
  <sheetData>
    <row r="1" spans="1:18" ht="29.25" customHeight="1" x14ac:dyDescent="0.25">
      <c r="K1" s="15" t="s">
        <v>16</v>
      </c>
      <c r="L1" s="15"/>
      <c r="M1" s="15"/>
      <c r="O1" t="s">
        <v>7</v>
      </c>
      <c r="P1" t="s">
        <v>8</v>
      </c>
      <c r="Q1" t="s">
        <v>9</v>
      </c>
    </row>
    <row r="2" spans="1:18" ht="66.75" customHeight="1" x14ac:dyDescent="0.25">
      <c r="A2" s="1" t="s">
        <v>5</v>
      </c>
      <c r="B2" s="1" t="s">
        <v>4</v>
      </c>
      <c r="C2" s="1" t="s">
        <v>0</v>
      </c>
      <c r="D2" s="1" t="s">
        <v>3</v>
      </c>
      <c r="E2" s="1" t="s">
        <v>1</v>
      </c>
      <c r="F2" s="1" t="s">
        <v>2</v>
      </c>
      <c r="G2" s="1" t="s">
        <v>10</v>
      </c>
      <c r="H2" s="1" t="s">
        <v>11</v>
      </c>
      <c r="I2" s="1" t="s">
        <v>12</v>
      </c>
      <c r="J2" s="7" t="s">
        <v>13</v>
      </c>
      <c r="K2" s="7" t="s">
        <v>14</v>
      </c>
      <c r="L2" s="7" t="s">
        <v>17</v>
      </c>
      <c r="M2" s="14" t="s">
        <v>15</v>
      </c>
      <c r="N2" s="9"/>
      <c r="O2" s="4">
        <v>407</v>
      </c>
      <c r="P2" s="5">
        <v>432</v>
      </c>
      <c r="Q2" s="5">
        <v>838</v>
      </c>
      <c r="R2" s="5" t="s">
        <v>6</v>
      </c>
    </row>
    <row r="3" spans="1:18" ht="28.9" customHeight="1" x14ac:dyDescent="0.25">
      <c r="A3" s="1">
        <v>1</v>
      </c>
      <c r="B3" s="2">
        <v>0.25</v>
      </c>
      <c r="C3" s="1">
        <v>2700</v>
      </c>
      <c r="D3" s="1">
        <v>1</v>
      </c>
      <c r="E3" s="1">
        <v>0.8</v>
      </c>
      <c r="F3" s="1">
        <v>0</v>
      </c>
      <c r="G3" s="6">
        <f t="shared" ref="G3:G39" si="0">E3*O$2/100</f>
        <v>3.2560000000000002</v>
      </c>
      <c r="H3" s="6">
        <f t="shared" ref="H3:H39" si="1">F3*P$2/100</f>
        <v>0</v>
      </c>
      <c r="I3" s="6">
        <f>G3+H3</f>
        <v>3.2560000000000002</v>
      </c>
      <c r="J3" s="8">
        <v>0.46600000000000003</v>
      </c>
      <c r="K3" s="10">
        <f>1000*(I3/I$17)*J3</f>
        <v>3.5122592592592596</v>
      </c>
      <c r="L3" s="10">
        <f t="shared" ref="L3:L12" si="2">I3*L$17/I$17</f>
        <v>7.5370370370370372</v>
      </c>
      <c r="M3" s="11"/>
    </row>
    <row r="4" spans="1:18" ht="28.9" customHeight="1" x14ac:dyDescent="0.25">
      <c r="A4" s="1">
        <v>2</v>
      </c>
      <c r="B4" s="2">
        <v>0.26041666666666669</v>
      </c>
      <c r="C4" s="1">
        <v>2700</v>
      </c>
      <c r="D4" s="1">
        <v>10</v>
      </c>
      <c r="E4" s="1">
        <v>9.8000000000000007</v>
      </c>
      <c r="F4" s="1">
        <v>0</v>
      </c>
      <c r="G4" s="6">
        <f t="shared" si="0"/>
        <v>39.886000000000003</v>
      </c>
      <c r="H4" s="6">
        <f t="shared" si="1"/>
        <v>0</v>
      </c>
      <c r="I4" s="6">
        <f t="shared" ref="I4:I39" si="3">G4+H4</f>
        <v>39.886000000000003</v>
      </c>
      <c r="J4" s="8">
        <v>0.46800000000000003</v>
      </c>
      <c r="K4" s="10">
        <f>1000*(I4/I$17)*J4</f>
        <v>43.209833333333336</v>
      </c>
      <c r="L4" s="10">
        <f t="shared" si="2"/>
        <v>92.328703703703709</v>
      </c>
      <c r="M4" s="11">
        <v>0.01</v>
      </c>
    </row>
    <row r="5" spans="1:18" ht="28.9" customHeight="1" x14ac:dyDescent="0.25">
      <c r="A5" s="1">
        <v>3</v>
      </c>
      <c r="B5" s="2">
        <v>0.27083333333333331</v>
      </c>
      <c r="C5" s="1">
        <v>2700</v>
      </c>
      <c r="D5" s="1">
        <v>20</v>
      </c>
      <c r="E5" s="1">
        <v>20</v>
      </c>
      <c r="F5" s="1">
        <v>0</v>
      </c>
      <c r="G5" s="6">
        <f t="shared" si="0"/>
        <v>81.400000000000006</v>
      </c>
      <c r="H5" s="6">
        <f t="shared" si="1"/>
        <v>0</v>
      </c>
      <c r="I5" s="6">
        <f t="shared" si="3"/>
        <v>81.400000000000006</v>
      </c>
      <c r="J5" s="8">
        <v>0.46899999999999997</v>
      </c>
      <c r="K5" s="10">
        <f>1000*(I5/I$17)*J5</f>
        <v>88.371759259259264</v>
      </c>
      <c r="L5" s="10">
        <f t="shared" si="2"/>
        <v>188.42592592592592</v>
      </c>
      <c r="M5" s="11">
        <v>0.19</v>
      </c>
    </row>
    <row r="6" spans="1:18" ht="28.9" customHeight="1" x14ac:dyDescent="0.25">
      <c r="A6" s="1">
        <v>4</v>
      </c>
      <c r="B6" s="2">
        <v>0.28125</v>
      </c>
      <c r="C6" s="1">
        <v>2850</v>
      </c>
      <c r="D6" s="1">
        <v>25</v>
      </c>
      <c r="E6" s="1">
        <v>23.9</v>
      </c>
      <c r="F6" s="1">
        <v>1.2</v>
      </c>
      <c r="G6" s="6">
        <f t="shared" si="0"/>
        <v>97.272999999999996</v>
      </c>
      <c r="H6" s="6">
        <f t="shared" si="1"/>
        <v>5.1840000000000002</v>
      </c>
      <c r="I6" s="6">
        <f t="shared" si="3"/>
        <v>102.45699999999999</v>
      </c>
      <c r="J6" s="1"/>
      <c r="K6" s="6"/>
      <c r="L6" s="10"/>
      <c r="M6" s="11"/>
    </row>
    <row r="7" spans="1:18" ht="28.9" customHeight="1" x14ac:dyDescent="0.25">
      <c r="A7" s="1">
        <v>5</v>
      </c>
      <c r="B7" s="2">
        <v>0.29166666666666669</v>
      </c>
      <c r="C7" s="1">
        <v>3000</v>
      </c>
      <c r="D7" s="1">
        <v>35</v>
      </c>
      <c r="E7" s="1">
        <v>30.2</v>
      </c>
      <c r="F7" s="1">
        <v>4.7</v>
      </c>
      <c r="G7" s="6">
        <f t="shared" si="0"/>
        <v>122.914</v>
      </c>
      <c r="H7" s="6">
        <f t="shared" si="1"/>
        <v>20.304000000000002</v>
      </c>
      <c r="I7" s="6">
        <f t="shared" si="3"/>
        <v>143.21800000000002</v>
      </c>
      <c r="J7" s="8">
        <v>0.56399999999999995</v>
      </c>
      <c r="K7" s="10">
        <f>1000*(I7/I$17)*J7</f>
        <v>186.97905555555556</v>
      </c>
      <c r="L7" s="10">
        <f t="shared" si="2"/>
        <v>331.52314814814821</v>
      </c>
      <c r="M7" s="11">
        <v>0.31</v>
      </c>
    </row>
    <row r="8" spans="1:18" ht="28.9" customHeight="1" x14ac:dyDescent="0.25">
      <c r="A8" s="1">
        <v>6</v>
      </c>
      <c r="B8" s="2">
        <v>0.30208333333333331</v>
      </c>
      <c r="C8" s="1">
        <v>3250</v>
      </c>
      <c r="D8" s="1">
        <v>45</v>
      </c>
      <c r="E8" s="1">
        <v>30.2</v>
      </c>
      <c r="F8" s="1">
        <v>9.8000000000000007</v>
      </c>
      <c r="G8" s="6">
        <f t="shared" si="0"/>
        <v>122.914</v>
      </c>
      <c r="H8" s="6">
        <f t="shared" si="1"/>
        <v>42.336000000000006</v>
      </c>
      <c r="I8" s="6">
        <f t="shared" si="3"/>
        <v>165.25</v>
      </c>
      <c r="J8" s="1"/>
      <c r="K8" s="6"/>
      <c r="L8" s="10"/>
      <c r="M8" s="11"/>
    </row>
    <row r="9" spans="1:18" ht="28.9" customHeight="1" x14ac:dyDescent="0.25">
      <c r="A9" s="1">
        <v>7</v>
      </c>
      <c r="B9" s="2">
        <v>0.3125</v>
      </c>
      <c r="C9" s="1">
        <v>3500</v>
      </c>
      <c r="D9" s="1">
        <v>50</v>
      </c>
      <c r="E9" s="1">
        <v>29.8</v>
      </c>
      <c r="F9" s="1">
        <v>15.3</v>
      </c>
      <c r="G9" s="6">
        <f t="shared" si="0"/>
        <v>121.286</v>
      </c>
      <c r="H9" s="6">
        <f t="shared" si="1"/>
        <v>66.096000000000004</v>
      </c>
      <c r="I9" s="6">
        <f t="shared" si="3"/>
        <v>187.38200000000001</v>
      </c>
      <c r="J9" s="8">
        <v>0.65700000000000003</v>
      </c>
      <c r="K9" s="10">
        <f>1000*(I9/I$17)*J9</f>
        <v>284.97679166666666</v>
      </c>
      <c r="L9" s="10">
        <f t="shared" si="2"/>
        <v>433.75462962962962</v>
      </c>
      <c r="M9" s="11">
        <v>0.36</v>
      </c>
    </row>
    <row r="10" spans="1:18" ht="28.9" customHeight="1" x14ac:dyDescent="0.25">
      <c r="A10" s="1">
        <v>8</v>
      </c>
      <c r="B10" s="2">
        <v>0.32291666666666669</v>
      </c>
      <c r="C10" s="1">
        <v>3650</v>
      </c>
      <c r="D10" s="1">
        <v>65</v>
      </c>
      <c r="E10" s="1">
        <v>40</v>
      </c>
      <c r="F10" s="1">
        <v>25.5</v>
      </c>
      <c r="G10" s="6">
        <f t="shared" si="0"/>
        <v>162.80000000000001</v>
      </c>
      <c r="H10" s="6">
        <f t="shared" si="1"/>
        <v>110.16</v>
      </c>
      <c r="I10" s="6">
        <f t="shared" si="3"/>
        <v>272.96000000000004</v>
      </c>
      <c r="J10" s="8"/>
      <c r="K10" s="6"/>
      <c r="L10" s="10"/>
      <c r="M10" s="11"/>
    </row>
    <row r="11" spans="1:18" ht="28.9" customHeight="1" x14ac:dyDescent="0.25">
      <c r="A11" s="1">
        <v>9</v>
      </c>
      <c r="B11" s="2">
        <v>0.33333333333333331</v>
      </c>
      <c r="C11" s="1">
        <v>3850</v>
      </c>
      <c r="D11" s="1">
        <v>75</v>
      </c>
      <c r="E11" s="1">
        <v>39.200000000000003</v>
      </c>
      <c r="F11" s="1">
        <v>35.700000000000003</v>
      </c>
      <c r="G11" s="6">
        <f t="shared" si="0"/>
        <v>159.54400000000001</v>
      </c>
      <c r="H11" s="6">
        <f t="shared" si="1"/>
        <v>154.22400000000002</v>
      </c>
      <c r="I11" s="6">
        <f t="shared" si="3"/>
        <v>313.76800000000003</v>
      </c>
      <c r="J11" s="8">
        <v>0.71299999999999997</v>
      </c>
      <c r="K11" s="10">
        <f>1000*(I11/I$17)*J11</f>
        <v>517.86246296296304</v>
      </c>
      <c r="L11" s="10">
        <f t="shared" si="2"/>
        <v>726.31481481481478</v>
      </c>
      <c r="M11" s="11">
        <v>0.47</v>
      </c>
    </row>
    <row r="12" spans="1:18" ht="28.9" customHeight="1" x14ac:dyDescent="0.25">
      <c r="A12" s="1">
        <v>10</v>
      </c>
      <c r="B12" s="2">
        <v>0.35416666666666669</v>
      </c>
      <c r="C12" s="1">
        <v>4000</v>
      </c>
      <c r="D12" s="1">
        <v>80</v>
      </c>
      <c r="E12" s="1">
        <v>36.9</v>
      </c>
      <c r="F12" s="1">
        <v>42.7</v>
      </c>
      <c r="G12" s="6">
        <f t="shared" si="0"/>
        <v>150.18299999999999</v>
      </c>
      <c r="H12" s="6">
        <f t="shared" si="1"/>
        <v>184.46400000000003</v>
      </c>
      <c r="I12" s="6">
        <f t="shared" si="3"/>
        <v>334.64700000000005</v>
      </c>
      <c r="J12" s="8"/>
      <c r="K12" s="6"/>
      <c r="L12" s="10"/>
      <c r="M12" s="11"/>
    </row>
    <row r="13" spans="1:18" ht="28.9" customHeight="1" x14ac:dyDescent="0.25">
      <c r="A13" s="1">
        <v>11</v>
      </c>
      <c r="B13" s="2">
        <v>0.375</v>
      </c>
      <c r="C13" s="1">
        <v>4200</v>
      </c>
      <c r="D13" s="1">
        <v>85</v>
      </c>
      <c r="E13" s="1">
        <v>32.200000000000003</v>
      </c>
      <c r="F13" s="1">
        <v>52.2</v>
      </c>
      <c r="G13" s="6">
        <f t="shared" si="0"/>
        <v>131.054</v>
      </c>
      <c r="H13" s="6">
        <f t="shared" si="1"/>
        <v>225.50400000000002</v>
      </c>
      <c r="I13" s="6">
        <f t="shared" si="3"/>
        <v>356.55799999999999</v>
      </c>
      <c r="J13" s="8">
        <v>0.76500000000000001</v>
      </c>
      <c r="K13" s="10">
        <f>1000*(I13/I17)*J13</f>
        <v>631.40479166666671</v>
      </c>
      <c r="L13" s="10">
        <f>I13*L$17/I$17</f>
        <v>825.36574074074076</v>
      </c>
      <c r="M13" s="11">
        <v>0.51</v>
      </c>
    </row>
    <row r="14" spans="1:18" ht="28.9" customHeight="1" x14ac:dyDescent="0.25">
      <c r="A14" s="1">
        <v>12</v>
      </c>
      <c r="B14" s="2">
        <v>0.39583333333333331</v>
      </c>
      <c r="C14" s="1">
        <v>4350</v>
      </c>
      <c r="D14" s="1">
        <v>90</v>
      </c>
      <c r="E14" s="1">
        <v>30.2</v>
      </c>
      <c r="F14" s="1">
        <v>60</v>
      </c>
      <c r="G14" s="6">
        <f t="shared" si="0"/>
        <v>122.914</v>
      </c>
      <c r="H14" s="6">
        <f t="shared" si="1"/>
        <v>259.2</v>
      </c>
      <c r="I14" s="6">
        <f t="shared" si="3"/>
        <v>382.11399999999998</v>
      </c>
      <c r="J14" s="8"/>
      <c r="K14" s="6"/>
      <c r="L14" s="6"/>
      <c r="M14" s="11"/>
    </row>
    <row r="15" spans="1:18" ht="28.9" customHeight="1" x14ac:dyDescent="0.25">
      <c r="A15" s="1">
        <v>13</v>
      </c>
      <c r="B15" s="2">
        <v>0.41666666666666669</v>
      </c>
      <c r="C15" s="1">
        <v>4500</v>
      </c>
      <c r="D15" s="1">
        <v>95</v>
      </c>
      <c r="E15" s="1">
        <v>24.7</v>
      </c>
      <c r="F15" s="1">
        <v>69.8</v>
      </c>
      <c r="G15" s="6">
        <f t="shared" si="0"/>
        <v>100.529</v>
      </c>
      <c r="H15" s="6">
        <f t="shared" si="1"/>
        <v>301.536</v>
      </c>
      <c r="I15" s="6">
        <f t="shared" si="3"/>
        <v>402.065</v>
      </c>
      <c r="J15" s="8">
        <v>0.80700000000000005</v>
      </c>
      <c r="K15" s="10">
        <f>1000*(I15/I17)*J15</f>
        <v>751.07975694444451</v>
      </c>
      <c r="L15" s="10">
        <f>I15*L$17/I$17</f>
        <v>930.70601851851848</v>
      </c>
      <c r="M15" s="11">
        <v>0.54</v>
      </c>
    </row>
    <row r="16" spans="1:18" ht="28.9" customHeight="1" x14ac:dyDescent="0.25">
      <c r="A16" s="1">
        <v>14</v>
      </c>
      <c r="B16" s="2">
        <v>0.4375</v>
      </c>
      <c r="C16" s="1">
        <v>4750</v>
      </c>
      <c r="D16" s="1">
        <v>100</v>
      </c>
      <c r="E16" s="1">
        <v>17.600000000000001</v>
      </c>
      <c r="F16" s="1">
        <v>82.4</v>
      </c>
      <c r="G16" s="6">
        <f t="shared" si="0"/>
        <v>71.632000000000005</v>
      </c>
      <c r="H16" s="6">
        <f t="shared" si="1"/>
        <v>355.96800000000002</v>
      </c>
      <c r="I16" s="6">
        <f t="shared" si="3"/>
        <v>427.6</v>
      </c>
      <c r="J16" s="8"/>
      <c r="K16" s="6"/>
      <c r="L16" s="6"/>
      <c r="M16" s="11"/>
    </row>
    <row r="17" spans="1:13" ht="28.9" customHeight="1" x14ac:dyDescent="0.25">
      <c r="A17" s="1">
        <v>15</v>
      </c>
      <c r="B17" s="2">
        <v>0.45833333333333331</v>
      </c>
      <c r="C17" s="1">
        <v>5000</v>
      </c>
      <c r="D17" s="1">
        <v>100</v>
      </c>
      <c r="E17" s="1">
        <v>0</v>
      </c>
      <c r="F17" s="1">
        <v>100</v>
      </c>
      <c r="G17" s="6">
        <f t="shared" si="0"/>
        <v>0</v>
      </c>
      <c r="H17" s="6">
        <f t="shared" si="1"/>
        <v>432</v>
      </c>
      <c r="I17" s="6">
        <f t="shared" si="3"/>
        <v>432</v>
      </c>
      <c r="J17" s="8">
        <v>0.88200000000000001</v>
      </c>
      <c r="K17" s="12">
        <v>882</v>
      </c>
      <c r="L17" s="12">
        <v>1000</v>
      </c>
      <c r="M17" s="13">
        <v>0.56200000000000006</v>
      </c>
    </row>
    <row r="18" spans="1:13" ht="28.9" customHeight="1" x14ac:dyDescent="0.25">
      <c r="A18" s="1">
        <v>16</v>
      </c>
      <c r="B18" s="2">
        <v>0.58333333333333337</v>
      </c>
      <c r="C18" s="1">
        <v>5000</v>
      </c>
      <c r="D18" s="1">
        <v>100</v>
      </c>
      <c r="E18" s="1">
        <v>0</v>
      </c>
      <c r="F18" s="1">
        <v>100</v>
      </c>
      <c r="G18" s="6">
        <f t="shared" si="0"/>
        <v>0</v>
      </c>
      <c r="H18" s="6">
        <f t="shared" si="1"/>
        <v>432</v>
      </c>
      <c r="I18" s="6">
        <f t="shared" si="3"/>
        <v>432</v>
      </c>
      <c r="J18" s="8"/>
      <c r="K18" s="6"/>
      <c r="L18" s="6"/>
      <c r="M18" s="11"/>
    </row>
    <row r="19" spans="1:13" ht="28.9" customHeight="1" x14ac:dyDescent="0.25">
      <c r="A19" s="1">
        <v>17</v>
      </c>
      <c r="B19" s="2">
        <v>0.60416666666666663</v>
      </c>
      <c r="C19" s="1">
        <v>4750</v>
      </c>
      <c r="D19" s="1">
        <v>100</v>
      </c>
      <c r="E19" s="1">
        <v>17.600000000000001</v>
      </c>
      <c r="F19" s="1">
        <v>82.4</v>
      </c>
      <c r="G19" s="6">
        <f t="shared" si="0"/>
        <v>71.632000000000005</v>
      </c>
      <c r="H19" s="6">
        <f t="shared" si="1"/>
        <v>355.96800000000002</v>
      </c>
      <c r="I19" s="6">
        <f t="shared" si="3"/>
        <v>427.6</v>
      </c>
      <c r="J19" s="8">
        <v>0.83199999999999996</v>
      </c>
      <c r="K19" s="10">
        <f>1000*(I19/I$17)*J19</f>
        <v>823.52592592592589</v>
      </c>
      <c r="L19" s="10">
        <f>I19*L$17/I$17</f>
        <v>989.81481481481478</v>
      </c>
      <c r="M19" s="11">
        <v>0.55000000000000004</v>
      </c>
    </row>
    <row r="20" spans="1:13" ht="28.9" customHeight="1" x14ac:dyDescent="0.25">
      <c r="A20" s="1">
        <v>18</v>
      </c>
      <c r="B20" s="2">
        <v>0.625</v>
      </c>
      <c r="C20" s="1">
        <v>4500</v>
      </c>
      <c r="D20" s="1">
        <v>100</v>
      </c>
      <c r="E20" s="1">
        <v>26.7</v>
      </c>
      <c r="F20" s="1">
        <v>72.900000000000006</v>
      </c>
      <c r="G20" s="6">
        <f t="shared" si="0"/>
        <v>108.669</v>
      </c>
      <c r="H20" s="6">
        <f t="shared" si="1"/>
        <v>314.92800000000005</v>
      </c>
      <c r="I20" s="6">
        <f t="shared" si="3"/>
        <v>423.59700000000004</v>
      </c>
      <c r="J20" s="8"/>
      <c r="K20" s="6"/>
      <c r="L20" s="10"/>
      <c r="M20" s="11"/>
    </row>
    <row r="21" spans="1:13" ht="28.9" customHeight="1" x14ac:dyDescent="0.25">
      <c r="A21" s="1">
        <v>19</v>
      </c>
      <c r="B21" s="2">
        <v>0.64583333333333337</v>
      </c>
      <c r="C21" s="1">
        <v>4350</v>
      </c>
      <c r="D21" s="1">
        <v>100</v>
      </c>
      <c r="E21" s="1">
        <v>32.5</v>
      </c>
      <c r="F21" s="1">
        <v>67.099999999999994</v>
      </c>
      <c r="G21" s="6">
        <f t="shared" si="0"/>
        <v>132.27500000000001</v>
      </c>
      <c r="H21" s="6">
        <f t="shared" si="1"/>
        <v>289.87199999999996</v>
      </c>
      <c r="I21" s="6">
        <f t="shared" si="3"/>
        <v>422.14699999999993</v>
      </c>
      <c r="J21" s="8">
        <v>0.78500000000000003</v>
      </c>
      <c r="K21" s="10">
        <f>1000*(I21/I$17)*J21</f>
        <v>767.09582175925914</v>
      </c>
      <c r="L21" s="10">
        <f t="shared" ref="L20:L39" si="4">I21*L$17/I$17</f>
        <v>977.19212962962945</v>
      </c>
      <c r="M21" s="11">
        <v>0.54</v>
      </c>
    </row>
    <row r="22" spans="1:13" ht="28.9" customHeight="1" x14ac:dyDescent="0.25">
      <c r="A22" s="1">
        <v>20</v>
      </c>
      <c r="B22" s="2">
        <v>0.66666666666666663</v>
      </c>
      <c r="C22" s="1">
        <v>4200</v>
      </c>
      <c r="D22" s="1">
        <v>100</v>
      </c>
      <c r="E22" s="1">
        <v>37.6</v>
      </c>
      <c r="F22" s="1">
        <v>62</v>
      </c>
      <c r="G22" s="6">
        <f t="shared" si="0"/>
        <v>153.03200000000001</v>
      </c>
      <c r="H22" s="6">
        <f t="shared" si="1"/>
        <v>267.83999999999997</v>
      </c>
      <c r="I22" s="6">
        <f t="shared" si="3"/>
        <v>420.87199999999996</v>
      </c>
      <c r="J22" s="8"/>
      <c r="K22" s="6"/>
      <c r="L22" s="10"/>
      <c r="M22" s="11"/>
    </row>
    <row r="23" spans="1:13" ht="28.9" customHeight="1" x14ac:dyDescent="0.25">
      <c r="A23" s="1">
        <v>21</v>
      </c>
      <c r="B23" s="2">
        <v>0.6875</v>
      </c>
      <c r="C23" s="1">
        <v>4100</v>
      </c>
      <c r="D23" s="1">
        <v>100</v>
      </c>
      <c r="E23" s="1">
        <v>41.6</v>
      </c>
      <c r="F23" s="1">
        <v>57.6</v>
      </c>
      <c r="G23" s="6">
        <f t="shared" si="0"/>
        <v>169.31200000000001</v>
      </c>
      <c r="H23" s="6">
        <f t="shared" si="1"/>
        <v>248.83199999999999</v>
      </c>
      <c r="I23" s="6">
        <f t="shared" si="3"/>
        <v>418.14400000000001</v>
      </c>
      <c r="J23" s="8">
        <v>0.751</v>
      </c>
      <c r="K23" s="10">
        <f>1000*(I23/I$17)*J23</f>
        <v>726.91237037037047</v>
      </c>
      <c r="L23" s="10">
        <f t="shared" si="4"/>
        <v>967.92592592592598</v>
      </c>
      <c r="M23" s="11">
        <v>0.53</v>
      </c>
    </row>
    <row r="24" spans="1:13" ht="28.9" customHeight="1" x14ac:dyDescent="0.25">
      <c r="A24" s="1">
        <v>22</v>
      </c>
      <c r="B24" s="2">
        <v>0.70833333333333337</v>
      </c>
      <c r="C24" s="1">
        <v>4000</v>
      </c>
      <c r="D24" s="1">
        <v>100</v>
      </c>
      <c r="E24" s="1">
        <v>44.7</v>
      </c>
      <c r="F24" s="1">
        <v>55.3</v>
      </c>
      <c r="G24" s="6">
        <f t="shared" si="0"/>
        <v>181.929</v>
      </c>
      <c r="H24" s="6">
        <f t="shared" si="1"/>
        <v>238.89599999999999</v>
      </c>
      <c r="I24" s="6">
        <f t="shared" si="3"/>
        <v>420.82499999999999</v>
      </c>
      <c r="J24" s="8"/>
      <c r="K24" s="6"/>
      <c r="L24" s="10"/>
      <c r="M24" s="11"/>
    </row>
    <row r="25" spans="1:13" ht="28.9" customHeight="1" x14ac:dyDescent="0.25">
      <c r="A25" s="1">
        <v>23</v>
      </c>
      <c r="B25" s="2">
        <v>0.75</v>
      </c>
      <c r="C25" s="1">
        <v>3850</v>
      </c>
      <c r="D25" s="1">
        <v>100</v>
      </c>
      <c r="E25" s="1">
        <v>51.8</v>
      </c>
      <c r="F25" s="1">
        <v>47.8</v>
      </c>
      <c r="G25" s="6">
        <f t="shared" si="0"/>
        <v>210.82599999999999</v>
      </c>
      <c r="H25" s="6">
        <f t="shared" si="1"/>
        <v>206.49599999999998</v>
      </c>
      <c r="I25" s="6">
        <f t="shared" si="3"/>
        <v>417.322</v>
      </c>
      <c r="J25" s="8">
        <v>0.71599999999999997</v>
      </c>
      <c r="K25" s="10">
        <f>1000*(I25/I$17)*J25</f>
        <v>691.67257407407408</v>
      </c>
      <c r="L25" s="10">
        <f t="shared" si="4"/>
        <v>966.02314814814815</v>
      </c>
      <c r="M25" s="11">
        <v>0.52</v>
      </c>
    </row>
    <row r="26" spans="1:13" ht="28.9" customHeight="1" x14ac:dyDescent="0.25">
      <c r="A26" s="1">
        <v>24</v>
      </c>
      <c r="B26" s="2">
        <v>0.76041666666666663</v>
      </c>
      <c r="C26" s="1">
        <v>3700</v>
      </c>
      <c r="D26" s="1">
        <v>95</v>
      </c>
      <c r="E26" s="1">
        <v>55.3</v>
      </c>
      <c r="F26" s="1">
        <v>40</v>
      </c>
      <c r="G26" s="6">
        <f t="shared" si="0"/>
        <v>225.071</v>
      </c>
      <c r="H26" s="6">
        <f t="shared" si="1"/>
        <v>172.8</v>
      </c>
      <c r="I26" s="6">
        <f t="shared" si="3"/>
        <v>397.87099999999998</v>
      </c>
      <c r="J26" s="8"/>
      <c r="K26" s="6"/>
      <c r="L26" s="10"/>
      <c r="M26" s="11"/>
    </row>
    <row r="27" spans="1:13" ht="28.9" customHeight="1" x14ac:dyDescent="0.25">
      <c r="A27" s="1">
        <v>25</v>
      </c>
      <c r="B27" s="2">
        <v>0.77083333333333337</v>
      </c>
      <c r="C27" s="1">
        <v>3500</v>
      </c>
      <c r="D27" s="1">
        <v>85</v>
      </c>
      <c r="E27" s="1">
        <v>55.3</v>
      </c>
      <c r="F27" s="1">
        <v>29</v>
      </c>
      <c r="G27" s="6">
        <f t="shared" si="0"/>
        <v>225.071</v>
      </c>
      <c r="H27" s="6">
        <f t="shared" si="1"/>
        <v>125.28</v>
      </c>
      <c r="I27" s="6">
        <f t="shared" si="3"/>
        <v>350.351</v>
      </c>
      <c r="J27" s="8">
        <v>0.66100000000000003</v>
      </c>
      <c r="K27" s="10">
        <f>1000*(I27/I$17)*J27</f>
        <v>536.06946990740744</v>
      </c>
      <c r="L27" s="10">
        <f t="shared" si="4"/>
        <v>810.99768518518522</v>
      </c>
      <c r="M27" s="11">
        <v>0.48</v>
      </c>
    </row>
    <row r="28" spans="1:13" ht="28.9" customHeight="1" x14ac:dyDescent="0.25">
      <c r="A28" s="1">
        <v>26</v>
      </c>
      <c r="B28" s="2">
        <v>0.78125</v>
      </c>
      <c r="C28" s="1">
        <v>3350</v>
      </c>
      <c r="D28" s="1">
        <v>80</v>
      </c>
      <c r="E28" s="1">
        <v>57.3</v>
      </c>
      <c r="F28" s="1">
        <v>22.7</v>
      </c>
      <c r="G28" s="6">
        <f t="shared" si="0"/>
        <v>233.21099999999998</v>
      </c>
      <c r="H28" s="6">
        <f t="shared" si="1"/>
        <v>98.063999999999993</v>
      </c>
      <c r="I28" s="6">
        <f t="shared" si="3"/>
        <v>331.27499999999998</v>
      </c>
      <c r="J28" s="8"/>
      <c r="K28" s="6"/>
      <c r="L28" s="10"/>
      <c r="M28" s="11"/>
    </row>
    <row r="29" spans="1:13" ht="28.9" customHeight="1" x14ac:dyDescent="0.25">
      <c r="A29" s="1">
        <v>27</v>
      </c>
      <c r="B29" s="2">
        <v>0.79166666666666663</v>
      </c>
      <c r="C29" s="1">
        <v>3200</v>
      </c>
      <c r="D29" s="1">
        <v>75</v>
      </c>
      <c r="E29" s="1">
        <v>58</v>
      </c>
      <c r="F29" s="1">
        <v>16.5</v>
      </c>
      <c r="G29" s="6">
        <f t="shared" si="0"/>
        <v>236.06</v>
      </c>
      <c r="H29" s="6">
        <f t="shared" si="1"/>
        <v>71.28</v>
      </c>
      <c r="I29" s="6">
        <f t="shared" si="3"/>
        <v>307.34000000000003</v>
      </c>
      <c r="J29" s="8">
        <v>0.60199999999999998</v>
      </c>
      <c r="K29" s="10">
        <f>1000*(I29/I$17)*J29</f>
        <v>428.28398148148148</v>
      </c>
      <c r="L29" s="10">
        <f t="shared" si="4"/>
        <v>711.43518518518533</v>
      </c>
      <c r="M29" s="11">
        <v>0.47</v>
      </c>
    </row>
    <row r="30" spans="1:13" ht="28.9" customHeight="1" x14ac:dyDescent="0.25">
      <c r="A30" s="1">
        <v>28</v>
      </c>
      <c r="B30" s="2">
        <v>0.80208333333333337</v>
      </c>
      <c r="C30" s="1">
        <v>3000</v>
      </c>
      <c r="D30" s="1">
        <v>70</v>
      </c>
      <c r="E30" s="1">
        <v>58.8</v>
      </c>
      <c r="F30" s="1">
        <v>11</v>
      </c>
      <c r="G30" s="6">
        <f t="shared" si="0"/>
        <v>239.31599999999997</v>
      </c>
      <c r="H30" s="6">
        <f t="shared" si="1"/>
        <v>47.52</v>
      </c>
      <c r="I30" s="6">
        <f t="shared" si="3"/>
        <v>286.83599999999996</v>
      </c>
      <c r="J30" s="8"/>
      <c r="K30" s="6"/>
      <c r="L30" s="10"/>
      <c r="M30" s="11"/>
    </row>
    <row r="31" spans="1:13" ht="28.9" customHeight="1" x14ac:dyDescent="0.25">
      <c r="A31" s="1">
        <v>29</v>
      </c>
      <c r="B31" s="2">
        <v>0.8125</v>
      </c>
      <c r="C31" s="1">
        <v>2850</v>
      </c>
      <c r="D31" s="1">
        <v>65</v>
      </c>
      <c r="E31" s="1">
        <v>59.6</v>
      </c>
      <c r="F31" s="1">
        <v>4.7</v>
      </c>
      <c r="G31" s="6">
        <f t="shared" si="0"/>
        <v>242.572</v>
      </c>
      <c r="H31" s="6">
        <f t="shared" si="1"/>
        <v>20.304000000000002</v>
      </c>
      <c r="I31" s="6">
        <f t="shared" si="3"/>
        <v>262.87599999999998</v>
      </c>
      <c r="J31" s="8">
        <v>0.52200000000000002</v>
      </c>
      <c r="K31" s="10">
        <f>1000*(I31/I$17)*J31</f>
        <v>317.64183333333335</v>
      </c>
      <c r="L31" s="10">
        <f t="shared" si="4"/>
        <v>608.50925925925924</v>
      </c>
      <c r="M31" s="11">
        <v>0.41</v>
      </c>
    </row>
    <row r="32" spans="1:13" ht="28.9" customHeight="1" x14ac:dyDescent="0.25">
      <c r="A32" s="1">
        <v>30</v>
      </c>
      <c r="B32" s="2">
        <v>0.82291666666666663</v>
      </c>
      <c r="C32" s="1">
        <v>2850</v>
      </c>
      <c r="D32" s="1">
        <v>60</v>
      </c>
      <c r="E32" s="1">
        <v>55.3</v>
      </c>
      <c r="F32" s="1">
        <v>4.7</v>
      </c>
      <c r="G32" s="6">
        <f t="shared" si="0"/>
        <v>225.071</v>
      </c>
      <c r="H32" s="6">
        <f t="shared" si="1"/>
        <v>20.304000000000002</v>
      </c>
      <c r="I32" s="6">
        <f t="shared" si="3"/>
        <v>245.375</v>
      </c>
      <c r="J32" s="8"/>
      <c r="K32" s="6"/>
      <c r="L32" s="10"/>
      <c r="M32" s="11"/>
    </row>
    <row r="33" spans="1:13" ht="28.9" customHeight="1" x14ac:dyDescent="0.25">
      <c r="A33" s="1">
        <v>31</v>
      </c>
      <c r="B33" s="2">
        <v>0.83333333333333337</v>
      </c>
      <c r="C33" s="1">
        <v>2700</v>
      </c>
      <c r="D33" s="1">
        <v>50</v>
      </c>
      <c r="E33" s="1">
        <v>49.8</v>
      </c>
      <c r="F33" s="1">
        <v>0</v>
      </c>
      <c r="G33" s="6">
        <f t="shared" si="0"/>
        <v>202.68599999999998</v>
      </c>
      <c r="H33" s="6">
        <f t="shared" si="1"/>
        <v>0</v>
      </c>
      <c r="I33" s="6">
        <f t="shared" si="3"/>
        <v>202.68599999999998</v>
      </c>
      <c r="J33" s="8">
        <v>0.46500000000000002</v>
      </c>
      <c r="K33" s="10">
        <f>1000*(I33/I$17)*J33</f>
        <v>218.16895833333331</v>
      </c>
      <c r="L33" s="10">
        <f t="shared" si="4"/>
        <v>469.18055555555549</v>
      </c>
      <c r="M33" s="11">
        <v>0.34</v>
      </c>
    </row>
    <row r="34" spans="1:13" ht="28.9" customHeight="1" x14ac:dyDescent="0.25">
      <c r="A34" s="1">
        <v>32</v>
      </c>
      <c r="B34" s="2">
        <v>0.85416666666666663</v>
      </c>
      <c r="C34" s="1">
        <v>2700</v>
      </c>
      <c r="D34" s="1">
        <v>40</v>
      </c>
      <c r="E34" s="1">
        <v>40</v>
      </c>
      <c r="F34" s="1">
        <v>0</v>
      </c>
      <c r="G34" s="6">
        <f t="shared" si="0"/>
        <v>162.80000000000001</v>
      </c>
      <c r="H34" s="6">
        <f t="shared" si="1"/>
        <v>0</v>
      </c>
      <c r="I34" s="6">
        <f t="shared" si="3"/>
        <v>162.80000000000001</v>
      </c>
      <c r="J34" s="8"/>
      <c r="K34" s="6"/>
      <c r="L34" s="10"/>
      <c r="M34" s="11"/>
    </row>
    <row r="35" spans="1:13" ht="28.9" customHeight="1" x14ac:dyDescent="0.25">
      <c r="A35" s="1">
        <v>33</v>
      </c>
      <c r="B35" s="2">
        <v>0.875</v>
      </c>
      <c r="C35" s="1">
        <v>2700</v>
      </c>
      <c r="D35" s="1">
        <v>35</v>
      </c>
      <c r="E35" s="1">
        <v>34.9</v>
      </c>
      <c r="F35" s="1">
        <v>0</v>
      </c>
      <c r="G35" s="6">
        <f t="shared" si="0"/>
        <v>142.04300000000001</v>
      </c>
      <c r="H35" s="6">
        <f t="shared" si="1"/>
        <v>0</v>
      </c>
      <c r="I35" s="6">
        <f t="shared" si="3"/>
        <v>142.04300000000001</v>
      </c>
      <c r="J35" s="8">
        <v>0.46700000000000003</v>
      </c>
      <c r="K35" s="10">
        <f>1000*(I35/I$17)*J35</f>
        <v>153.55111342592593</v>
      </c>
      <c r="L35" s="10">
        <f t="shared" si="4"/>
        <v>328.80324074074076</v>
      </c>
      <c r="M35" s="11">
        <v>0.27</v>
      </c>
    </row>
    <row r="36" spans="1:13" ht="28.9" customHeight="1" x14ac:dyDescent="0.25">
      <c r="A36" s="1">
        <v>34</v>
      </c>
      <c r="B36" s="2">
        <v>0.88541666666666663</v>
      </c>
      <c r="C36" s="1">
        <v>2700</v>
      </c>
      <c r="D36" s="1">
        <v>25</v>
      </c>
      <c r="E36" s="1">
        <v>24.7</v>
      </c>
      <c r="F36" s="1">
        <v>0</v>
      </c>
      <c r="G36" s="6">
        <f t="shared" si="0"/>
        <v>100.529</v>
      </c>
      <c r="H36" s="6">
        <f t="shared" si="1"/>
        <v>0</v>
      </c>
      <c r="I36" s="6">
        <f t="shared" si="3"/>
        <v>100.529</v>
      </c>
      <c r="J36" s="8"/>
      <c r="K36" s="6"/>
      <c r="L36" s="10"/>
      <c r="M36" s="11"/>
    </row>
    <row r="37" spans="1:13" ht="28.9" customHeight="1" x14ac:dyDescent="0.25">
      <c r="A37" s="1">
        <v>35</v>
      </c>
      <c r="B37" s="2">
        <v>0.89583333333333337</v>
      </c>
      <c r="C37" s="1">
        <v>2700</v>
      </c>
      <c r="D37" s="1">
        <v>20</v>
      </c>
      <c r="E37" s="1">
        <v>20</v>
      </c>
      <c r="F37" s="1">
        <v>0</v>
      </c>
      <c r="G37" s="6">
        <f t="shared" si="0"/>
        <v>81.400000000000006</v>
      </c>
      <c r="H37" s="6">
        <f t="shared" si="1"/>
        <v>0</v>
      </c>
      <c r="I37" s="6">
        <f t="shared" si="3"/>
        <v>81.400000000000006</v>
      </c>
      <c r="J37" s="8">
        <v>0.46899999999999997</v>
      </c>
      <c r="K37" s="10">
        <f>1000*(I37/I$17)*J37</f>
        <v>88.371759259259264</v>
      </c>
      <c r="L37" s="10">
        <f t="shared" si="4"/>
        <v>188.42592592592592</v>
      </c>
      <c r="M37" s="11">
        <v>0.19</v>
      </c>
    </row>
    <row r="38" spans="1:13" ht="28.9" customHeight="1" x14ac:dyDescent="0.25">
      <c r="A38" s="1">
        <v>36</v>
      </c>
      <c r="B38" s="2">
        <v>0.90625</v>
      </c>
      <c r="C38" s="1">
        <v>2700</v>
      </c>
      <c r="D38" s="1">
        <v>10</v>
      </c>
      <c r="E38" s="1">
        <v>10</v>
      </c>
      <c r="F38" s="1">
        <v>0</v>
      </c>
      <c r="G38" s="6">
        <f t="shared" si="0"/>
        <v>40.700000000000003</v>
      </c>
      <c r="H38" s="6">
        <f t="shared" si="1"/>
        <v>0</v>
      </c>
      <c r="I38" s="6">
        <f t="shared" si="3"/>
        <v>40.700000000000003</v>
      </c>
      <c r="J38" s="8"/>
      <c r="K38" s="6"/>
      <c r="L38" s="10"/>
      <c r="M38" s="11"/>
    </row>
    <row r="39" spans="1:13" ht="28.9" customHeight="1" x14ac:dyDescent="0.25">
      <c r="A39" s="1">
        <v>37</v>
      </c>
      <c r="B39" s="2">
        <v>0.91666666666666663</v>
      </c>
      <c r="C39" s="1">
        <v>2700</v>
      </c>
      <c r="D39" s="1">
        <v>1</v>
      </c>
      <c r="E39" s="1">
        <v>0.8</v>
      </c>
      <c r="F39" s="1">
        <v>0</v>
      </c>
      <c r="G39" s="6">
        <f t="shared" si="0"/>
        <v>3.2560000000000002</v>
      </c>
      <c r="H39" s="6">
        <f t="shared" si="1"/>
        <v>0</v>
      </c>
      <c r="I39" s="6">
        <f t="shared" si="3"/>
        <v>3.2560000000000002</v>
      </c>
      <c r="J39" s="8">
        <v>0.46899999999999997</v>
      </c>
      <c r="K39" s="10">
        <f>1000*(I39/I$17)*J39</f>
        <v>3.5348703703703701</v>
      </c>
      <c r="L39" s="10">
        <f t="shared" si="4"/>
        <v>7.5370370370370372</v>
      </c>
      <c r="M39" s="11"/>
    </row>
  </sheetData>
  <mergeCells count="1"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YJA Sales</dc:creator>
  <cp:lastModifiedBy>Timur Akhmetshin</cp:lastModifiedBy>
  <dcterms:created xsi:type="dcterms:W3CDTF">2025-08-08T21:15:24Z</dcterms:created>
  <dcterms:modified xsi:type="dcterms:W3CDTF">2025-08-15T19:52:34Z</dcterms:modified>
</cp:coreProperties>
</file>