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onclark/Library/CloudStorage/Dropbox/Mac/Desktop/gene_editing/cotton/infiltration_assays/VIGS/VIGS-trial-records/WHOLE_PLANT_MASTER_(EXPS_SUMMER_2023)/Trial_I_whole_plant_10824/qPCR/new_R_folder_for_manuscript/"/>
    </mc:Choice>
  </mc:AlternateContent>
  <xr:revisionPtr revIDLastSave="0" documentId="13_ncr:1_{3081C813-849F-F148-8849-63C6C309D693}" xr6:coauthVersionLast="47" xr6:coauthVersionMax="47" xr10:uidLastSave="{00000000-0000-0000-0000-000000000000}"/>
  <bookViews>
    <workbookView xWindow="1060" yWindow="500" windowWidth="27740" windowHeight="17500" xr2:uid="{1A1F6D6A-CBBA-7F4D-BF5C-EBED7967F466}"/>
  </bookViews>
  <sheets>
    <sheet name="hyd1_normalization_act7pp2a1" sheetId="1" r:id="rId1"/>
    <sheet name="act7pp2a1_reaction calcualtions" sheetId="2" r:id="rId2"/>
    <sheet name="hyd1_normalization_ubq7" sheetId="3" r:id="rId3"/>
    <sheet name="ubq7_reaction_calculation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I2" i="1"/>
  <c r="K2" i="1" s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I69" i="1"/>
  <c r="I68" i="1"/>
  <c r="I67" i="1"/>
  <c r="I66" i="1"/>
  <c r="I65" i="1"/>
  <c r="I64" i="1"/>
  <c r="K64" i="1" s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K48" i="1" s="1"/>
  <c r="I47" i="1"/>
  <c r="I46" i="1"/>
  <c r="I45" i="1"/>
  <c r="I44" i="1"/>
  <c r="I43" i="1"/>
  <c r="I42" i="1"/>
  <c r="I41" i="1"/>
  <c r="I40" i="1"/>
  <c r="K40" i="1" s="1"/>
  <c r="I39" i="1"/>
  <c r="I38" i="1"/>
  <c r="I37" i="1"/>
  <c r="I36" i="1"/>
  <c r="I35" i="1"/>
  <c r="I34" i="1"/>
  <c r="I33" i="1"/>
  <c r="I32" i="1"/>
  <c r="K32" i="1" s="1"/>
  <c r="I31" i="1"/>
  <c r="I30" i="1"/>
  <c r="I29" i="1"/>
  <c r="I28" i="1"/>
  <c r="I27" i="1"/>
  <c r="A27" i="1"/>
  <c r="A28" i="1"/>
  <c r="A29" i="1"/>
  <c r="A30" i="1"/>
  <c r="A33" i="1"/>
  <c r="A34" i="1"/>
  <c r="A38" i="1"/>
  <c r="A39" i="1"/>
  <c r="A40" i="1"/>
  <c r="A42" i="1"/>
  <c r="A43" i="1"/>
  <c r="A45" i="1"/>
  <c r="A46" i="1"/>
  <c r="A47" i="1"/>
  <c r="A48" i="1"/>
  <c r="A52" i="1"/>
  <c r="A53" i="1"/>
  <c r="A54" i="1"/>
  <c r="A63" i="1"/>
  <c r="A64" i="1"/>
  <c r="A65" i="1"/>
  <c r="A66" i="1"/>
  <c r="A69" i="1"/>
  <c r="K28" i="1" l="1"/>
  <c r="K36" i="1"/>
  <c r="K44" i="1"/>
  <c r="K52" i="1"/>
  <c r="K60" i="1"/>
  <c r="K68" i="1"/>
  <c r="K41" i="1"/>
  <c r="K49" i="1"/>
  <c r="K65" i="1"/>
  <c r="K31" i="1"/>
  <c r="K39" i="1"/>
  <c r="K55" i="1"/>
  <c r="K27" i="1"/>
  <c r="K35" i="1"/>
  <c r="K43" i="1"/>
  <c r="K51" i="1"/>
  <c r="K59" i="1"/>
  <c r="K67" i="1"/>
  <c r="K33" i="1"/>
  <c r="K57" i="1"/>
  <c r="K56" i="1"/>
  <c r="K47" i="1"/>
  <c r="K63" i="1"/>
  <c r="K29" i="1"/>
  <c r="K37" i="1"/>
  <c r="K45" i="1"/>
  <c r="K53" i="1"/>
  <c r="K61" i="1"/>
  <c r="K69" i="1"/>
  <c r="K34" i="1"/>
  <c r="K42" i="1"/>
  <c r="K50" i="1"/>
  <c r="K58" i="1"/>
  <c r="K66" i="1"/>
  <c r="K30" i="1"/>
  <c r="K38" i="1"/>
  <c r="K46" i="1"/>
  <c r="K54" i="1"/>
  <c r="K62" i="1"/>
  <c r="I10" i="4"/>
  <c r="I29" i="3"/>
  <c r="I30" i="3"/>
  <c r="I31" i="3"/>
  <c r="I32" i="3"/>
  <c r="I33" i="3"/>
  <c r="I34" i="3"/>
  <c r="J34" i="3" s="1"/>
  <c r="I35" i="3"/>
  <c r="I36" i="3"/>
  <c r="I37" i="3"/>
  <c r="I38" i="3"/>
  <c r="I39" i="3"/>
  <c r="I40" i="3"/>
  <c r="I41" i="3"/>
  <c r="I42" i="3"/>
  <c r="J42" i="3" s="1"/>
  <c r="I43" i="3"/>
  <c r="I44" i="3"/>
  <c r="I45" i="3"/>
  <c r="I28" i="3"/>
  <c r="I3" i="3"/>
  <c r="I4" i="3"/>
  <c r="I5" i="3"/>
  <c r="I6" i="3"/>
  <c r="I7" i="3"/>
  <c r="I8" i="3"/>
  <c r="J8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J25" i="3" s="1"/>
  <c r="I26" i="3"/>
  <c r="J26" i="3" s="1"/>
  <c r="I27" i="3"/>
  <c r="I2" i="3"/>
  <c r="J14" i="3"/>
  <c r="J18" i="3"/>
  <c r="J23" i="3"/>
  <c r="B3" i="4"/>
  <c r="B2" i="4"/>
  <c r="M20" i="4"/>
  <c r="I20" i="4"/>
  <c r="H20" i="4"/>
  <c r="M19" i="4"/>
  <c r="I19" i="4"/>
  <c r="H19" i="4"/>
  <c r="M18" i="4"/>
  <c r="I18" i="4"/>
  <c r="H18" i="4"/>
  <c r="M17" i="4"/>
  <c r="I17" i="4"/>
  <c r="H17" i="4"/>
  <c r="M16" i="4"/>
  <c r="I16" i="4"/>
  <c r="H16" i="4"/>
  <c r="M15" i="4"/>
  <c r="I15" i="4"/>
  <c r="H15" i="4"/>
  <c r="M14" i="4"/>
  <c r="I14" i="4"/>
  <c r="H14" i="4"/>
  <c r="M13" i="4"/>
  <c r="I13" i="4"/>
  <c r="H13" i="4"/>
  <c r="M12" i="4"/>
  <c r="I12" i="4"/>
  <c r="H12" i="4"/>
  <c r="M11" i="4"/>
  <c r="I11" i="4"/>
  <c r="H11" i="4"/>
  <c r="M10" i="4"/>
  <c r="H10" i="4"/>
  <c r="M9" i="4"/>
  <c r="I9" i="4"/>
  <c r="H9" i="4"/>
  <c r="M8" i="4"/>
  <c r="I8" i="4"/>
  <c r="H8" i="4"/>
  <c r="M7" i="4"/>
  <c r="I7" i="4"/>
  <c r="H7" i="4"/>
  <c r="M6" i="4"/>
  <c r="I6" i="4"/>
  <c r="H6" i="4"/>
  <c r="M5" i="4"/>
  <c r="I5" i="4"/>
  <c r="H5" i="4"/>
  <c r="M4" i="4"/>
  <c r="I4" i="4"/>
  <c r="H4" i="4"/>
  <c r="M3" i="4"/>
  <c r="I3" i="4"/>
  <c r="H3" i="4"/>
  <c r="M2" i="4"/>
  <c r="I2" i="4"/>
  <c r="H2" i="4"/>
  <c r="C7" i="4"/>
  <c r="C6" i="4"/>
  <c r="C9" i="4" s="1"/>
  <c r="H3" i="3"/>
  <c r="H4" i="3"/>
  <c r="H5" i="3"/>
  <c r="H6" i="3"/>
  <c r="J6" i="3" s="1"/>
  <c r="H7" i="3"/>
  <c r="H8" i="3"/>
  <c r="H9" i="3"/>
  <c r="H10" i="3"/>
  <c r="H11" i="3"/>
  <c r="H12" i="3"/>
  <c r="J12" i="3" s="1"/>
  <c r="H13" i="3"/>
  <c r="H14" i="3"/>
  <c r="H15" i="3"/>
  <c r="H16" i="3"/>
  <c r="H17" i="3"/>
  <c r="H18" i="3"/>
  <c r="H19" i="3"/>
  <c r="H20" i="3"/>
  <c r="H21" i="3"/>
  <c r="H22" i="3"/>
  <c r="J22" i="3" s="1"/>
  <c r="H23" i="3"/>
  <c r="H24" i="3"/>
  <c r="H25" i="3"/>
  <c r="H26" i="3"/>
  <c r="H27" i="3"/>
  <c r="H28" i="3"/>
  <c r="J28" i="3" s="1"/>
  <c r="H29" i="3"/>
  <c r="J29" i="3" s="1"/>
  <c r="H30" i="3"/>
  <c r="J30" i="3" s="1"/>
  <c r="H31" i="3"/>
  <c r="J31" i="3" s="1"/>
  <c r="H32" i="3"/>
  <c r="H33" i="3"/>
  <c r="H34" i="3"/>
  <c r="H35" i="3"/>
  <c r="H36" i="3"/>
  <c r="H37" i="3"/>
  <c r="H38" i="3"/>
  <c r="J38" i="3" s="1"/>
  <c r="H39" i="3"/>
  <c r="H40" i="3"/>
  <c r="H41" i="3"/>
  <c r="H42" i="3"/>
  <c r="H43" i="3"/>
  <c r="H44" i="3"/>
  <c r="H45" i="3"/>
  <c r="H2" i="3"/>
  <c r="J2" i="3" s="1"/>
  <c r="J45" i="3"/>
  <c r="C45" i="3"/>
  <c r="A45" i="3"/>
  <c r="J44" i="3"/>
  <c r="C44" i="3"/>
  <c r="A44" i="3"/>
  <c r="J43" i="3"/>
  <c r="C43" i="3"/>
  <c r="A43" i="3"/>
  <c r="C42" i="3"/>
  <c r="C41" i="3"/>
  <c r="C40" i="3"/>
  <c r="A40" i="3"/>
  <c r="J39" i="3"/>
  <c r="C39" i="3"/>
  <c r="A39" i="3"/>
  <c r="C38" i="3"/>
  <c r="A38" i="3"/>
  <c r="J37" i="3"/>
  <c r="C37" i="3"/>
  <c r="A37" i="3"/>
  <c r="J36" i="3"/>
  <c r="C36" i="3"/>
  <c r="J35" i="3"/>
  <c r="C35" i="3"/>
  <c r="A35" i="3"/>
  <c r="C34" i="3"/>
  <c r="C33" i="3"/>
  <c r="J32" i="3"/>
  <c r="C32" i="3"/>
  <c r="C31" i="3"/>
  <c r="C30" i="3"/>
  <c r="A30" i="3"/>
  <c r="C29" i="3"/>
  <c r="A29" i="3"/>
  <c r="C28" i="3"/>
  <c r="J27" i="3"/>
  <c r="C27" i="3"/>
  <c r="C26" i="3"/>
  <c r="C25" i="3"/>
  <c r="A25" i="3"/>
  <c r="C24" i="3"/>
  <c r="A24" i="3"/>
  <c r="C23" i="3"/>
  <c r="A23" i="3"/>
  <c r="C22" i="3"/>
  <c r="A22" i="3"/>
  <c r="J21" i="3"/>
  <c r="C21" i="3"/>
  <c r="A21" i="3"/>
  <c r="J20" i="3"/>
  <c r="C20" i="3"/>
  <c r="A20" i="3"/>
  <c r="J19" i="3"/>
  <c r="C19" i="3"/>
  <c r="C18" i="3"/>
  <c r="A18" i="3"/>
  <c r="C17" i="3"/>
  <c r="C16" i="3"/>
  <c r="C15" i="3"/>
  <c r="C14" i="3"/>
  <c r="J13" i="3"/>
  <c r="C13" i="3"/>
  <c r="A13" i="3"/>
  <c r="C12" i="3"/>
  <c r="J11" i="3"/>
  <c r="C11" i="3"/>
  <c r="A11" i="3"/>
  <c r="J10" i="3"/>
  <c r="C10" i="3"/>
  <c r="A10" i="3"/>
  <c r="C9" i="3"/>
  <c r="A9" i="3"/>
  <c r="C8" i="3"/>
  <c r="C7" i="3"/>
  <c r="A7" i="3"/>
  <c r="C6" i="3"/>
  <c r="C5" i="3"/>
  <c r="A5" i="3"/>
  <c r="J4" i="3"/>
  <c r="C4" i="3"/>
  <c r="J3" i="3"/>
  <c r="C3" i="3"/>
  <c r="A3" i="3"/>
  <c r="C2" i="3"/>
  <c r="A2" i="3"/>
  <c r="C10" i="2"/>
  <c r="C12" i="2" s="1"/>
  <c r="C8" i="2"/>
  <c r="C6" i="2"/>
  <c r="C7" i="2"/>
  <c r="A3" i="1"/>
  <c r="A4" i="1"/>
  <c r="A5" i="1"/>
  <c r="A6" i="1"/>
  <c r="A9" i="1"/>
  <c r="A14" i="1"/>
  <c r="A15" i="1"/>
  <c r="A18" i="1"/>
  <c r="A19" i="1"/>
  <c r="A20" i="1"/>
  <c r="A21" i="1"/>
  <c r="A23" i="1"/>
  <c r="A24" i="1"/>
  <c r="A72" i="1"/>
  <c r="A73" i="1"/>
  <c r="A74" i="1"/>
  <c r="A76" i="1"/>
  <c r="A78" i="1"/>
  <c r="A80" i="1"/>
  <c r="A81" i="1"/>
  <c r="A82" i="1"/>
  <c r="A83" i="1"/>
  <c r="A84" i="1"/>
  <c r="A85" i="1"/>
  <c r="A8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J33" i="3" l="1"/>
  <c r="J40" i="3"/>
  <c r="J41" i="3"/>
  <c r="J17" i="3"/>
  <c r="J9" i="3"/>
  <c r="J24" i="3"/>
  <c r="J16" i="3"/>
  <c r="J5" i="3"/>
  <c r="J7" i="3"/>
  <c r="J15" i="3"/>
  <c r="C11" i="4"/>
  <c r="C14" i="4" s="1"/>
  <c r="C15" i="2"/>
  <c r="J88" i="1"/>
  <c r="I88" i="1"/>
  <c r="K88" i="1" s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K80" i="1" s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K72" i="1" s="1"/>
  <c r="J71" i="1"/>
  <c r="I71" i="1"/>
  <c r="J70" i="1"/>
  <c r="I70" i="1"/>
  <c r="J26" i="1"/>
  <c r="I26" i="1"/>
  <c r="J25" i="1"/>
  <c r="I25" i="1"/>
  <c r="K25" i="1" s="1"/>
  <c r="J24" i="1"/>
  <c r="I24" i="1"/>
  <c r="J23" i="1"/>
  <c r="I23" i="1"/>
  <c r="J22" i="1"/>
  <c r="I22" i="1"/>
  <c r="J21" i="1"/>
  <c r="I21" i="1"/>
  <c r="K21" i="1" s="1"/>
  <c r="J20" i="1"/>
  <c r="I20" i="1"/>
  <c r="J19" i="1"/>
  <c r="I19" i="1"/>
  <c r="J18" i="1"/>
  <c r="I18" i="1"/>
  <c r="J17" i="1"/>
  <c r="I17" i="1"/>
  <c r="K17" i="1" s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K9" i="1" s="1"/>
  <c r="J8" i="1"/>
  <c r="I8" i="1"/>
  <c r="J7" i="1"/>
  <c r="I7" i="1"/>
  <c r="J6" i="1"/>
  <c r="I6" i="1"/>
  <c r="J5" i="1"/>
  <c r="I5" i="1"/>
  <c r="J4" i="1"/>
  <c r="I4" i="1"/>
  <c r="J3" i="1"/>
  <c r="I3" i="1"/>
  <c r="K70" i="1" l="1"/>
  <c r="K12" i="1"/>
  <c r="K71" i="1"/>
  <c r="K79" i="1"/>
  <c r="K83" i="1"/>
  <c r="K87" i="1"/>
  <c r="K3" i="1"/>
  <c r="K75" i="1"/>
  <c r="K8" i="1"/>
  <c r="K14" i="1"/>
  <c r="K18" i="1"/>
  <c r="K22" i="1"/>
  <c r="K26" i="1"/>
  <c r="K73" i="1"/>
  <c r="K77" i="1"/>
  <c r="K11" i="1"/>
  <c r="K15" i="1"/>
  <c r="K19" i="1"/>
  <c r="K82" i="1"/>
  <c r="K86" i="1"/>
  <c r="K6" i="1"/>
  <c r="K4" i="1"/>
  <c r="K10" i="1"/>
  <c r="K13" i="1"/>
  <c r="K20" i="1"/>
  <c r="K24" i="1"/>
  <c r="K74" i="1"/>
  <c r="K78" i="1"/>
  <c r="K76" i="1"/>
  <c r="K84" i="1"/>
  <c r="K5" i="1"/>
  <c r="K7" i="1"/>
  <c r="K16" i="1"/>
  <c r="K23" i="1"/>
  <c r="K81" i="1"/>
  <c r="K85" i="1"/>
  <c r="B2" i="2" l="1"/>
  <c r="L3" i="1" s="1"/>
  <c r="B3" i="2"/>
  <c r="L6" i="1" l="1"/>
  <c r="L81" i="1"/>
  <c r="L20" i="1"/>
  <c r="L78" i="1"/>
  <c r="L16" i="1"/>
  <c r="M16" i="1" s="1"/>
  <c r="L77" i="1"/>
  <c r="M77" i="1" s="1"/>
  <c r="L39" i="1"/>
  <c r="M39" i="1" s="1"/>
  <c r="L40" i="1"/>
  <c r="M40" i="1" s="1"/>
  <c r="L32" i="1"/>
  <c r="M32" i="1" s="1"/>
  <c r="L48" i="1"/>
  <c r="M48" i="1" s="1"/>
  <c r="L68" i="1"/>
  <c r="M68" i="1" s="1"/>
  <c r="L47" i="1"/>
  <c r="M47" i="1" s="1"/>
  <c r="L43" i="1"/>
  <c r="M43" i="1" s="1"/>
  <c r="L57" i="1"/>
  <c r="M57" i="1" s="1"/>
  <c r="L51" i="1"/>
  <c r="M51" i="1" s="1"/>
  <c r="L44" i="1"/>
  <c r="M44" i="1" s="1"/>
  <c r="L65" i="1"/>
  <c r="M65" i="1" s="1"/>
  <c r="L54" i="1"/>
  <c r="M54" i="1" s="1"/>
  <c r="L66" i="1"/>
  <c r="M66" i="1" s="1"/>
  <c r="L37" i="1"/>
  <c r="M37" i="1" s="1"/>
  <c r="L42" i="1"/>
  <c r="M42" i="1" s="1"/>
  <c r="L58" i="1"/>
  <c r="M58" i="1" s="1"/>
  <c r="L30" i="1"/>
  <c r="M30" i="1" s="1"/>
  <c r="L53" i="1"/>
  <c r="M53" i="1" s="1"/>
  <c r="L61" i="1"/>
  <c r="M61" i="1" s="1"/>
  <c r="L29" i="1"/>
  <c r="M29" i="1" s="1"/>
  <c r="L62" i="1"/>
  <c r="M62" i="1" s="1"/>
  <c r="L86" i="1"/>
  <c r="L28" i="1"/>
  <c r="M28" i="1" s="1"/>
  <c r="L60" i="1"/>
  <c r="M60" i="1" s="1"/>
  <c r="L56" i="1"/>
  <c r="M56" i="1" s="1"/>
  <c r="L55" i="1"/>
  <c r="M55" i="1" s="1"/>
  <c r="L36" i="1"/>
  <c r="M36" i="1" s="1"/>
  <c r="L27" i="1"/>
  <c r="M27" i="1" s="1"/>
  <c r="L64" i="1"/>
  <c r="M64" i="1" s="1"/>
  <c r="L35" i="1"/>
  <c r="M35" i="1" s="1"/>
  <c r="L52" i="1"/>
  <c r="M52" i="1" s="1"/>
  <c r="L63" i="1"/>
  <c r="M63" i="1" s="1"/>
  <c r="L31" i="1"/>
  <c r="M31" i="1" s="1"/>
  <c r="L41" i="1"/>
  <c r="M41" i="1" s="1"/>
  <c r="L59" i="1"/>
  <c r="M59" i="1" s="1"/>
  <c r="L49" i="1"/>
  <c r="M49" i="1" s="1"/>
  <c r="L67" i="1"/>
  <c r="M67" i="1" s="1"/>
  <c r="L33" i="1"/>
  <c r="M33" i="1" s="1"/>
  <c r="L34" i="1"/>
  <c r="M34" i="1" s="1"/>
  <c r="L45" i="1"/>
  <c r="M45" i="1" s="1"/>
  <c r="L69" i="1"/>
  <c r="M69" i="1" s="1"/>
  <c r="L46" i="1"/>
  <c r="M46" i="1" s="1"/>
  <c r="L38" i="1"/>
  <c r="M38" i="1" s="1"/>
  <c r="L50" i="1"/>
  <c r="M50" i="1" s="1"/>
  <c r="L88" i="1"/>
  <c r="M88" i="1" s="1"/>
  <c r="L74" i="1"/>
  <c r="M74" i="1" s="1"/>
  <c r="M2" i="1"/>
  <c r="M3" i="1"/>
  <c r="L76" i="1"/>
  <c r="M76" i="1" s="1"/>
  <c r="L26" i="1"/>
  <c r="M26" i="1" s="1"/>
  <c r="L14" i="1"/>
  <c r="M14" i="1" s="1"/>
  <c r="L85" i="1"/>
  <c r="M85" i="1" s="1"/>
  <c r="L11" i="1"/>
  <c r="M11" i="1" s="1"/>
  <c r="L7" i="1"/>
  <c r="M7" i="1" s="1"/>
  <c r="L17" i="1"/>
  <c r="M17" i="1" s="1"/>
  <c r="L21" i="1"/>
  <c r="M21" i="1" s="1"/>
  <c r="L80" i="1"/>
  <c r="M80" i="1" s="1"/>
  <c r="L12" i="1"/>
  <c r="M12" i="1" s="1"/>
  <c r="L79" i="1"/>
  <c r="M79" i="1" s="1"/>
  <c r="L19" i="1"/>
  <c r="M19" i="1" s="1"/>
  <c r="L73" i="1"/>
  <c r="M73" i="1" s="1"/>
  <c r="L4" i="1"/>
  <c r="M4" i="1" s="1"/>
  <c r="L8" i="1"/>
  <c r="M8" i="1" s="1"/>
  <c r="L13" i="1"/>
  <c r="M13" i="1" s="1"/>
  <c r="L87" i="1"/>
  <c r="L72" i="1"/>
  <c r="M72" i="1" s="1"/>
  <c r="L83" i="1"/>
  <c r="M83" i="1" s="1"/>
  <c r="L71" i="1"/>
  <c r="M71" i="1" s="1"/>
  <c r="L9" i="1"/>
  <c r="M9" i="1" s="1"/>
  <c r="L70" i="1"/>
  <c r="M70" i="1" s="1"/>
  <c r="L25" i="1"/>
  <c r="M25" i="1" s="1"/>
  <c r="L84" i="1"/>
  <c r="M84" i="1" s="1"/>
  <c r="L10" i="1"/>
  <c r="M10" i="1" s="1"/>
  <c r="L82" i="1"/>
  <c r="M82" i="1" s="1"/>
  <c r="L24" i="1"/>
  <c r="M24" i="1" s="1"/>
  <c r="L75" i="1"/>
  <c r="M75" i="1" s="1"/>
  <c r="L15" i="1"/>
  <c r="L23" i="1"/>
  <c r="M23" i="1" s="1"/>
  <c r="L22" i="1"/>
  <c r="M22" i="1" s="1"/>
  <c r="L18" i="1"/>
  <c r="M18" i="1" s="1"/>
  <c r="L5" i="1"/>
  <c r="M5" i="1" s="1"/>
  <c r="M6" i="1"/>
  <c r="M81" i="1"/>
  <c r="M15" i="1"/>
  <c r="M20" i="1"/>
  <c r="M78" i="1"/>
  <c r="M86" i="1"/>
  <c r="M87" i="1"/>
  <c r="D37" i="3" l="1"/>
  <c r="D21" i="1"/>
  <c r="D5" i="3"/>
  <c r="D9" i="1"/>
  <c r="A88" i="1"/>
  <c r="A27" i="3"/>
  <c r="A8" i="3"/>
  <c r="A16" i="1"/>
  <c r="A7" i="1"/>
  <c r="A4" i="3"/>
  <c r="D43" i="3"/>
  <c r="D80" i="1"/>
  <c r="D74" i="1"/>
  <c r="D40" i="3"/>
  <c r="D16" i="3"/>
  <c r="D70" i="1"/>
  <c r="D22" i="1"/>
  <c r="D12" i="3"/>
  <c r="D35" i="3"/>
  <c r="D15" i="1"/>
  <c r="D32" i="3"/>
  <c r="D10" i="1"/>
  <c r="D29" i="3"/>
  <c r="D5" i="1"/>
  <c r="A70" i="1"/>
  <c r="A16" i="3"/>
  <c r="A13" i="1"/>
  <c r="A34" i="3"/>
  <c r="D24" i="3"/>
  <c r="D84" i="1"/>
  <c r="A17" i="3"/>
  <c r="A71" i="1"/>
  <c r="A17" i="1"/>
  <c r="A36" i="3"/>
  <c r="A31" i="3"/>
  <c r="A8" i="1"/>
  <c r="D25" i="3"/>
  <c r="D85" i="1"/>
  <c r="D19" i="3"/>
  <c r="D75" i="1"/>
  <c r="D13" i="3"/>
  <c r="D23" i="1"/>
  <c r="D16" i="1"/>
  <c r="D8" i="3"/>
  <c r="D6" i="3"/>
  <c r="D11" i="1"/>
  <c r="A15" i="3"/>
  <c r="A26" i="1"/>
  <c r="A19" i="3"/>
  <c r="A75" i="1"/>
  <c r="A22" i="1"/>
  <c r="A12" i="3"/>
  <c r="A10" i="1"/>
  <c r="A32" i="3"/>
  <c r="D45" i="3"/>
  <c r="D86" i="1"/>
  <c r="D81" i="1"/>
  <c r="D22" i="3"/>
  <c r="D76" i="1"/>
  <c r="D20" i="3"/>
  <c r="D17" i="3"/>
  <c r="D71" i="1"/>
  <c r="D36" i="3"/>
  <c r="D17" i="1"/>
  <c r="D6" i="1"/>
  <c r="D30" i="3"/>
  <c r="D11" i="3"/>
  <c r="D20" i="1"/>
  <c r="A77" i="1"/>
  <c r="A41" i="3"/>
  <c r="A25" i="1"/>
  <c r="A14" i="3"/>
  <c r="A11" i="1"/>
  <c r="A6" i="3"/>
  <c r="D41" i="3"/>
  <c r="D77" i="1"/>
  <c r="D24" i="1"/>
  <c r="D38" i="3"/>
  <c r="D33" i="3"/>
  <c r="D12" i="1"/>
  <c r="D2" i="1"/>
  <c r="D28" i="3"/>
  <c r="A79" i="1"/>
  <c r="A42" i="3"/>
  <c r="D26" i="3"/>
  <c r="D87" i="1"/>
  <c r="D44" i="3"/>
  <c r="D82" i="1"/>
  <c r="D18" i="3"/>
  <c r="D72" i="1"/>
  <c r="D25" i="1"/>
  <c r="D14" i="3"/>
  <c r="D9" i="3"/>
  <c r="D18" i="1"/>
  <c r="D7" i="1"/>
  <c r="D4" i="3"/>
  <c r="D3" i="1"/>
  <c r="D2" i="3"/>
  <c r="D34" i="3"/>
  <c r="D13" i="1"/>
  <c r="D31" i="3"/>
  <c r="D8" i="1"/>
  <c r="D3" i="3"/>
  <c r="D4" i="1"/>
  <c r="A33" i="3"/>
  <c r="A12" i="1"/>
  <c r="D23" i="3"/>
  <c r="D83" i="1"/>
  <c r="D21" i="3"/>
  <c r="D78" i="1"/>
  <c r="A87" i="1"/>
  <c r="A26" i="3"/>
  <c r="A2" i="1"/>
  <c r="A28" i="3"/>
  <c r="D27" i="3"/>
  <c r="D88" i="1"/>
  <c r="D42" i="3"/>
  <c r="D79" i="1"/>
  <c r="D73" i="1"/>
  <c r="D39" i="3"/>
  <c r="D15" i="3"/>
  <c r="D26" i="1"/>
  <c r="D10" i="3"/>
  <c r="D19" i="1"/>
  <c r="D14" i="1"/>
  <c r="D7" i="3"/>
</calcChain>
</file>

<file path=xl/sharedStrings.xml><?xml version="1.0" encoding="utf-8"?>
<sst xmlns="http://schemas.openxmlformats.org/spreadsheetml/2006/main" count="441" uniqueCount="149">
  <si>
    <t>sample</t>
  </si>
  <si>
    <t>ACT7 (Cq)</t>
  </si>
  <si>
    <t>HYD1 (Cq)</t>
  </si>
  <si>
    <t>PP2A1 (Cq)</t>
  </si>
  <si>
    <t>ACT7 ∆Ct</t>
  </si>
  <si>
    <t>PP2A1 ∆Ct</t>
  </si>
  <si>
    <t>mean ∆Ct</t>
  </si>
  <si>
    <t>∆∆ct</t>
  </si>
  <si>
    <t>1.98^-∆∆ct</t>
  </si>
  <si>
    <t>Calibrator Calculations</t>
  </si>
  <si>
    <t>I.GFP.10.4th</t>
  </si>
  <si>
    <t>I.GFP.11.2nd</t>
  </si>
  <si>
    <t>I.GFP.11.4th</t>
  </si>
  <si>
    <t>I.GFP.16.2nd</t>
  </si>
  <si>
    <t>Gene</t>
  </si>
  <si>
    <t>Rxn Efficiency E</t>
  </si>
  <si>
    <t>Rxn E Factor (= 1 +  E)</t>
  </si>
  <si>
    <t>I.GFP.16.4th</t>
  </si>
  <si>
    <t>PP2A1</t>
  </si>
  <si>
    <t>I.GFP.17.2nd</t>
  </si>
  <si>
    <t>ACT7</t>
  </si>
  <si>
    <t>I.GFP.18.4th</t>
  </si>
  <si>
    <t>HYD1</t>
  </si>
  <si>
    <t>I.GFP.19.2nd</t>
  </si>
  <si>
    <t>I.GFP.2.2nd</t>
  </si>
  <si>
    <t>Geometric mean of reference E Factor</t>
  </si>
  <si>
    <t>I.GFP.21.2nd</t>
  </si>
  <si>
    <t>I.GFP.22.2nd</t>
  </si>
  <si>
    <t>Relative reaction efficiency:</t>
  </si>
  <si>
    <t>I.GFP.22.4th</t>
  </si>
  <si>
    <t>^HYD1 Rxn Efficiency / geometric mean Ref Gene Rxn Efficiency</t>
  </si>
  <si>
    <t>I.GFP.23.2nd</t>
  </si>
  <si>
    <t>I.GFP.24.2nd</t>
  </si>
  <si>
    <t>Final Rxn Efficiency Factor</t>
  </si>
  <si>
    <t>I.GFP.25.4th</t>
  </si>
  <si>
    <t>I.GFP.26.4th</t>
  </si>
  <si>
    <t>I.GFP.27.2nd</t>
  </si>
  <si>
    <t>I.GFP.27.4th</t>
  </si>
  <si>
    <t>I.GFP.3.2nd</t>
  </si>
  <si>
    <t>I.GFP.4.4th</t>
  </si>
  <si>
    <t>I.GFP.5.2nd</t>
  </si>
  <si>
    <t>I.GFP.7.2nd</t>
  </si>
  <si>
    <t>I.GFP.8.4th</t>
  </si>
  <si>
    <t>I.GFP.9.2nd</t>
  </si>
  <si>
    <t>I.GFP.9.4th</t>
  </si>
  <si>
    <t>I.Unif.1.2nd</t>
  </si>
  <si>
    <t>I.Unif.1.4th</t>
  </si>
  <si>
    <t>I.Unif.11.2nd</t>
  </si>
  <si>
    <t>I.Unif.12.2nd</t>
  </si>
  <si>
    <t>I.Unif.12.4th</t>
  </si>
  <si>
    <t>I.Unif.13.2nd</t>
  </si>
  <si>
    <t>I.Unif.15.2nd</t>
  </si>
  <si>
    <t>I.Unif.18.2nd</t>
  </si>
  <si>
    <t>I.Unif.19.2nd</t>
  </si>
  <si>
    <t>I.Unif.2.4th</t>
  </si>
  <si>
    <t>I.Unif.20.2nd</t>
  </si>
  <si>
    <t>I.Unif.23.2nd</t>
  </si>
  <si>
    <t>I.Unif.24.2nd</t>
  </si>
  <si>
    <t>I.Unif.3.2nd</t>
  </si>
  <si>
    <t>I.Unif.7.2nd</t>
  </si>
  <si>
    <t>I.Unif.7.4th</t>
  </si>
  <si>
    <t>I.Unif.8.2nd</t>
  </si>
  <si>
    <t>I.Unif.9.2nd</t>
  </si>
  <si>
    <t>Unif.21.2nd</t>
  </si>
  <si>
    <t>plant.ID</t>
  </si>
  <si>
    <t>infiltration.status</t>
  </si>
  <si>
    <t>infestation.status</t>
  </si>
  <si>
    <t>vigs</t>
  </si>
  <si>
    <t>uninfiltrated</t>
  </si>
  <si>
    <t>days.post.infestation</t>
  </si>
  <si>
    <t>geometric mean of control group delta ct 14 dpi</t>
  </si>
  <si>
    <t>geometric mean of control group delta ct 21 dpi</t>
  </si>
  <si>
    <t>UBQ7 (Ct)</t>
  </si>
  <si>
    <t>∆Ct</t>
  </si>
  <si>
    <t>UBQ7</t>
  </si>
  <si>
    <t>vigs_infiltrated</t>
  </si>
  <si>
    <t>HYD 9</t>
  </si>
  <si>
    <t>fourteen</t>
  </si>
  <si>
    <t>I.HYD.9.2nd</t>
  </si>
  <si>
    <t>uninfested</t>
  </si>
  <si>
    <t>HYD 8</t>
  </si>
  <si>
    <t>twenty-one</t>
  </si>
  <si>
    <t>I.HYD.8.2nd</t>
  </si>
  <si>
    <t>HYD 7</t>
  </si>
  <si>
    <t>I.HYD.7.2nd</t>
  </si>
  <si>
    <t>HYD 6</t>
  </si>
  <si>
    <t>I.HYD.6.4th</t>
  </si>
  <si>
    <t>I.HYD.6.2nd</t>
  </si>
  <si>
    <t>HYD 5</t>
  </si>
  <si>
    <t>I.HYD.5.4th</t>
  </si>
  <si>
    <t>I.HYD.5.2nd</t>
  </si>
  <si>
    <t>HYD 4</t>
  </si>
  <si>
    <t>I.HYD.4.4th</t>
  </si>
  <si>
    <t>I.HYD.4.2nd</t>
  </si>
  <si>
    <t>HYD 3</t>
  </si>
  <si>
    <t>I.HYD.3.4th</t>
  </si>
  <si>
    <t>I.HYD.3.2nd</t>
  </si>
  <si>
    <t>HYD 28</t>
  </si>
  <si>
    <t>I.HYD.28.4th</t>
  </si>
  <si>
    <t>I.HYD.28.2nd</t>
  </si>
  <si>
    <t>HYD 27</t>
  </si>
  <si>
    <t>I.HYD.27.4th</t>
  </si>
  <si>
    <t>I.HYD.27.2nd</t>
  </si>
  <si>
    <t>HYD 26</t>
  </si>
  <si>
    <t>I.HYD.26.4th</t>
  </si>
  <si>
    <t>I.HYD.26.2nd</t>
  </si>
  <si>
    <t>HYD 25</t>
  </si>
  <si>
    <t>I.HYD.25.2nd</t>
  </si>
  <si>
    <t>HYD 24</t>
  </si>
  <si>
    <t>I.HYD.24.2nd</t>
  </si>
  <si>
    <t>HYD 23</t>
  </si>
  <si>
    <t>I.HYD.23.4th</t>
  </si>
  <si>
    <t>I.HYD.23.2nd</t>
  </si>
  <si>
    <t>HYD 22</t>
  </si>
  <si>
    <t>I.HYD.22.4th</t>
  </si>
  <si>
    <t>I.HYD.22.2nd</t>
  </si>
  <si>
    <t>HYD 21</t>
  </si>
  <si>
    <t>I.HYD.21.4th</t>
  </si>
  <si>
    <t>I.HYD.21.2nd</t>
  </si>
  <si>
    <t>HYD 20</t>
  </si>
  <si>
    <t>I.HYD.20.2nd</t>
  </si>
  <si>
    <t>HYD 2</t>
  </si>
  <si>
    <t>I.HYD.2.4th</t>
  </si>
  <si>
    <t>I.HYD.2.2nd</t>
  </si>
  <si>
    <t>HYD 19</t>
  </si>
  <si>
    <t>I.HYD.19.4th</t>
  </si>
  <si>
    <t>HYD 18</t>
  </si>
  <si>
    <t>I.HYD.18.4th</t>
  </si>
  <si>
    <t>I.HYD.18.2nd</t>
  </si>
  <si>
    <t>HYD 17</t>
  </si>
  <si>
    <t>I.HYD.17.2nd</t>
  </si>
  <si>
    <t>HYD 16</t>
  </si>
  <si>
    <t>I.HYD.16.2nd</t>
  </si>
  <si>
    <t>HYD 15</t>
  </si>
  <si>
    <t>I.HYD.15.4th</t>
  </si>
  <si>
    <t>I.HYD.15.2nd</t>
  </si>
  <si>
    <t>HYD 13</t>
  </si>
  <si>
    <t>I.HYD.13.4th</t>
  </si>
  <si>
    <t>I.HYD.13.2nd</t>
  </si>
  <si>
    <t>HYD 12</t>
  </si>
  <si>
    <t>I.HYD.12.2nd</t>
  </si>
  <si>
    <t>HYD 11</t>
  </si>
  <si>
    <t>I.HYD.11.4th</t>
  </si>
  <si>
    <t>HYD 10</t>
  </si>
  <si>
    <t>I.HYD.10.4th</t>
  </si>
  <si>
    <t>I.HYD.10.2nd</t>
  </si>
  <si>
    <t>HYD 1</t>
  </si>
  <si>
    <t>I.HYD.1.4th</t>
  </si>
  <si>
    <t>I.HYD.1.2nd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</si>
</sst>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masonclark/Library/CloudStorage/Dropbox/Mac/Desktop/gene_editing/cotton/infiltration_assays/VIGS/VIGS-trial-records/WHOLE_PLANT_MASTER_(EXPS_SUMMER_2023)/Trial_I_whole_plant_10824/qPCR/new_R_folder_for_manuscript/final_cqs_with_exp_metadata.xlsx" TargetMode="External"/><Relationship Id="rId2" Type="http://schemas.microsoft.com/office/2019/04/relationships/externalLinkLongPath" Target="final_cqs_with_exp_metadata.xlsx?AD08F773" TargetMode="External"/><Relationship Id="rId1" Type="http://schemas.openxmlformats.org/officeDocument/2006/relationships/externalLinkPath" Target="file:///AD08F773/final_cqs_with_exp_meta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sonclark/Library/CloudStorage/Dropbox/Mac/Desktop/gene_editing/cotton/infiltration_assays/VIGS/VIGS-trial-records/WHOLE_PLANT_MASTER_(EXPS_SUMMER_2023)/Trial_I_whole_plant_10824/Trial_I_whole_plant_10824.xlsx" TargetMode="External"/><Relationship Id="rId1" Type="http://schemas.openxmlformats.org/officeDocument/2006/relationships/externalLinkPath" Target="/Users/masonclark/Library/CloudStorage/Dropbox/Mac/Desktop/gene_editing/cotton/infiltration_assays/VIGS/VIGS-trial-records/WHOLE_PLANT_MASTER_(EXPS_SUMMER_2023)/Trial_I_whole_plant_10824/Trial_I_whole_plant_108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final_cqs_with_exp_metadata"/>
    </sheetNames>
    <sheetDataSet>
      <sheetData sheetId="0">
        <row r="1">
          <cell r="A1" t="str">
            <v>Sample</v>
          </cell>
          <cell r="B1" t="str">
            <v>plant.ID</v>
          </cell>
          <cell r="C1" t="str">
            <v>gene_target</v>
          </cell>
          <cell r="D1" t="str">
            <v>Target</v>
          </cell>
          <cell r="E1" t="str">
            <v>Cq</v>
          </cell>
          <cell r="F1" t="str">
            <v>vigs_condition</v>
          </cell>
          <cell r="G1" t="str">
            <v>aphid_status</v>
          </cell>
          <cell r="H1" t="str">
            <v>leaf</v>
          </cell>
          <cell r="I1" t="str">
            <v>dpi</v>
          </cell>
        </row>
        <row r="2">
          <cell r="A2" t="str">
            <v>I.Unif.9.2nd</v>
          </cell>
          <cell r="B2" t="str">
            <v>Unif 9</v>
          </cell>
          <cell r="C2" t="str">
            <v>none</v>
          </cell>
          <cell r="D2" t="str">
            <v>ACT7</v>
          </cell>
          <cell r="E2">
            <v>20.502837135</v>
          </cell>
          <cell r="F2" t="str">
            <v>uninfiltrated</v>
          </cell>
          <cell r="G2" t="str">
            <v>infested</v>
          </cell>
          <cell r="H2" t="str">
            <v>2nd</v>
          </cell>
          <cell r="I2" t="str">
            <v>fourteen</v>
          </cell>
        </row>
        <row r="3">
          <cell r="A3" t="str">
            <v>I.Unif.9.4th</v>
          </cell>
          <cell r="B3" t="str">
            <v>Unif 9</v>
          </cell>
          <cell r="C3" t="str">
            <v>none</v>
          </cell>
          <cell r="D3" t="str">
            <v>ACT7</v>
          </cell>
          <cell r="E3">
            <v>21.333529315</v>
          </cell>
          <cell r="F3" t="str">
            <v>uninfiltrated</v>
          </cell>
          <cell r="G3" t="str">
            <v>infested</v>
          </cell>
          <cell r="H3" t="str">
            <v>4th</v>
          </cell>
          <cell r="I3" t="str">
            <v>fourteen</v>
          </cell>
        </row>
        <row r="4">
          <cell r="A4" t="str">
            <v>I.Unif.6.2nd</v>
          </cell>
          <cell r="B4" t="str">
            <v>Unif 6</v>
          </cell>
          <cell r="C4" t="str">
            <v>none</v>
          </cell>
          <cell r="D4" t="str">
            <v>ACT7</v>
          </cell>
          <cell r="E4">
            <v>20.588001980000001</v>
          </cell>
          <cell r="F4" t="str">
            <v>uninfiltrated</v>
          </cell>
          <cell r="G4" t="str">
            <v>infested</v>
          </cell>
          <cell r="H4" t="str">
            <v>2nd</v>
          </cell>
          <cell r="I4" t="str">
            <v>twenty-one</v>
          </cell>
        </row>
        <row r="5">
          <cell r="A5" t="str">
            <v>I.Unif.5.2nd</v>
          </cell>
          <cell r="B5" t="str">
            <v>Unif 5</v>
          </cell>
          <cell r="C5" t="str">
            <v>none</v>
          </cell>
          <cell r="D5" t="str">
            <v>ACT7</v>
          </cell>
          <cell r="E5">
            <v>22.547656315000001</v>
          </cell>
          <cell r="F5" t="str">
            <v>uninfiltrated</v>
          </cell>
          <cell r="G5" t="str">
            <v>infested</v>
          </cell>
          <cell r="H5" t="str">
            <v>2nd</v>
          </cell>
          <cell r="I5" t="str">
            <v>fourteen</v>
          </cell>
        </row>
        <row r="6">
          <cell r="A6" t="str">
            <v>Unif.21.2nd</v>
          </cell>
          <cell r="B6" t="str">
            <v>Unif 21</v>
          </cell>
          <cell r="C6" t="str">
            <v>none</v>
          </cell>
          <cell r="D6" t="str">
            <v>ACT7</v>
          </cell>
          <cell r="E6">
            <v>21.004517915000001</v>
          </cell>
          <cell r="F6" t="str">
            <v>uninfiltrated</v>
          </cell>
          <cell r="G6" t="str">
            <v>infested</v>
          </cell>
          <cell r="H6" t="str">
            <v>2nd</v>
          </cell>
          <cell r="I6" t="str">
            <v>fourteen</v>
          </cell>
        </row>
        <row r="7">
          <cell r="A7" t="str">
            <v>I.Unif.21.4th</v>
          </cell>
          <cell r="B7" t="str">
            <v>Unif 21</v>
          </cell>
          <cell r="C7" t="str">
            <v>none</v>
          </cell>
          <cell r="D7" t="str">
            <v>ACT7</v>
          </cell>
          <cell r="E7">
            <v>23.277268644999999</v>
          </cell>
          <cell r="F7" t="str">
            <v>uninfiltrated</v>
          </cell>
          <cell r="G7" t="str">
            <v>infested</v>
          </cell>
          <cell r="H7" t="str">
            <v>4th</v>
          </cell>
          <cell r="I7" t="str">
            <v>fourteen</v>
          </cell>
        </row>
        <row r="8">
          <cell r="A8" t="str">
            <v>I.Unif.2.4th</v>
          </cell>
          <cell r="B8" t="str">
            <v>Unif 2</v>
          </cell>
          <cell r="C8" t="str">
            <v>none</v>
          </cell>
          <cell r="D8" t="str">
            <v>ACT7</v>
          </cell>
          <cell r="E8">
            <v>20.985990265000002</v>
          </cell>
          <cell r="F8" t="str">
            <v>uninfiltrated</v>
          </cell>
          <cell r="G8" t="str">
            <v>infested</v>
          </cell>
          <cell r="H8" t="str">
            <v>4th</v>
          </cell>
          <cell r="I8" t="str">
            <v>twenty-one</v>
          </cell>
        </row>
        <row r="9">
          <cell r="A9" t="str">
            <v>I.Unif.2.2nd</v>
          </cell>
          <cell r="B9" t="str">
            <v>Unif 2</v>
          </cell>
          <cell r="C9" t="str">
            <v>none</v>
          </cell>
          <cell r="D9" t="str">
            <v>ACT7</v>
          </cell>
          <cell r="E9">
            <v>22.03049652</v>
          </cell>
          <cell r="F9" t="str">
            <v>uninfiltrated</v>
          </cell>
          <cell r="G9" t="str">
            <v>infested</v>
          </cell>
          <cell r="H9" t="str">
            <v>2nd</v>
          </cell>
          <cell r="I9" t="str">
            <v>fourteen</v>
          </cell>
        </row>
        <row r="10">
          <cell r="A10" t="str">
            <v>I.Unif.18.2nd</v>
          </cell>
          <cell r="B10" t="str">
            <v>Unif 18</v>
          </cell>
          <cell r="C10" t="str">
            <v>none</v>
          </cell>
          <cell r="D10" t="str">
            <v>ACT7</v>
          </cell>
          <cell r="E10">
            <v>20.453306704999999</v>
          </cell>
          <cell r="F10" t="str">
            <v>uninfiltrated</v>
          </cell>
          <cell r="G10" t="str">
            <v>infested</v>
          </cell>
          <cell r="H10" t="str">
            <v>2nd</v>
          </cell>
          <cell r="I10" t="str">
            <v>twenty-one</v>
          </cell>
        </row>
        <row r="11">
          <cell r="A11" t="str">
            <v>I.Unif.18.4th</v>
          </cell>
          <cell r="B11" t="str">
            <v>Unif 18</v>
          </cell>
          <cell r="C11" t="str">
            <v>none</v>
          </cell>
          <cell r="D11" t="str">
            <v>ACT7</v>
          </cell>
          <cell r="E11">
            <v>22.534023614999999</v>
          </cell>
          <cell r="F11" t="str">
            <v>uninfiltrated</v>
          </cell>
          <cell r="G11" t="str">
            <v>infested</v>
          </cell>
          <cell r="H11" t="str">
            <v>4th</v>
          </cell>
          <cell r="I11" t="str">
            <v>twenty-one</v>
          </cell>
        </row>
        <row r="12">
          <cell r="A12" t="str">
            <v>I.Unif.17.2nd</v>
          </cell>
          <cell r="B12" t="str">
            <v>Unif 17</v>
          </cell>
          <cell r="C12" t="str">
            <v>none</v>
          </cell>
          <cell r="D12" t="str">
            <v>ACT7</v>
          </cell>
          <cell r="E12">
            <v>21.203833620000001</v>
          </cell>
          <cell r="F12" t="str">
            <v>uninfiltrated</v>
          </cell>
          <cell r="G12" t="str">
            <v>infested</v>
          </cell>
          <cell r="H12" t="str">
            <v>2nd</v>
          </cell>
          <cell r="I12" t="str">
            <v>fourteen</v>
          </cell>
        </row>
        <row r="13">
          <cell r="A13" t="str">
            <v>I.Unif.17.4th</v>
          </cell>
          <cell r="B13" t="str">
            <v>Unif 17</v>
          </cell>
          <cell r="C13" t="str">
            <v>none</v>
          </cell>
          <cell r="D13" t="str">
            <v>ACT7</v>
          </cell>
          <cell r="E13">
            <v>20.53876327</v>
          </cell>
          <cell r="F13" t="str">
            <v>uninfiltrated</v>
          </cell>
          <cell r="G13" t="str">
            <v>infested</v>
          </cell>
          <cell r="H13" t="str">
            <v>4th</v>
          </cell>
          <cell r="I13" t="str">
            <v>fourteen</v>
          </cell>
        </row>
        <row r="14">
          <cell r="A14" t="str">
            <v>I.Unif.13.2nd</v>
          </cell>
          <cell r="B14" t="str">
            <v>Unif 13</v>
          </cell>
          <cell r="C14" t="str">
            <v>none</v>
          </cell>
          <cell r="D14" t="str">
            <v>ACT7</v>
          </cell>
          <cell r="E14">
            <v>22.27360775</v>
          </cell>
          <cell r="F14" t="str">
            <v>uninfiltrated</v>
          </cell>
          <cell r="G14" t="str">
            <v>infested</v>
          </cell>
          <cell r="H14" t="str">
            <v>2nd</v>
          </cell>
          <cell r="I14" t="str">
            <v>fourteen</v>
          </cell>
        </row>
        <row r="15">
          <cell r="A15" t="str">
            <v>I.Unif.1.2nd</v>
          </cell>
          <cell r="B15" t="str">
            <v>Unif 1</v>
          </cell>
          <cell r="C15" t="str">
            <v>none</v>
          </cell>
          <cell r="D15" t="str">
            <v>ACT7</v>
          </cell>
          <cell r="E15">
            <v>22.880316135000001</v>
          </cell>
          <cell r="F15" t="str">
            <v>uninfiltrated</v>
          </cell>
          <cell r="G15" t="str">
            <v>infested</v>
          </cell>
          <cell r="H15" t="str">
            <v>2nd</v>
          </cell>
          <cell r="I15" t="str">
            <v>fourteen</v>
          </cell>
        </row>
        <row r="16">
          <cell r="A16" t="str">
            <v>I.Unif.1.4th</v>
          </cell>
          <cell r="B16" t="str">
            <v>Unif 1</v>
          </cell>
          <cell r="C16" t="str">
            <v>none</v>
          </cell>
          <cell r="D16" t="str">
            <v>ACT7</v>
          </cell>
          <cell r="E16">
            <v>21.062562634999999</v>
          </cell>
          <cell r="F16" t="str">
            <v>uninfiltrated</v>
          </cell>
          <cell r="G16" t="str">
            <v>infested</v>
          </cell>
          <cell r="H16" t="str">
            <v>4th</v>
          </cell>
          <cell r="I16" t="str">
            <v>fourteen</v>
          </cell>
        </row>
        <row r="17">
          <cell r="A17" t="str">
            <v>I.HYD.9.2nd</v>
          </cell>
          <cell r="B17" t="str">
            <v>HYD 9</v>
          </cell>
          <cell r="C17" t="str">
            <v>HYD1</v>
          </cell>
          <cell r="D17" t="str">
            <v>ACT7</v>
          </cell>
          <cell r="E17">
            <v>21.184381195</v>
          </cell>
          <cell r="F17" t="str">
            <v>vigs_infiltrated</v>
          </cell>
          <cell r="G17" t="str">
            <v>infested</v>
          </cell>
          <cell r="H17" t="str">
            <v>2nd</v>
          </cell>
          <cell r="I17" t="str">
            <v>fourteen</v>
          </cell>
        </row>
        <row r="18">
          <cell r="A18" t="str">
            <v>I.HYD.6.2nd</v>
          </cell>
          <cell r="B18" t="str">
            <v>HYD 6</v>
          </cell>
          <cell r="C18" t="str">
            <v>HYD1</v>
          </cell>
          <cell r="D18" t="str">
            <v>ACT7</v>
          </cell>
          <cell r="E18">
            <v>21.828349535000001</v>
          </cell>
          <cell r="F18" t="str">
            <v>vigs_infiltrated</v>
          </cell>
          <cell r="G18" t="str">
            <v>infested</v>
          </cell>
          <cell r="H18" t="str">
            <v>2nd</v>
          </cell>
          <cell r="I18" t="str">
            <v>twenty-one</v>
          </cell>
        </row>
        <row r="19">
          <cell r="A19" t="str">
            <v>I.HYD.6.4th</v>
          </cell>
          <cell r="B19" t="str">
            <v>HYD 6</v>
          </cell>
          <cell r="C19" t="str">
            <v>HYD1</v>
          </cell>
          <cell r="D19" t="str">
            <v>ACT7</v>
          </cell>
          <cell r="E19">
            <v>20.8752277</v>
          </cell>
          <cell r="F19" t="str">
            <v>vigs_infiltrated</v>
          </cell>
          <cell r="G19" t="str">
            <v>infested</v>
          </cell>
          <cell r="H19" t="str">
            <v>4th</v>
          </cell>
          <cell r="I19" t="str">
            <v>twenty-one</v>
          </cell>
        </row>
        <row r="20">
          <cell r="A20" t="str">
            <v>I.HYD.5.2nd</v>
          </cell>
          <cell r="B20" t="str">
            <v>HYD 5</v>
          </cell>
          <cell r="C20" t="str">
            <v>HYD1</v>
          </cell>
          <cell r="D20" t="str">
            <v>ACT7</v>
          </cell>
          <cell r="E20">
            <v>21.560701630000001</v>
          </cell>
          <cell r="F20" t="str">
            <v>vigs_infiltrated</v>
          </cell>
          <cell r="G20" t="str">
            <v>infested</v>
          </cell>
          <cell r="H20" t="str">
            <v>2nd</v>
          </cell>
          <cell r="I20" t="str">
            <v>fourteen</v>
          </cell>
        </row>
        <row r="21">
          <cell r="A21" t="str">
            <v>I.HYD.5.4th</v>
          </cell>
          <cell r="B21" t="str">
            <v>HYD 5</v>
          </cell>
          <cell r="C21" t="str">
            <v>HYD1</v>
          </cell>
          <cell r="D21" t="str">
            <v>ACT7</v>
          </cell>
          <cell r="E21">
            <v>20.96988043</v>
          </cell>
          <cell r="F21" t="str">
            <v>vigs_infiltrated</v>
          </cell>
          <cell r="G21" t="str">
            <v>infested</v>
          </cell>
          <cell r="H21" t="str">
            <v>4th</v>
          </cell>
          <cell r="I21" t="str">
            <v>fourteen</v>
          </cell>
        </row>
        <row r="22">
          <cell r="A22" t="str">
            <v>I.HYD.26.2nd</v>
          </cell>
          <cell r="B22" t="str">
            <v>HYD 26</v>
          </cell>
          <cell r="C22" t="str">
            <v>HYD1</v>
          </cell>
          <cell r="D22" t="str">
            <v>ACT7</v>
          </cell>
          <cell r="E22">
            <v>20.495890835000001</v>
          </cell>
          <cell r="F22" t="str">
            <v>vigs_infiltrated</v>
          </cell>
          <cell r="G22" t="str">
            <v>infested</v>
          </cell>
          <cell r="H22" t="str">
            <v>2nd</v>
          </cell>
          <cell r="I22" t="str">
            <v>twenty-one</v>
          </cell>
        </row>
        <row r="23">
          <cell r="A23" t="str">
            <v>I.HYD.26.4th</v>
          </cell>
          <cell r="B23" t="str">
            <v>HYD 26</v>
          </cell>
          <cell r="C23" t="str">
            <v>HYD1</v>
          </cell>
          <cell r="D23" t="str">
            <v>ACT7</v>
          </cell>
          <cell r="E23">
            <v>20.2294558</v>
          </cell>
          <cell r="F23" t="str">
            <v>vigs_infiltrated</v>
          </cell>
          <cell r="G23" t="str">
            <v>infested</v>
          </cell>
          <cell r="H23" t="str">
            <v>4th</v>
          </cell>
          <cell r="I23" t="str">
            <v>twenty-one</v>
          </cell>
        </row>
        <row r="24">
          <cell r="A24" t="str">
            <v>I.HYD.25.2nd</v>
          </cell>
          <cell r="B24" t="str">
            <v>HYD 25</v>
          </cell>
          <cell r="C24" t="str">
            <v>HYD1</v>
          </cell>
          <cell r="D24" t="str">
            <v>ACT7</v>
          </cell>
          <cell r="E24">
            <v>23.587343789999998</v>
          </cell>
          <cell r="F24" t="str">
            <v>vigs_infiltrated</v>
          </cell>
          <cell r="G24" t="str">
            <v>infested</v>
          </cell>
          <cell r="H24" t="str">
            <v>2nd</v>
          </cell>
          <cell r="I24" t="str">
            <v>fourteen</v>
          </cell>
        </row>
        <row r="25">
          <cell r="A25" t="str">
            <v>I.HYD.22.2nd</v>
          </cell>
          <cell r="B25" t="str">
            <v>HYD 22</v>
          </cell>
          <cell r="C25" t="str">
            <v>HYD1</v>
          </cell>
          <cell r="D25" t="str">
            <v>ACT7</v>
          </cell>
          <cell r="E25">
            <v>23.795307515000001</v>
          </cell>
          <cell r="F25" t="str">
            <v>vigs_infiltrated</v>
          </cell>
          <cell r="G25" t="str">
            <v>infested</v>
          </cell>
          <cell r="H25" t="str">
            <v>2nd</v>
          </cell>
          <cell r="I25" t="str">
            <v>twenty-one</v>
          </cell>
        </row>
        <row r="26">
          <cell r="A26" t="str">
            <v>I.HYD.22.4th</v>
          </cell>
          <cell r="B26" t="str">
            <v>HYD 22</v>
          </cell>
          <cell r="C26" t="str">
            <v>HYD1</v>
          </cell>
          <cell r="D26" t="str">
            <v>ACT7</v>
          </cell>
          <cell r="E26">
            <v>21.409180214999999</v>
          </cell>
          <cell r="F26" t="str">
            <v>vigs_infiltrated</v>
          </cell>
          <cell r="G26" t="str">
            <v>infested</v>
          </cell>
          <cell r="H26" t="str">
            <v>4th</v>
          </cell>
          <cell r="I26" t="str">
            <v>twenty-one</v>
          </cell>
        </row>
        <row r="27">
          <cell r="A27" t="str">
            <v>I.HYD.21.2nd</v>
          </cell>
          <cell r="B27" t="str">
            <v>HYD 21</v>
          </cell>
          <cell r="C27" t="str">
            <v>HYD1</v>
          </cell>
          <cell r="D27" t="str">
            <v>ACT7</v>
          </cell>
          <cell r="E27">
            <v>21.270387724999999</v>
          </cell>
          <cell r="F27" t="str">
            <v>vigs_infiltrated</v>
          </cell>
          <cell r="G27" t="str">
            <v>infested</v>
          </cell>
          <cell r="H27" t="str">
            <v>2nd</v>
          </cell>
          <cell r="I27" t="str">
            <v>fourteen</v>
          </cell>
        </row>
        <row r="28">
          <cell r="A28" t="str">
            <v>I.HYD.21.4th</v>
          </cell>
          <cell r="B28" t="str">
            <v>HYD 21</v>
          </cell>
          <cell r="C28" t="str">
            <v>HYD1</v>
          </cell>
          <cell r="D28" t="str">
            <v>ACT7</v>
          </cell>
          <cell r="E28">
            <v>22.65674254</v>
          </cell>
          <cell r="F28" t="str">
            <v>vigs_infiltrated</v>
          </cell>
          <cell r="G28" t="str">
            <v>infested</v>
          </cell>
          <cell r="H28" t="str">
            <v>4th</v>
          </cell>
          <cell r="I28" t="str">
            <v>fourteen</v>
          </cell>
        </row>
        <row r="29">
          <cell r="A29" t="str">
            <v>I.HYD.2.2nd</v>
          </cell>
          <cell r="B29" t="str">
            <v>HYD 2</v>
          </cell>
          <cell r="C29" t="str">
            <v>HYD1</v>
          </cell>
          <cell r="D29" t="str">
            <v>ACT7</v>
          </cell>
          <cell r="E29">
            <v>21.018844489999999</v>
          </cell>
          <cell r="F29" t="str">
            <v>vigs_infiltrated</v>
          </cell>
          <cell r="G29" t="str">
            <v>infested</v>
          </cell>
          <cell r="H29" t="str">
            <v>2nd</v>
          </cell>
          <cell r="I29" t="str">
            <v>twenty-one</v>
          </cell>
        </row>
        <row r="30">
          <cell r="A30" t="str">
            <v>I.HYD.2.4th</v>
          </cell>
          <cell r="B30" t="str">
            <v>HYD 2</v>
          </cell>
          <cell r="C30" t="str">
            <v>HYD1</v>
          </cell>
          <cell r="D30" t="str">
            <v>ACT7</v>
          </cell>
          <cell r="E30">
            <v>20.799291759999999</v>
          </cell>
          <cell r="F30" t="str">
            <v>vigs_infiltrated</v>
          </cell>
          <cell r="G30" t="str">
            <v>infested</v>
          </cell>
          <cell r="H30" t="str">
            <v>4th</v>
          </cell>
          <cell r="I30" t="str">
            <v>twenty-one</v>
          </cell>
        </row>
        <row r="31">
          <cell r="A31" t="str">
            <v>I.HYD.18.2nd</v>
          </cell>
          <cell r="B31" t="str">
            <v>HYD 18</v>
          </cell>
          <cell r="C31" t="str">
            <v>HYD1</v>
          </cell>
          <cell r="D31" t="str">
            <v>ACT7</v>
          </cell>
          <cell r="E31">
            <v>20.289185239999998</v>
          </cell>
          <cell r="F31" t="str">
            <v>vigs_infiltrated</v>
          </cell>
          <cell r="G31" t="str">
            <v>infested</v>
          </cell>
          <cell r="H31" t="str">
            <v>2nd</v>
          </cell>
          <cell r="I31" t="str">
            <v>twenty-one</v>
          </cell>
        </row>
        <row r="32">
          <cell r="A32" t="str">
            <v>I.HYD.18.4th</v>
          </cell>
          <cell r="B32" t="str">
            <v>HYD 18</v>
          </cell>
          <cell r="C32" t="str">
            <v>HYD1</v>
          </cell>
          <cell r="D32" t="str">
            <v>ACT7</v>
          </cell>
          <cell r="E32">
            <v>22.133883585</v>
          </cell>
          <cell r="F32" t="str">
            <v>vigs_infiltrated</v>
          </cell>
          <cell r="G32" t="str">
            <v>infested</v>
          </cell>
          <cell r="H32" t="str">
            <v>4th</v>
          </cell>
          <cell r="I32" t="str">
            <v>twenty-one</v>
          </cell>
        </row>
        <row r="33">
          <cell r="A33" t="str">
            <v>I.HYD.17.2nd</v>
          </cell>
          <cell r="B33" t="str">
            <v>HYD 17</v>
          </cell>
          <cell r="C33" t="str">
            <v>HYD1</v>
          </cell>
          <cell r="D33" t="str">
            <v>ACT7</v>
          </cell>
          <cell r="E33">
            <v>23.448940969999999</v>
          </cell>
          <cell r="F33" t="str">
            <v>vigs_infiltrated</v>
          </cell>
          <cell r="G33" t="str">
            <v>infested</v>
          </cell>
          <cell r="H33" t="str">
            <v>2nd</v>
          </cell>
          <cell r="I33" t="str">
            <v>fourteen</v>
          </cell>
        </row>
        <row r="34">
          <cell r="A34" t="str">
            <v>I.HYD.13.2nd</v>
          </cell>
          <cell r="B34" t="str">
            <v>HYD 13</v>
          </cell>
          <cell r="C34" t="str">
            <v>HYD1</v>
          </cell>
          <cell r="D34" t="str">
            <v>ACT7</v>
          </cell>
          <cell r="E34">
            <v>19.958574250000002</v>
          </cell>
          <cell r="F34" t="str">
            <v>vigs_infiltrated</v>
          </cell>
          <cell r="G34" t="str">
            <v>infested</v>
          </cell>
          <cell r="H34" t="str">
            <v>2nd</v>
          </cell>
          <cell r="I34" t="str">
            <v>fourteen</v>
          </cell>
        </row>
        <row r="35">
          <cell r="A35" t="str">
            <v>I.HYD.13.4th</v>
          </cell>
          <cell r="B35" t="str">
            <v>HYD 13</v>
          </cell>
          <cell r="C35" t="str">
            <v>HYD1</v>
          </cell>
          <cell r="D35" t="str">
            <v>ACT7</v>
          </cell>
          <cell r="E35">
            <v>21.29535615</v>
          </cell>
          <cell r="F35" t="str">
            <v>vigs_infiltrated</v>
          </cell>
          <cell r="G35" t="str">
            <v>infested</v>
          </cell>
          <cell r="H35" t="str">
            <v>4th</v>
          </cell>
          <cell r="I35" t="str">
            <v>fourteen</v>
          </cell>
        </row>
        <row r="36">
          <cell r="A36" t="str">
            <v>I.HYD.10.2nd</v>
          </cell>
          <cell r="B36" t="str">
            <v>HYD 10</v>
          </cell>
          <cell r="C36" t="str">
            <v>HYD1</v>
          </cell>
          <cell r="D36" t="str">
            <v>ACT7</v>
          </cell>
          <cell r="E36">
            <v>20.405773634999999</v>
          </cell>
          <cell r="F36" t="str">
            <v>vigs_infiltrated</v>
          </cell>
          <cell r="G36" t="str">
            <v>infested</v>
          </cell>
          <cell r="H36" t="str">
            <v>2nd</v>
          </cell>
          <cell r="I36" t="str">
            <v>twenty-one</v>
          </cell>
        </row>
        <row r="37">
          <cell r="A37" t="str">
            <v>I.HYD.10.4th</v>
          </cell>
          <cell r="B37" t="str">
            <v>HYD 10</v>
          </cell>
          <cell r="C37" t="str">
            <v>HYD1</v>
          </cell>
          <cell r="D37" t="str">
            <v>ACT7</v>
          </cell>
          <cell r="E37">
            <v>21.00150163</v>
          </cell>
          <cell r="F37" t="str">
            <v>vigs_infiltrated</v>
          </cell>
          <cell r="G37" t="str">
            <v>infested</v>
          </cell>
          <cell r="H37" t="str">
            <v>4th</v>
          </cell>
          <cell r="I37" t="str">
            <v>twenty-one</v>
          </cell>
        </row>
        <row r="38">
          <cell r="A38" t="str">
            <v>I.HYD.1.2nd</v>
          </cell>
          <cell r="B38" t="str">
            <v>HYD 1</v>
          </cell>
          <cell r="C38" t="str">
            <v>HYD1</v>
          </cell>
          <cell r="D38" t="str">
            <v>ACT7</v>
          </cell>
          <cell r="E38">
            <v>19.901603439999999</v>
          </cell>
          <cell r="F38" t="str">
            <v>vigs_infiltrated</v>
          </cell>
          <cell r="G38" t="str">
            <v>infested</v>
          </cell>
          <cell r="H38" t="str">
            <v>2nd</v>
          </cell>
          <cell r="I38" t="str">
            <v>fourteen</v>
          </cell>
        </row>
        <row r="39">
          <cell r="A39" t="str">
            <v>I.HYD.1.4th</v>
          </cell>
          <cell r="B39" t="str">
            <v>HYD 1</v>
          </cell>
          <cell r="C39" t="str">
            <v>HYD1</v>
          </cell>
          <cell r="D39" t="str">
            <v>ACT7</v>
          </cell>
          <cell r="E39">
            <v>23.378525915000001</v>
          </cell>
          <cell r="F39" t="str">
            <v>vigs_infiltrated</v>
          </cell>
          <cell r="G39" t="str">
            <v>infested</v>
          </cell>
          <cell r="H39" t="str">
            <v>4th</v>
          </cell>
          <cell r="I39" t="str">
            <v>fourteen</v>
          </cell>
        </row>
        <row r="40">
          <cell r="A40" t="str">
            <v>I.GFP.9.2nd</v>
          </cell>
          <cell r="B40" t="str">
            <v>GFP 9</v>
          </cell>
          <cell r="C40" t="str">
            <v>GFP</v>
          </cell>
          <cell r="D40" t="str">
            <v>ACT7</v>
          </cell>
          <cell r="E40">
            <v>21.402387730000001</v>
          </cell>
          <cell r="F40" t="str">
            <v>vigs_infiltrated</v>
          </cell>
          <cell r="G40" t="str">
            <v>infested</v>
          </cell>
          <cell r="H40" t="str">
            <v>2nd</v>
          </cell>
          <cell r="I40" t="str">
            <v>fourteen</v>
          </cell>
        </row>
        <row r="41">
          <cell r="A41" t="str">
            <v>I.GFP.9.4th</v>
          </cell>
          <cell r="B41" t="str">
            <v>GFP 9</v>
          </cell>
          <cell r="C41" t="str">
            <v>GFP</v>
          </cell>
          <cell r="D41" t="str">
            <v>ACT7</v>
          </cell>
          <cell r="E41">
            <v>20.953743100000001</v>
          </cell>
          <cell r="F41" t="str">
            <v>vigs_infiltrated</v>
          </cell>
          <cell r="G41" t="str">
            <v>infested</v>
          </cell>
          <cell r="H41" t="str">
            <v>4th</v>
          </cell>
          <cell r="I41" t="str">
            <v>fourteen</v>
          </cell>
        </row>
        <row r="42">
          <cell r="A42" t="str">
            <v>I.GFP.5.2nd</v>
          </cell>
          <cell r="B42" t="str">
            <v>GFP 5</v>
          </cell>
          <cell r="C42" t="str">
            <v>GFP</v>
          </cell>
          <cell r="D42" t="str">
            <v>ACT7</v>
          </cell>
          <cell r="E42">
            <v>21.436500195000001</v>
          </cell>
          <cell r="F42" t="str">
            <v>vigs_infiltrated</v>
          </cell>
          <cell r="G42" t="str">
            <v>infested</v>
          </cell>
          <cell r="H42" t="str">
            <v>2nd</v>
          </cell>
          <cell r="I42" t="str">
            <v>fourteen</v>
          </cell>
        </row>
        <row r="43">
          <cell r="A43" t="str">
            <v>I.GFP.26.4th</v>
          </cell>
          <cell r="B43" t="str">
            <v>GFP 26</v>
          </cell>
          <cell r="C43" t="str">
            <v>GFP</v>
          </cell>
          <cell r="D43" t="str">
            <v>ACT7</v>
          </cell>
          <cell r="E43">
            <v>21.643402210000001</v>
          </cell>
          <cell r="F43" t="str">
            <v>vigs_infiltrated</v>
          </cell>
          <cell r="G43" t="str">
            <v>infested</v>
          </cell>
          <cell r="H43" t="str">
            <v>4th</v>
          </cell>
          <cell r="I43" t="str">
            <v>twenty-one</v>
          </cell>
        </row>
        <row r="44">
          <cell r="A44" t="str">
            <v>I.GFP.26.2nd</v>
          </cell>
          <cell r="B44" t="str">
            <v>GFP 26</v>
          </cell>
          <cell r="C44" t="str">
            <v>GFP</v>
          </cell>
          <cell r="D44" t="str">
            <v>ACT7</v>
          </cell>
          <cell r="E44">
            <v>21.586534035</v>
          </cell>
          <cell r="F44" t="str">
            <v>vigs_infiltrated</v>
          </cell>
          <cell r="G44" t="str">
            <v>infested</v>
          </cell>
          <cell r="H44" t="str">
            <v>2nd</v>
          </cell>
          <cell r="I44" t="str">
            <v>twenty-one</v>
          </cell>
        </row>
        <row r="45">
          <cell r="A45" t="str">
            <v>I.GFP.25.4th</v>
          </cell>
          <cell r="B45" t="str">
            <v>GFP 25</v>
          </cell>
          <cell r="C45" t="str">
            <v>GFP</v>
          </cell>
          <cell r="D45" t="str">
            <v>ACT7</v>
          </cell>
          <cell r="E45">
            <v>20.948678050000002</v>
          </cell>
          <cell r="F45" t="str">
            <v>vigs_infiltrated</v>
          </cell>
          <cell r="G45" t="str">
            <v>infested</v>
          </cell>
          <cell r="H45" t="str">
            <v>4th</v>
          </cell>
          <cell r="I45" t="str">
            <v>fourteen</v>
          </cell>
        </row>
        <row r="46">
          <cell r="A46" t="str">
            <v>I.GFP.25.2nd</v>
          </cell>
          <cell r="B46" t="str">
            <v>GFP 25</v>
          </cell>
          <cell r="C46" t="str">
            <v>GFP</v>
          </cell>
          <cell r="D46" t="str">
            <v>ACT7</v>
          </cell>
          <cell r="E46">
            <v>20.137289370000001</v>
          </cell>
          <cell r="F46" t="str">
            <v>vigs_infiltrated</v>
          </cell>
          <cell r="G46" t="str">
            <v>infested</v>
          </cell>
          <cell r="H46" t="str">
            <v>2nd</v>
          </cell>
          <cell r="I46" t="str">
            <v>fourteen</v>
          </cell>
        </row>
        <row r="47">
          <cell r="A47" t="str">
            <v>I.GFP.22.2nd</v>
          </cell>
          <cell r="B47" t="str">
            <v>GFP 22</v>
          </cell>
          <cell r="C47" t="str">
            <v>GFP</v>
          </cell>
          <cell r="D47" t="str">
            <v>ACT7</v>
          </cell>
          <cell r="E47">
            <v>20.363647404999998</v>
          </cell>
          <cell r="F47" t="str">
            <v>vigs_infiltrated</v>
          </cell>
          <cell r="G47" t="str">
            <v>infested</v>
          </cell>
          <cell r="H47" t="str">
            <v>2nd</v>
          </cell>
          <cell r="I47" t="str">
            <v>twenty-one</v>
          </cell>
        </row>
        <row r="48">
          <cell r="A48" t="str">
            <v>I.GFP.22.4th</v>
          </cell>
          <cell r="B48" t="str">
            <v>GFP 22</v>
          </cell>
          <cell r="C48" t="str">
            <v>GFP</v>
          </cell>
          <cell r="D48" t="str">
            <v>ACT7</v>
          </cell>
          <cell r="E48">
            <v>21.979365175000002</v>
          </cell>
          <cell r="F48" t="str">
            <v>vigs_infiltrated</v>
          </cell>
          <cell r="G48" t="str">
            <v>infested</v>
          </cell>
          <cell r="H48" t="str">
            <v>4th</v>
          </cell>
          <cell r="I48" t="str">
            <v>twenty-one</v>
          </cell>
        </row>
        <row r="49">
          <cell r="A49" t="str">
            <v>I.GFP.21.2nd</v>
          </cell>
          <cell r="B49" t="str">
            <v>GFP 21</v>
          </cell>
          <cell r="C49" t="str">
            <v>GFP</v>
          </cell>
          <cell r="D49" t="str">
            <v>ACT7</v>
          </cell>
          <cell r="E49">
            <v>20.844604400000001</v>
          </cell>
          <cell r="F49" t="str">
            <v>vigs_infiltrated</v>
          </cell>
          <cell r="G49" t="str">
            <v>infested</v>
          </cell>
          <cell r="H49" t="str">
            <v>2nd</v>
          </cell>
          <cell r="I49" t="str">
            <v>fourteen</v>
          </cell>
        </row>
        <row r="50">
          <cell r="A50" t="str">
            <v>I.GFP.2.2nd</v>
          </cell>
          <cell r="B50" t="str">
            <v>GFP 2</v>
          </cell>
          <cell r="C50" t="str">
            <v>GFP</v>
          </cell>
          <cell r="D50" t="str">
            <v>ACT7</v>
          </cell>
          <cell r="E50">
            <v>21.332767149999999</v>
          </cell>
          <cell r="F50" t="str">
            <v>vigs_infiltrated</v>
          </cell>
          <cell r="G50" t="str">
            <v>infested</v>
          </cell>
          <cell r="H50" t="str">
            <v>2nd</v>
          </cell>
          <cell r="I50" t="str">
            <v>twenty-one</v>
          </cell>
        </row>
        <row r="51">
          <cell r="A51" t="str">
            <v>I.GFP.18.4th</v>
          </cell>
          <cell r="B51" t="str">
            <v>GFP 18</v>
          </cell>
          <cell r="C51" t="str">
            <v>GFP</v>
          </cell>
          <cell r="D51" t="str">
            <v>ACT7</v>
          </cell>
          <cell r="E51">
            <v>21.06003643</v>
          </cell>
          <cell r="F51" t="str">
            <v>vigs_infiltrated</v>
          </cell>
          <cell r="G51" t="str">
            <v>infested</v>
          </cell>
          <cell r="H51" t="str">
            <v>4th</v>
          </cell>
          <cell r="I51" t="str">
            <v>twenty-one</v>
          </cell>
        </row>
        <row r="52">
          <cell r="A52" t="str">
            <v>I.GFP.18.2nd</v>
          </cell>
          <cell r="B52" t="str">
            <v>GFP 18</v>
          </cell>
          <cell r="C52" t="str">
            <v>GFP</v>
          </cell>
          <cell r="D52" t="str">
            <v>ACT7</v>
          </cell>
          <cell r="E52">
            <v>20.57899922</v>
          </cell>
          <cell r="F52" t="str">
            <v>vigs_infiltrated</v>
          </cell>
          <cell r="G52" t="str">
            <v>infested</v>
          </cell>
          <cell r="H52" t="str">
            <v>2nd</v>
          </cell>
          <cell r="I52" t="str">
            <v>twenty-one</v>
          </cell>
        </row>
        <row r="53">
          <cell r="A53" t="str">
            <v>I.GFP.17.2nd</v>
          </cell>
          <cell r="B53" t="str">
            <v>GFP 17</v>
          </cell>
          <cell r="C53" t="str">
            <v>GFP</v>
          </cell>
          <cell r="D53" t="str">
            <v>ACT7</v>
          </cell>
          <cell r="E53">
            <v>22.547029219999999</v>
          </cell>
          <cell r="F53" t="str">
            <v>vigs_infiltrated</v>
          </cell>
          <cell r="G53" t="str">
            <v>infested</v>
          </cell>
          <cell r="H53" t="str">
            <v>2nd</v>
          </cell>
          <cell r="I53" t="str">
            <v>fourteen</v>
          </cell>
        </row>
        <row r="54">
          <cell r="A54" t="str">
            <v>I.GFP.14.2nd</v>
          </cell>
          <cell r="B54" t="str">
            <v>GFP 14</v>
          </cell>
          <cell r="C54" t="str">
            <v>GFP</v>
          </cell>
          <cell r="D54" t="str">
            <v>ACT7</v>
          </cell>
          <cell r="E54">
            <v>20.54125496</v>
          </cell>
          <cell r="F54" t="str">
            <v>vigs_infiltrated</v>
          </cell>
          <cell r="G54" t="str">
            <v>infested</v>
          </cell>
          <cell r="H54" t="str">
            <v>2nd</v>
          </cell>
          <cell r="I54" t="str">
            <v>twenty-one</v>
          </cell>
        </row>
        <row r="55">
          <cell r="A55" t="str">
            <v>I.GFP.14.4th</v>
          </cell>
          <cell r="B55" t="str">
            <v>GFP 14</v>
          </cell>
          <cell r="C55" t="str">
            <v>GFP</v>
          </cell>
          <cell r="D55" t="str">
            <v>ACT7</v>
          </cell>
          <cell r="E55">
            <v>25.60807698</v>
          </cell>
          <cell r="F55" t="str">
            <v>vigs_infiltrated</v>
          </cell>
          <cell r="G55" t="str">
            <v>infested</v>
          </cell>
          <cell r="H55" t="str">
            <v>4th</v>
          </cell>
          <cell r="I55" t="str">
            <v>twenty-one</v>
          </cell>
        </row>
        <row r="56">
          <cell r="A56" t="str">
            <v>I.GFP.13.2nd</v>
          </cell>
          <cell r="B56" t="str">
            <v>GFP 13</v>
          </cell>
          <cell r="C56" t="str">
            <v>GFP</v>
          </cell>
          <cell r="D56" t="str">
            <v>ACT7</v>
          </cell>
          <cell r="E56">
            <v>20.645272035000001</v>
          </cell>
          <cell r="F56" t="str">
            <v>vigs_infiltrated</v>
          </cell>
          <cell r="G56" t="str">
            <v>infested</v>
          </cell>
          <cell r="H56" t="str">
            <v>2nd</v>
          </cell>
          <cell r="I56" t="str">
            <v>fourteen</v>
          </cell>
        </row>
        <row r="57">
          <cell r="A57" t="str">
            <v>I.GFP.13.4th</v>
          </cell>
          <cell r="B57" t="str">
            <v>GFP 13</v>
          </cell>
          <cell r="C57" t="str">
            <v>GFP</v>
          </cell>
          <cell r="D57" t="str">
            <v>ACT7</v>
          </cell>
          <cell r="E57">
            <v>21.058950079999999</v>
          </cell>
          <cell r="F57" t="str">
            <v>vigs_infiltrated</v>
          </cell>
          <cell r="G57" t="str">
            <v>infested</v>
          </cell>
          <cell r="H57" t="str">
            <v>4th</v>
          </cell>
          <cell r="I57" t="str">
            <v>fourteen</v>
          </cell>
        </row>
        <row r="58">
          <cell r="A58" t="str">
            <v>I.GFP.10.4th</v>
          </cell>
          <cell r="B58" t="str">
            <v>GFP 10</v>
          </cell>
          <cell r="C58" t="str">
            <v>GFP</v>
          </cell>
          <cell r="D58" t="str">
            <v>ACT7</v>
          </cell>
          <cell r="E58">
            <v>21.031741400000001</v>
          </cell>
          <cell r="F58" t="str">
            <v>vigs_infiltrated</v>
          </cell>
          <cell r="G58" t="str">
            <v>infested</v>
          </cell>
          <cell r="H58" t="str">
            <v>4th</v>
          </cell>
          <cell r="I58" t="str">
            <v>twenty-one</v>
          </cell>
        </row>
        <row r="59">
          <cell r="A59" t="str">
            <v>I.GFP.10.2nd</v>
          </cell>
          <cell r="B59" t="str">
            <v>GFP 10</v>
          </cell>
          <cell r="C59" t="str">
            <v>GFP</v>
          </cell>
          <cell r="D59" t="str">
            <v>ACT7</v>
          </cell>
          <cell r="E59">
            <v>19.704656799999999</v>
          </cell>
          <cell r="F59" t="str">
            <v>vigs_infiltrated</v>
          </cell>
          <cell r="G59" t="str">
            <v>infested</v>
          </cell>
          <cell r="H59" t="str">
            <v>2nd</v>
          </cell>
          <cell r="I59" t="str">
            <v>twenty-one</v>
          </cell>
        </row>
        <row r="60">
          <cell r="A60" t="str">
            <v>I.GFP1.2nd</v>
          </cell>
          <cell r="B60" t="str">
            <v>GFP 1</v>
          </cell>
          <cell r="C60" t="str">
            <v>GFP</v>
          </cell>
          <cell r="D60" t="str">
            <v>ACT7</v>
          </cell>
          <cell r="E60">
            <v>20.081254120000001</v>
          </cell>
          <cell r="F60" t="str">
            <v>vigs_infiltrated</v>
          </cell>
          <cell r="G60" t="str">
            <v>infested</v>
          </cell>
          <cell r="H60" t="str">
            <v>2nd</v>
          </cell>
          <cell r="I60" t="str">
            <v>fourteen</v>
          </cell>
        </row>
        <row r="61">
          <cell r="A61" t="str">
            <v>I.Unif.8.2nd</v>
          </cell>
          <cell r="B61" t="str">
            <v>Unif 8</v>
          </cell>
          <cell r="C61" t="str">
            <v>none</v>
          </cell>
          <cell r="D61" t="str">
            <v>ACT7</v>
          </cell>
          <cell r="E61">
            <v>22.207055615000002</v>
          </cell>
          <cell r="F61" t="str">
            <v>uninfiltrated</v>
          </cell>
          <cell r="G61" t="str">
            <v>uninfested</v>
          </cell>
          <cell r="H61" t="str">
            <v>2nd</v>
          </cell>
          <cell r="I61" t="str">
            <v>twenty-one</v>
          </cell>
        </row>
        <row r="62">
          <cell r="A62" t="str">
            <v>I.Unif.7.2nd</v>
          </cell>
          <cell r="B62" t="str">
            <v>Unif 7</v>
          </cell>
          <cell r="C62" t="str">
            <v>none</v>
          </cell>
          <cell r="D62" t="str">
            <v>ACT7</v>
          </cell>
          <cell r="E62">
            <v>20.521826234999999</v>
          </cell>
          <cell r="F62" t="str">
            <v>uninfiltrated</v>
          </cell>
          <cell r="G62" t="str">
            <v>uninfested</v>
          </cell>
          <cell r="H62" t="str">
            <v>2nd</v>
          </cell>
          <cell r="I62" t="str">
            <v>fourteen</v>
          </cell>
        </row>
        <row r="63">
          <cell r="A63" t="str">
            <v>I.Unif.7.4th</v>
          </cell>
          <cell r="B63" t="str">
            <v>Unif 7</v>
          </cell>
          <cell r="C63" t="str">
            <v>none</v>
          </cell>
          <cell r="D63" t="str">
            <v>ACT7</v>
          </cell>
          <cell r="E63">
            <v>20.808643605</v>
          </cell>
          <cell r="F63" t="str">
            <v>uninfiltrated</v>
          </cell>
          <cell r="G63" t="str">
            <v>uninfested</v>
          </cell>
          <cell r="H63" t="str">
            <v>4th</v>
          </cell>
          <cell r="I63" t="str">
            <v>fourteen</v>
          </cell>
        </row>
        <row r="64">
          <cell r="A64" t="str">
            <v>I.Unif.3.2nd</v>
          </cell>
          <cell r="B64" t="str">
            <v>Unif 3</v>
          </cell>
          <cell r="C64" t="str">
            <v>none</v>
          </cell>
          <cell r="D64" t="str">
            <v>ACT7</v>
          </cell>
          <cell r="E64">
            <v>20.285749965000001</v>
          </cell>
          <cell r="F64" t="str">
            <v>uninfiltrated</v>
          </cell>
          <cell r="G64" t="str">
            <v>uninfested</v>
          </cell>
          <cell r="H64" t="str">
            <v>2nd</v>
          </cell>
          <cell r="I64" t="str">
            <v>fourteen</v>
          </cell>
        </row>
        <row r="65">
          <cell r="A65" t="str">
            <v>I.Unif.24.2nd</v>
          </cell>
          <cell r="B65" t="str">
            <v>Unif 24</v>
          </cell>
          <cell r="C65" t="str">
            <v>none</v>
          </cell>
          <cell r="D65" t="str">
            <v>ACT7</v>
          </cell>
          <cell r="E65">
            <v>23.690732584999999</v>
          </cell>
          <cell r="F65" t="str">
            <v>uninfiltrated</v>
          </cell>
          <cell r="G65" t="str">
            <v>uninfested</v>
          </cell>
          <cell r="H65" t="str">
            <v>2nd</v>
          </cell>
          <cell r="I65" t="str">
            <v>twenty-one</v>
          </cell>
        </row>
        <row r="66">
          <cell r="A66" t="str">
            <v>I.Unif.23.2nd</v>
          </cell>
          <cell r="B66" t="str">
            <v>Unif 23</v>
          </cell>
          <cell r="C66" t="str">
            <v>none</v>
          </cell>
          <cell r="D66" t="str">
            <v>ACT7</v>
          </cell>
          <cell r="E66">
            <v>22.437433835</v>
          </cell>
          <cell r="F66" t="str">
            <v>uninfiltrated</v>
          </cell>
          <cell r="G66" t="str">
            <v>uninfested</v>
          </cell>
          <cell r="H66" t="str">
            <v>2nd</v>
          </cell>
          <cell r="I66" t="str">
            <v>fourteen</v>
          </cell>
        </row>
        <row r="67">
          <cell r="A67" t="str">
            <v>I.Unif.20.2nd</v>
          </cell>
          <cell r="B67" t="str">
            <v>Unif 20</v>
          </cell>
          <cell r="C67" t="str">
            <v>none</v>
          </cell>
          <cell r="D67" t="str">
            <v>ACT7</v>
          </cell>
          <cell r="E67">
            <v>21.499093089999999</v>
          </cell>
          <cell r="F67" t="str">
            <v>uninfiltrated</v>
          </cell>
          <cell r="G67" t="str">
            <v>uninfested</v>
          </cell>
          <cell r="H67" t="str">
            <v>2nd</v>
          </cell>
          <cell r="I67" t="str">
            <v>twenty-one</v>
          </cell>
        </row>
        <row r="68">
          <cell r="A68" t="str">
            <v>I.Unif.19.2nd</v>
          </cell>
          <cell r="B68" t="str">
            <v>Unif 19</v>
          </cell>
          <cell r="C68" t="str">
            <v>none</v>
          </cell>
          <cell r="D68" t="str">
            <v>ACT7</v>
          </cell>
          <cell r="E68">
            <v>20.915944804999999</v>
          </cell>
          <cell r="F68" t="str">
            <v>uninfiltrated</v>
          </cell>
          <cell r="G68" t="str">
            <v>uninfested</v>
          </cell>
          <cell r="H68" t="str">
            <v>2nd</v>
          </cell>
          <cell r="I68" t="str">
            <v>fourteen</v>
          </cell>
        </row>
        <row r="69">
          <cell r="A69" t="str">
            <v>I.Unif.15.2nd</v>
          </cell>
          <cell r="B69" t="str">
            <v>Unif 15</v>
          </cell>
          <cell r="C69" t="str">
            <v>none</v>
          </cell>
          <cell r="D69" t="str">
            <v>ACT7</v>
          </cell>
          <cell r="E69">
            <v>21.265518190000002</v>
          </cell>
          <cell r="F69" t="str">
            <v>uninfiltrated</v>
          </cell>
          <cell r="G69" t="str">
            <v>uninfested</v>
          </cell>
          <cell r="H69" t="str">
            <v>2nd</v>
          </cell>
          <cell r="I69" t="str">
            <v>fourteen</v>
          </cell>
        </row>
        <row r="70">
          <cell r="A70" t="str">
            <v>I.Unif.12.2nd</v>
          </cell>
          <cell r="B70" t="str">
            <v>Unif 12</v>
          </cell>
          <cell r="C70" t="str">
            <v>none</v>
          </cell>
          <cell r="D70" t="str">
            <v>ACT7</v>
          </cell>
          <cell r="E70">
            <v>21.728363465000001</v>
          </cell>
          <cell r="F70" t="str">
            <v>uninfiltrated</v>
          </cell>
          <cell r="G70" t="str">
            <v>uninfested</v>
          </cell>
          <cell r="H70" t="str">
            <v>2nd</v>
          </cell>
          <cell r="I70" t="str">
            <v>twenty-one</v>
          </cell>
        </row>
        <row r="71">
          <cell r="A71" t="str">
            <v>I.Unif.12.4th</v>
          </cell>
          <cell r="B71" t="str">
            <v>Unif 12</v>
          </cell>
          <cell r="C71" t="str">
            <v>none</v>
          </cell>
          <cell r="D71" t="str">
            <v>ACT7</v>
          </cell>
          <cell r="E71">
            <v>22.924422114999999</v>
          </cell>
          <cell r="F71" t="str">
            <v>uninfiltrated</v>
          </cell>
          <cell r="G71" t="str">
            <v>uninfested</v>
          </cell>
          <cell r="H71" t="str">
            <v>4th</v>
          </cell>
          <cell r="I71" t="str">
            <v>twenty-one</v>
          </cell>
        </row>
        <row r="72">
          <cell r="A72" t="str">
            <v>I.Unif.11.2nd</v>
          </cell>
          <cell r="B72" t="str">
            <v>Unif 11</v>
          </cell>
          <cell r="C72" t="str">
            <v>none</v>
          </cell>
          <cell r="D72" t="str">
            <v>ACT7</v>
          </cell>
          <cell r="E72">
            <v>21.135673175000001</v>
          </cell>
          <cell r="F72" t="str">
            <v>uninfiltrated</v>
          </cell>
          <cell r="G72" t="str">
            <v>uninfested</v>
          </cell>
          <cell r="H72" t="str">
            <v>2nd</v>
          </cell>
          <cell r="I72" t="str">
            <v>fourteen</v>
          </cell>
        </row>
        <row r="73">
          <cell r="A73" t="str">
            <v>I.GFP.8.4th</v>
          </cell>
          <cell r="B73" t="str">
            <v>GFP 8</v>
          </cell>
          <cell r="C73" t="str">
            <v>GFP</v>
          </cell>
          <cell r="D73" t="str">
            <v>ACT7</v>
          </cell>
          <cell r="E73">
            <v>23.110411365000001</v>
          </cell>
          <cell r="F73" t="str">
            <v>vigs_infiltrated</v>
          </cell>
          <cell r="G73" t="str">
            <v>uninfested</v>
          </cell>
          <cell r="H73" t="str">
            <v>4th</v>
          </cell>
          <cell r="I73" t="str">
            <v>twenty-one</v>
          </cell>
        </row>
        <row r="74">
          <cell r="A74" t="str">
            <v>I.GFP.7.2nd</v>
          </cell>
          <cell r="B74" t="str">
            <v>GFP 7</v>
          </cell>
          <cell r="C74" t="str">
            <v>GFP</v>
          </cell>
          <cell r="D74" t="str">
            <v>ACT7</v>
          </cell>
          <cell r="E74">
            <v>20.377718045000002</v>
          </cell>
          <cell r="F74" t="str">
            <v>vigs_infiltrated</v>
          </cell>
          <cell r="G74" t="str">
            <v>uninfested</v>
          </cell>
          <cell r="H74" t="str">
            <v>2nd</v>
          </cell>
          <cell r="I74" t="str">
            <v>fourteen</v>
          </cell>
        </row>
        <row r="75">
          <cell r="A75" t="str">
            <v>I.GFP.4.4th</v>
          </cell>
          <cell r="B75" t="str">
            <v>GFP 4</v>
          </cell>
          <cell r="C75" t="str">
            <v>GFP</v>
          </cell>
          <cell r="D75" t="str">
            <v>ACT7</v>
          </cell>
          <cell r="E75">
            <v>22.880353844999998</v>
          </cell>
          <cell r="F75" t="str">
            <v>vigs_infiltrated</v>
          </cell>
          <cell r="G75" t="str">
            <v>uninfested</v>
          </cell>
          <cell r="H75" t="str">
            <v>4th</v>
          </cell>
          <cell r="I75" t="str">
            <v>twenty-one</v>
          </cell>
        </row>
        <row r="76">
          <cell r="A76" t="str">
            <v>I.GFP.3.2nd</v>
          </cell>
          <cell r="B76" t="str">
            <v>GFP 3</v>
          </cell>
          <cell r="C76" t="str">
            <v>GFP</v>
          </cell>
          <cell r="D76" t="str">
            <v>ACT7</v>
          </cell>
          <cell r="E76">
            <v>22.019336460000002</v>
          </cell>
          <cell r="F76" t="str">
            <v>vigs_infiltrated</v>
          </cell>
          <cell r="G76" t="str">
            <v>uninfested</v>
          </cell>
          <cell r="H76" t="str">
            <v>2nd</v>
          </cell>
          <cell r="I76" t="str">
            <v>fourteen</v>
          </cell>
        </row>
        <row r="77">
          <cell r="A77" t="str">
            <v>I.GFP.27.2nd</v>
          </cell>
          <cell r="B77" t="str">
            <v>GFP 27</v>
          </cell>
          <cell r="C77" t="str">
            <v>GFP</v>
          </cell>
          <cell r="D77" t="str">
            <v>ACT7</v>
          </cell>
          <cell r="E77">
            <v>22.302584020000001</v>
          </cell>
          <cell r="F77" t="str">
            <v>vigs_infiltrated</v>
          </cell>
          <cell r="G77" t="str">
            <v>uninfested</v>
          </cell>
          <cell r="H77" t="str">
            <v>2nd</v>
          </cell>
          <cell r="I77" t="str">
            <v>fourteen</v>
          </cell>
        </row>
        <row r="78">
          <cell r="A78" t="str">
            <v>I.GFP.27.4th</v>
          </cell>
          <cell r="B78" t="str">
            <v>GFP 27</v>
          </cell>
          <cell r="C78" t="str">
            <v>GFP</v>
          </cell>
          <cell r="D78" t="str">
            <v>ACT7</v>
          </cell>
          <cell r="E78">
            <v>21.171566219999999</v>
          </cell>
          <cell r="F78" t="str">
            <v>vigs_infiltrated</v>
          </cell>
          <cell r="G78" t="str">
            <v>uninfested</v>
          </cell>
          <cell r="H78" t="str">
            <v>4th</v>
          </cell>
          <cell r="I78" t="str">
            <v>fourteen</v>
          </cell>
        </row>
        <row r="79">
          <cell r="A79" t="str">
            <v>I.GFP.24.2nd</v>
          </cell>
          <cell r="B79" t="str">
            <v>GFP 24</v>
          </cell>
          <cell r="C79" t="str">
            <v>GFP</v>
          </cell>
          <cell r="D79" t="str">
            <v>ACT7</v>
          </cell>
          <cell r="E79">
            <v>21.311409789999999</v>
          </cell>
          <cell r="F79" t="str">
            <v>vigs_infiltrated</v>
          </cell>
          <cell r="G79" t="str">
            <v>uninfested</v>
          </cell>
          <cell r="H79" t="str">
            <v>2nd</v>
          </cell>
          <cell r="I79" t="str">
            <v>twenty-one</v>
          </cell>
        </row>
        <row r="80">
          <cell r="A80" t="str">
            <v>I.GFP.23.2nd</v>
          </cell>
          <cell r="B80" t="str">
            <v>GFP 23</v>
          </cell>
          <cell r="C80" t="str">
            <v>GFP</v>
          </cell>
          <cell r="D80" t="str">
            <v>ACT7</v>
          </cell>
          <cell r="E80">
            <v>19.538934555000001</v>
          </cell>
          <cell r="F80" t="str">
            <v>vigs_infiltrated</v>
          </cell>
          <cell r="G80" t="str">
            <v>uninfested</v>
          </cell>
          <cell r="H80" t="str">
            <v>2nd</v>
          </cell>
          <cell r="I80" t="str">
            <v>fourteen</v>
          </cell>
        </row>
        <row r="81">
          <cell r="A81" t="str">
            <v>I.GFP.19.2nd</v>
          </cell>
          <cell r="B81" t="str">
            <v>GFP 19</v>
          </cell>
          <cell r="C81" t="str">
            <v>GFP</v>
          </cell>
          <cell r="D81" t="str">
            <v>ACT7</v>
          </cell>
          <cell r="E81">
            <v>20.482440345000001</v>
          </cell>
          <cell r="F81" t="str">
            <v>vigs_infiltrated</v>
          </cell>
          <cell r="G81" t="str">
            <v>uninfested</v>
          </cell>
          <cell r="H81" t="str">
            <v>2nd</v>
          </cell>
          <cell r="I81" t="str">
            <v>fourteen</v>
          </cell>
        </row>
        <row r="82">
          <cell r="A82" t="str">
            <v>I.GFP.16.2nd</v>
          </cell>
          <cell r="B82" t="str">
            <v>GFP 16</v>
          </cell>
          <cell r="C82" t="str">
            <v>GFP</v>
          </cell>
          <cell r="D82" t="str">
            <v>ACT7</v>
          </cell>
          <cell r="E82">
            <v>20.407864679999999</v>
          </cell>
          <cell r="F82" t="str">
            <v>vigs_infiltrated</v>
          </cell>
          <cell r="G82" t="str">
            <v>uninfested</v>
          </cell>
          <cell r="H82" t="str">
            <v>2nd</v>
          </cell>
          <cell r="I82" t="str">
            <v>twenty-one</v>
          </cell>
        </row>
        <row r="83">
          <cell r="A83" t="str">
            <v>I.GFP.16.4th</v>
          </cell>
          <cell r="B83" t="str">
            <v>GFP 16</v>
          </cell>
          <cell r="C83" t="str">
            <v>GFP</v>
          </cell>
          <cell r="D83" t="str">
            <v>ACT7</v>
          </cell>
          <cell r="E83">
            <v>23.060340034999999</v>
          </cell>
          <cell r="F83" t="str">
            <v>vigs_infiltrated</v>
          </cell>
          <cell r="G83" t="str">
            <v>uninfested</v>
          </cell>
          <cell r="H83" t="str">
            <v>4th</v>
          </cell>
          <cell r="I83" t="str">
            <v>twenty-one</v>
          </cell>
        </row>
        <row r="84">
          <cell r="A84" t="str">
            <v>I.GFP.15.2nd</v>
          </cell>
          <cell r="B84" t="str">
            <v>GFP 15</v>
          </cell>
          <cell r="C84" t="str">
            <v>GFP</v>
          </cell>
          <cell r="D84" t="str">
            <v>ACT7</v>
          </cell>
          <cell r="E84">
            <v>21.320905105000001</v>
          </cell>
          <cell r="F84" t="str">
            <v>vigs_infiltrated</v>
          </cell>
          <cell r="G84" t="str">
            <v>uninfested</v>
          </cell>
          <cell r="H84" t="str">
            <v>2nd</v>
          </cell>
          <cell r="I84" t="str">
            <v>fourteen</v>
          </cell>
        </row>
        <row r="85">
          <cell r="A85" t="str">
            <v>I.GFP.12.2nd</v>
          </cell>
          <cell r="B85" t="str">
            <v>GFP 12</v>
          </cell>
          <cell r="C85" t="str">
            <v>GFP</v>
          </cell>
          <cell r="D85" t="str">
            <v>ACT7</v>
          </cell>
          <cell r="E85">
            <v>21.288500200000001</v>
          </cell>
          <cell r="F85" t="str">
            <v>vigs_infiltrated</v>
          </cell>
          <cell r="G85" t="str">
            <v>uninfested</v>
          </cell>
          <cell r="H85" t="str">
            <v>2nd</v>
          </cell>
          <cell r="I85" t="str">
            <v>twenty-one</v>
          </cell>
        </row>
        <row r="86">
          <cell r="A86" t="str">
            <v>I.GFP.11.2nd</v>
          </cell>
          <cell r="B86" t="str">
            <v>GFP 11</v>
          </cell>
          <cell r="C86" t="str">
            <v>GFP</v>
          </cell>
          <cell r="D86" t="str">
            <v>ACT7</v>
          </cell>
          <cell r="E86">
            <v>20.239669755000001</v>
          </cell>
          <cell r="F86" t="str">
            <v>vigs_infiltrated</v>
          </cell>
          <cell r="G86" t="str">
            <v>uninfested</v>
          </cell>
          <cell r="H86" t="str">
            <v>2nd</v>
          </cell>
          <cell r="I86" t="str">
            <v>fourteen</v>
          </cell>
        </row>
        <row r="87">
          <cell r="A87" t="str">
            <v>I.GFP.11.4th</v>
          </cell>
          <cell r="B87" t="str">
            <v>GFP 11</v>
          </cell>
          <cell r="C87" t="str">
            <v>GFP</v>
          </cell>
          <cell r="D87" t="str">
            <v>ACT7</v>
          </cell>
          <cell r="E87">
            <v>20.129149049999999</v>
          </cell>
          <cell r="F87" t="str">
            <v>vigs_infiltrated</v>
          </cell>
          <cell r="G87" t="str">
            <v>uninfested</v>
          </cell>
          <cell r="H87" t="str">
            <v>4th</v>
          </cell>
          <cell r="I87" t="str">
            <v>fourteen</v>
          </cell>
        </row>
        <row r="88">
          <cell r="A88" t="str">
            <v>I.Unif.8.4th</v>
          </cell>
          <cell r="B88" t="str">
            <v>Unif 8</v>
          </cell>
          <cell r="C88" t="str">
            <v>none</v>
          </cell>
          <cell r="D88" t="str">
            <v>ACT7</v>
          </cell>
          <cell r="E88">
            <v>20.799397865</v>
          </cell>
          <cell r="F88" t="str">
            <v>uninfiltrated</v>
          </cell>
          <cell r="G88" t="str">
            <v>uninfested</v>
          </cell>
          <cell r="H88" t="str">
            <v>4th</v>
          </cell>
          <cell r="I88" t="str">
            <v>twenty-one</v>
          </cell>
        </row>
        <row r="89">
          <cell r="A89" t="str">
            <v>I.Unif.3.4th</v>
          </cell>
          <cell r="B89" t="str">
            <v>Unif 3</v>
          </cell>
          <cell r="C89" t="str">
            <v>none</v>
          </cell>
          <cell r="D89" t="str">
            <v>ACT7</v>
          </cell>
          <cell r="E89">
            <v>19.631018484999998</v>
          </cell>
          <cell r="F89" t="str">
            <v>uninfiltrated</v>
          </cell>
          <cell r="G89" t="str">
            <v>uninfested</v>
          </cell>
          <cell r="H89" t="str">
            <v>4th</v>
          </cell>
          <cell r="I89" t="str">
            <v>fourteen</v>
          </cell>
        </row>
        <row r="90">
          <cell r="A90" t="str">
            <v>I.Unif.24.4th</v>
          </cell>
          <cell r="B90" t="str">
            <v>Unif 24</v>
          </cell>
          <cell r="C90" t="str">
            <v>none</v>
          </cell>
          <cell r="D90" t="str">
            <v>ACT7</v>
          </cell>
          <cell r="E90">
            <v>21.23007123</v>
          </cell>
          <cell r="F90" t="str">
            <v>uninfiltrated</v>
          </cell>
          <cell r="G90" t="str">
            <v>uninfested</v>
          </cell>
          <cell r="H90" t="str">
            <v>4th</v>
          </cell>
          <cell r="I90" t="str">
            <v>twenty-one</v>
          </cell>
        </row>
        <row r="91">
          <cell r="A91" t="str">
            <v>I.Unif.20.4th</v>
          </cell>
          <cell r="B91" t="str">
            <v>Unif 20</v>
          </cell>
          <cell r="C91" t="str">
            <v>none</v>
          </cell>
          <cell r="D91" t="str">
            <v>ACT7</v>
          </cell>
          <cell r="E91">
            <v>30.928251175</v>
          </cell>
          <cell r="F91" t="str">
            <v>uninfiltrated</v>
          </cell>
          <cell r="G91" t="str">
            <v>uninfested</v>
          </cell>
          <cell r="H91" t="str">
            <v>4th</v>
          </cell>
          <cell r="I91" t="str">
            <v>twenty-one</v>
          </cell>
        </row>
        <row r="92">
          <cell r="A92" t="str">
            <v>I.Unif.16.2ndd</v>
          </cell>
          <cell r="B92" t="str">
            <v>Unif 16</v>
          </cell>
          <cell r="C92" t="str">
            <v>none</v>
          </cell>
          <cell r="D92" t="str">
            <v>ACT7</v>
          </cell>
          <cell r="E92">
            <v>23.252563694999999</v>
          </cell>
          <cell r="F92" t="str">
            <v>uninfiltrated</v>
          </cell>
          <cell r="G92" t="str">
            <v>uninfested</v>
          </cell>
          <cell r="H92" t="str">
            <v>2ndd</v>
          </cell>
          <cell r="I92" t="str">
            <v>twenty-one</v>
          </cell>
        </row>
        <row r="93">
          <cell r="A93" t="str">
            <v>I.Unif.16.4th</v>
          </cell>
          <cell r="B93" t="str">
            <v>Unif 16</v>
          </cell>
          <cell r="C93" t="str">
            <v>none</v>
          </cell>
          <cell r="D93" t="str">
            <v>ACT7</v>
          </cell>
          <cell r="E93">
            <v>26.61577042</v>
          </cell>
          <cell r="F93" t="str">
            <v>uninfiltrated</v>
          </cell>
          <cell r="G93" t="str">
            <v>uninfested</v>
          </cell>
          <cell r="H93" t="str">
            <v>4th</v>
          </cell>
          <cell r="I93" t="str">
            <v>twenty-one</v>
          </cell>
        </row>
        <row r="94">
          <cell r="A94" t="str">
            <v>I.Unif.15.4th</v>
          </cell>
          <cell r="B94" t="str">
            <v>Unif 15</v>
          </cell>
          <cell r="C94" t="str">
            <v>none</v>
          </cell>
          <cell r="D94" t="str">
            <v>ACT7</v>
          </cell>
          <cell r="E94">
            <v>19.389465439999999</v>
          </cell>
          <cell r="F94" t="str">
            <v>uninfiltrated</v>
          </cell>
          <cell r="G94" t="str">
            <v>uninfested</v>
          </cell>
          <cell r="H94" t="str">
            <v>4th</v>
          </cell>
          <cell r="I94" t="str">
            <v>fourteen</v>
          </cell>
        </row>
        <row r="95">
          <cell r="A95" t="str">
            <v>I.Unif.11.4th</v>
          </cell>
          <cell r="B95" t="str">
            <v>Unif 11</v>
          </cell>
          <cell r="C95" t="str">
            <v>none</v>
          </cell>
          <cell r="D95" t="str">
            <v>ACT7</v>
          </cell>
          <cell r="E95">
            <v>21.443131924999999</v>
          </cell>
          <cell r="F95" t="str">
            <v>uninfiltrated</v>
          </cell>
          <cell r="G95" t="str">
            <v>uninfested</v>
          </cell>
          <cell r="H95" t="str">
            <v>4th</v>
          </cell>
          <cell r="I95" t="str">
            <v>fourteen</v>
          </cell>
        </row>
        <row r="96">
          <cell r="A96" t="str">
            <v>I.HYD.8.2nd</v>
          </cell>
          <cell r="B96" t="str">
            <v>HYD 8</v>
          </cell>
          <cell r="C96" t="str">
            <v>HYD1</v>
          </cell>
          <cell r="D96" t="str">
            <v>ACT7</v>
          </cell>
          <cell r="E96">
            <v>21.331890810000001</v>
          </cell>
          <cell r="F96" t="str">
            <v>vigs_infiltrated</v>
          </cell>
          <cell r="G96" t="str">
            <v>uninfested</v>
          </cell>
          <cell r="H96" t="str">
            <v>2nd</v>
          </cell>
          <cell r="I96" t="str">
            <v>twenty-one</v>
          </cell>
        </row>
        <row r="97">
          <cell r="A97" t="str">
            <v>I.HYD.7.2nd</v>
          </cell>
          <cell r="B97" t="str">
            <v>HYD 7</v>
          </cell>
          <cell r="C97" t="str">
            <v>HYD1</v>
          </cell>
          <cell r="D97" t="str">
            <v>ACT7</v>
          </cell>
          <cell r="E97">
            <v>20.520569564999999</v>
          </cell>
          <cell r="F97" t="str">
            <v>vigs_infiltrated</v>
          </cell>
          <cell r="G97" t="str">
            <v>uninfested</v>
          </cell>
          <cell r="H97" t="str">
            <v>2nd</v>
          </cell>
          <cell r="I97" t="str">
            <v>fourteen</v>
          </cell>
        </row>
        <row r="98">
          <cell r="A98" t="str">
            <v>I.HYD.4.2nd</v>
          </cell>
          <cell r="B98" t="str">
            <v>HYD 4</v>
          </cell>
          <cell r="C98" t="str">
            <v>HYD1</v>
          </cell>
          <cell r="D98" t="str">
            <v>ACT7</v>
          </cell>
          <cell r="E98">
            <v>21.425553115</v>
          </cell>
          <cell r="F98" t="str">
            <v>vigs_infiltrated</v>
          </cell>
          <cell r="G98" t="str">
            <v>uninfested</v>
          </cell>
          <cell r="H98" t="str">
            <v>2nd</v>
          </cell>
          <cell r="I98" t="str">
            <v>twenty-one</v>
          </cell>
        </row>
        <row r="99">
          <cell r="A99" t="str">
            <v>I.HYD.4.4th</v>
          </cell>
          <cell r="B99" t="str">
            <v>HYD 4</v>
          </cell>
          <cell r="C99" t="str">
            <v>HYD1</v>
          </cell>
          <cell r="D99" t="str">
            <v>ACT7</v>
          </cell>
          <cell r="E99">
            <v>22.075153650000001</v>
          </cell>
          <cell r="F99" t="str">
            <v>vigs_infiltrated</v>
          </cell>
          <cell r="G99" t="str">
            <v>uninfested</v>
          </cell>
          <cell r="H99" t="str">
            <v>4th</v>
          </cell>
          <cell r="I99" t="str">
            <v>twenty-one</v>
          </cell>
        </row>
        <row r="100">
          <cell r="A100" t="str">
            <v>I.HYD.3.2nd</v>
          </cell>
          <cell r="B100" t="str">
            <v>HYD 3</v>
          </cell>
          <cell r="C100" t="str">
            <v>HYD1</v>
          </cell>
          <cell r="D100" t="str">
            <v>ACT7</v>
          </cell>
          <cell r="E100">
            <v>20.806515839999999</v>
          </cell>
          <cell r="F100" t="str">
            <v>vigs_infiltrated</v>
          </cell>
          <cell r="G100" t="str">
            <v>uninfested</v>
          </cell>
          <cell r="H100" t="str">
            <v>2nd</v>
          </cell>
          <cell r="I100" t="str">
            <v>fourteen</v>
          </cell>
        </row>
        <row r="101">
          <cell r="A101" t="str">
            <v>I.HYD.3.4th</v>
          </cell>
          <cell r="B101" t="str">
            <v>HYD 3</v>
          </cell>
          <cell r="C101" t="str">
            <v>HYD1</v>
          </cell>
          <cell r="D101" t="str">
            <v>ACT7</v>
          </cell>
          <cell r="E101">
            <v>25.75131854</v>
          </cell>
          <cell r="F101" t="str">
            <v>vigs_infiltrated</v>
          </cell>
          <cell r="G101" t="str">
            <v>uninfested</v>
          </cell>
          <cell r="H101" t="str">
            <v>4th</v>
          </cell>
          <cell r="I101" t="str">
            <v>fourteen</v>
          </cell>
        </row>
        <row r="102">
          <cell r="A102" t="str">
            <v>I.HYD.28.2nd</v>
          </cell>
          <cell r="B102" t="str">
            <v>HYD 28</v>
          </cell>
          <cell r="C102" t="str">
            <v>HYD1</v>
          </cell>
          <cell r="D102" t="str">
            <v>ACT7</v>
          </cell>
          <cell r="E102">
            <v>21.852354779999999</v>
          </cell>
          <cell r="F102" t="str">
            <v>vigs_infiltrated</v>
          </cell>
          <cell r="G102" t="str">
            <v>uninfested</v>
          </cell>
          <cell r="H102" t="str">
            <v>2nd</v>
          </cell>
          <cell r="I102" t="str">
            <v>twenty-one</v>
          </cell>
        </row>
        <row r="103">
          <cell r="A103" t="str">
            <v>I.HYD.28.4th</v>
          </cell>
          <cell r="B103" t="str">
            <v>HYD 28</v>
          </cell>
          <cell r="C103" t="str">
            <v>HYD1</v>
          </cell>
          <cell r="D103" t="str">
            <v>ACT7</v>
          </cell>
          <cell r="E103">
            <v>23.701097855</v>
          </cell>
          <cell r="F103" t="str">
            <v>vigs_infiltrated</v>
          </cell>
          <cell r="G103" t="str">
            <v>uninfested</v>
          </cell>
          <cell r="H103" t="str">
            <v>4th</v>
          </cell>
          <cell r="I103" t="str">
            <v>twenty-one</v>
          </cell>
        </row>
        <row r="104">
          <cell r="A104" t="str">
            <v>I.HYD.27.2nd</v>
          </cell>
          <cell r="B104" t="str">
            <v>HYD 27</v>
          </cell>
          <cell r="C104" t="str">
            <v>HYD1</v>
          </cell>
          <cell r="D104" t="str">
            <v>ACT7</v>
          </cell>
          <cell r="E104">
            <v>20.265947545</v>
          </cell>
          <cell r="F104" t="str">
            <v>vigs_infiltrated</v>
          </cell>
          <cell r="G104" t="str">
            <v>uninfested</v>
          </cell>
          <cell r="H104" t="str">
            <v>2nd</v>
          </cell>
          <cell r="I104" t="str">
            <v>fourteen</v>
          </cell>
        </row>
        <row r="105">
          <cell r="A105" t="str">
            <v>I.HYD.27.4th</v>
          </cell>
          <cell r="B105" t="str">
            <v>HYD 27</v>
          </cell>
          <cell r="C105" t="str">
            <v>HYD1</v>
          </cell>
          <cell r="D105" t="str">
            <v>ACT7</v>
          </cell>
          <cell r="E105">
            <v>20.670366505000001</v>
          </cell>
          <cell r="F105" t="str">
            <v>vigs_infiltrated</v>
          </cell>
          <cell r="G105" t="str">
            <v>uninfested</v>
          </cell>
          <cell r="H105" t="str">
            <v>4th</v>
          </cell>
          <cell r="I105" t="str">
            <v>fourteen</v>
          </cell>
        </row>
        <row r="106">
          <cell r="A106" t="str">
            <v>I.HYD.24.2nd</v>
          </cell>
          <cell r="B106" t="str">
            <v>HYD 24</v>
          </cell>
          <cell r="C106" t="str">
            <v>HYD1</v>
          </cell>
          <cell r="D106" t="str">
            <v>ACT7</v>
          </cell>
          <cell r="E106">
            <v>20.915152245000002</v>
          </cell>
          <cell r="F106" t="str">
            <v>vigs_infiltrated</v>
          </cell>
          <cell r="G106" t="str">
            <v>uninfested</v>
          </cell>
          <cell r="H106" t="str">
            <v>2nd</v>
          </cell>
          <cell r="I106" t="str">
            <v>twenty-one</v>
          </cell>
        </row>
        <row r="107">
          <cell r="A107" t="str">
            <v>I.HYD.23.2nd</v>
          </cell>
          <cell r="B107" t="str">
            <v>HYD 23</v>
          </cell>
          <cell r="C107" t="str">
            <v>HYD1</v>
          </cell>
          <cell r="D107" t="str">
            <v>ACT7</v>
          </cell>
          <cell r="E107">
            <v>20.295261594999999</v>
          </cell>
          <cell r="F107" t="str">
            <v>vigs_infiltrated</v>
          </cell>
          <cell r="G107" t="str">
            <v>uninfested</v>
          </cell>
          <cell r="H107" t="str">
            <v>2nd</v>
          </cell>
          <cell r="I107" t="str">
            <v>fourteen</v>
          </cell>
        </row>
        <row r="108">
          <cell r="A108" t="str">
            <v>I.HYD.23.4th</v>
          </cell>
          <cell r="B108" t="str">
            <v>HYD 23</v>
          </cell>
          <cell r="C108" t="str">
            <v>HYD1</v>
          </cell>
          <cell r="D108" t="str">
            <v>ACT7</v>
          </cell>
          <cell r="E108">
            <v>19.560042500000002</v>
          </cell>
          <cell r="F108" t="str">
            <v>vigs_infiltrated</v>
          </cell>
          <cell r="G108" t="str">
            <v>uninfested</v>
          </cell>
          <cell r="H108" t="str">
            <v>4th</v>
          </cell>
          <cell r="I108" t="str">
            <v>fourteen</v>
          </cell>
        </row>
        <row r="109">
          <cell r="A109" t="str">
            <v>I.HYD.20.2nd</v>
          </cell>
          <cell r="B109" t="str">
            <v>HYD 20</v>
          </cell>
          <cell r="C109" t="str">
            <v>HYD1</v>
          </cell>
          <cell r="D109" t="str">
            <v>ACT7</v>
          </cell>
          <cell r="E109">
            <v>23.00627115</v>
          </cell>
          <cell r="F109" t="str">
            <v>vigs_infiltrated</v>
          </cell>
          <cell r="G109" t="str">
            <v>uninfested</v>
          </cell>
          <cell r="H109" t="str">
            <v>2nd</v>
          </cell>
          <cell r="I109" t="str">
            <v>twenty-one</v>
          </cell>
        </row>
        <row r="110">
          <cell r="A110" t="str">
            <v>I.HYD.20.4th</v>
          </cell>
          <cell r="B110" t="str">
            <v>HYD 20</v>
          </cell>
          <cell r="C110" t="str">
            <v>HYD1</v>
          </cell>
          <cell r="D110" t="str">
            <v>ACT7</v>
          </cell>
          <cell r="E110">
            <v>27.389247664999999</v>
          </cell>
          <cell r="F110" t="str">
            <v>vigs_infiltrated</v>
          </cell>
          <cell r="G110" t="str">
            <v>uninfested</v>
          </cell>
          <cell r="H110" t="str">
            <v>4th</v>
          </cell>
          <cell r="I110" t="str">
            <v>twenty-one</v>
          </cell>
        </row>
        <row r="111">
          <cell r="A111" t="str">
            <v>I.HYD.19.4th</v>
          </cell>
          <cell r="B111" t="str">
            <v>HYD 19</v>
          </cell>
          <cell r="C111" t="str">
            <v>HYD1</v>
          </cell>
          <cell r="D111" t="str">
            <v>ACT7</v>
          </cell>
          <cell r="E111">
            <v>21.673273195</v>
          </cell>
          <cell r="F111" t="str">
            <v>vigs_infiltrated</v>
          </cell>
          <cell r="G111" t="str">
            <v>uninfested</v>
          </cell>
          <cell r="H111" t="str">
            <v>4th</v>
          </cell>
          <cell r="I111" t="str">
            <v>fourteen</v>
          </cell>
        </row>
        <row r="112">
          <cell r="A112" t="str">
            <v>I.HYD.16.2nd</v>
          </cell>
          <cell r="B112" t="str">
            <v>HYD 16</v>
          </cell>
          <cell r="C112" t="str">
            <v>HYD1</v>
          </cell>
          <cell r="D112" t="str">
            <v>ACT7</v>
          </cell>
          <cell r="E112">
            <v>21.38219891</v>
          </cell>
          <cell r="F112" t="str">
            <v>vigs_infiltrated</v>
          </cell>
          <cell r="G112" t="str">
            <v>uninfested</v>
          </cell>
          <cell r="H112" t="str">
            <v>2nd</v>
          </cell>
          <cell r="I112" t="str">
            <v>twenty-one</v>
          </cell>
        </row>
        <row r="113">
          <cell r="A113" t="str">
            <v>I.HYD.15.2nd</v>
          </cell>
          <cell r="B113" t="str">
            <v>HYD 15</v>
          </cell>
          <cell r="C113" t="str">
            <v>HYD1</v>
          </cell>
          <cell r="D113" t="str">
            <v>ACT7</v>
          </cell>
          <cell r="E113">
            <v>20.556562079999999</v>
          </cell>
          <cell r="F113" t="str">
            <v>vigs_infiltrated</v>
          </cell>
          <cell r="G113" t="str">
            <v>uninfested</v>
          </cell>
          <cell r="H113" t="str">
            <v>2nd</v>
          </cell>
          <cell r="I113" t="str">
            <v>fourteen</v>
          </cell>
        </row>
        <row r="114">
          <cell r="A114" t="str">
            <v>I.HYD.15.4th</v>
          </cell>
          <cell r="B114" t="str">
            <v>HYD 15</v>
          </cell>
          <cell r="C114" t="str">
            <v>HYD1</v>
          </cell>
          <cell r="D114" t="str">
            <v>ACT7</v>
          </cell>
          <cell r="E114">
            <v>20.401350319999999</v>
          </cell>
          <cell r="F114" t="str">
            <v>vigs_infiltrated</v>
          </cell>
          <cell r="G114" t="str">
            <v>uninfested</v>
          </cell>
          <cell r="H114" t="str">
            <v>4th</v>
          </cell>
          <cell r="I114" t="str">
            <v>fourteen</v>
          </cell>
        </row>
        <row r="115">
          <cell r="A115" t="str">
            <v>I.HYD.12.2nd</v>
          </cell>
          <cell r="B115" t="str">
            <v>HYD 12</v>
          </cell>
          <cell r="C115" t="str">
            <v>HYD1</v>
          </cell>
          <cell r="D115" t="str">
            <v>ACT7</v>
          </cell>
          <cell r="E115">
            <v>21.276380540000002</v>
          </cell>
          <cell r="F115" t="str">
            <v>vigs_infiltrated</v>
          </cell>
          <cell r="G115" t="str">
            <v>uninfested</v>
          </cell>
          <cell r="H115" t="str">
            <v>2nd</v>
          </cell>
          <cell r="I115" t="str">
            <v>twenty-one</v>
          </cell>
        </row>
        <row r="116">
          <cell r="A116" t="str">
            <v>I.HYD.12.4th</v>
          </cell>
          <cell r="B116" t="str">
            <v>HYD 12</v>
          </cell>
          <cell r="C116" t="str">
            <v>HYD1</v>
          </cell>
          <cell r="D116" t="str">
            <v>ACT7</v>
          </cell>
          <cell r="E116">
            <v>28.428666880000002</v>
          </cell>
          <cell r="F116" t="str">
            <v>vigs_infiltrated</v>
          </cell>
          <cell r="G116" t="str">
            <v>uninfested</v>
          </cell>
          <cell r="H116" t="str">
            <v>4th</v>
          </cell>
          <cell r="I116" t="str">
            <v>twenty-one</v>
          </cell>
        </row>
        <row r="117">
          <cell r="A117" t="str">
            <v>I.HYD.11.2nd</v>
          </cell>
          <cell r="B117" t="str">
            <v>HYD 11</v>
          </cell>
          <cell r="C117" t="str">
            <v>HYD1</v>
          </cell>
          <cell r="D117" t="str">
            <v>ACT7</v>
          </cell>
          <cell r="E117">
            <v>23.027205434999999</v>
          </cell>
          <cell r="F117" t="str">
            <v>vigs_infiltrated</v>
          </cell>
          <cell r="G117" t="str">
            <v>uninfested</v>
          </cell>
          <cell r="H117" t="str">
            <v>2nd</v>
          </cell>
          <cell r="I117" t="str">
            <v>fourteen</v>
          </cell>
        </row>
        <row r="118">
          <cell r="A118" t="str">
            <v>I.HYD.11.4th</v>
          </cell>
          <cell r="B118" t="str">
            <v>HYD 11</v>
          </cell>
          <cell r="C118" t="str">
            <v>HYD1</v>
          </cell>
          <cell r="D118" t="str">
            <v>ACT7</v>
          </cell>
          <cell r="E118">
            <v>21.677971029999998</v>
          </cell>
          <cell r="F118" t="str">
            <v>vigs_infiltrated</v>
          </cell>
          <cell r="G118" t="str">
            <v>uninfested</v>
          </cell>
          <cell r="H118" t="str">
            <v>4th</v>
          </cell>
          <cell r="I118" t="str">
            <v>fourteen</v>
          </cell>
        </row>
        <row r="119">
          <cell r="A119" t="str">
            <v>I.GFP.8.2nd</v>
          </cell>
          <cell r="B119" t="str">
            <v>GFP 8</v>
          </cell>
          <cell r="C119" t="str">
            <v>GFP</v>
          </cell>
          <cell r="D119" t="str">
            <v>ACT7</v>
          </cell>
          <cell r="E119">
            <v>22.723452925</v>
          </cell>
          <cell r="F119" t="str">
            <v>vigs_infiltrated</v>
          </cell>
          <cell r="G119" t="str">
            <v>uninfested</v>
          </cell>
          <cell r="H119" t="str">
            <v>2nd</v>
          </cell>
          <cell r="I119" t="str">
            <v>twenty-one</v>
          </cell>
        </row>
        <row r="120">
          <cell r="A120" t="str">
            <v>I.GFP.7.4th</v>
          </cell>
          <cell r="B120" t="str">
            <v>GFP 7</v>
          </cell>
          <cell r="C120" t="str">
            <v>GFP</v>
          </cell>
          <cell r="D120" t="str">
            <v>ACT7</v>
          </cell>
          <cell r="E120">
            <v>22.351637855</v>
          </cell>
          <cell r="F120" t="str">
            <v>vigs_infiltrated</v>
          </cell>
          <cell r="G120" t="str">
            <v>uninfested</v>
          </cell>
          <cell r="H120" t="str">
            <v>4th</v>
          </cell>
          <cell r="I120" t="str">
            <v>fourteen</v>
          </cell>
        </row>
        <row r="121">
          <cell r="A121" t="str">
            <v>I.GFP.4.2nd</v>
          </cell>
          <cell r="B121" t="str">
            <v>GFP 4</v>
          </cell>
          <cell r="C121" t="str">
            <v>GFP</v>
          </cell>
          <cell r="D121" t="str">
            <v>ACT7</v>
          </cell>
          <cell r="E121">
            <v>21.334580379999998</v>
          </cell>
          <cell r="F121" t="str">
            <v>vigs_infiltrated</v>
          </cell>
          <cell r="G121" t="str">
            <v>uninfested</v>
          </cell>
          <cell r="H121" t="str">
            <v>2nd</v>
          </cell>
          <cell r="I121" t="str">
            <v>twenty-one</v>
          </cell>
        </row>
        <row r="122">
          <cell r="A122" t="str">
            <v>I.GFP.3.4th</v>
          </cell>
          <cell r="B122" t="str">
            <v>GFP 3</v>
          </cell>
          <cell r="C122" t="str">
            <v>GFP</v>
          </cell>
          <cell r="D122" t="str">
            <v>ACT7</v>
          </cell>
          <cell r="E122">
            <v>21.559904084999999</v>
          </cell>
          <cell r="F122" t="str">
            <v>vigs_infiltrated</v>
          </cell>
          <cell r="G122" t="str">
            <v>uninfested</v>
          </cell>
          <cell r="H122" t="str">
            <v>4th</v>
          </cell>
          <cell r="I122" t="str">
            <v>fourteen</v>
          </cell>
        </row>
        <row r="123">
          <cell r="A123" t="str">
            <v>I.GFP.28.2nd</v>
          </cell>
          <cell r="B123" t="str">
            <v>GFP 28</v>
          </cell>
          <cell r="C123" t="str">
            <v>GFP</v>
          </cell>
          <cell r="D123" t="str">
            <v>ACT7</v>
          </cell>
          <cell r="E123">
            <v>23.874798380000001</v>
          </cell>
          <cell r="F123" t="str">
            <v>vigs_infiltrated</v>
          </cell>
          <cell r="G123" t="str">
            <v>uninfested</v>
          </cell>
          <cell r="H123" t="str">
            <v>2nd</v>
          </cell>
          <cell r="I123" t="str">
            <v>twenty-one</v>
          </cell>
        </row>
        <row r="124">
          <cell r="A124" t="str">
            <v>I.GFP.20.2nd</v>
          </cell>
          <cell r="B124" t="str">
            <v>GFP 20</v>
          </cell>
          <cell r="C124" t="str">
            <v>GFP</v>
          </cell>
          <cell r="D124" t="str">
            <v>ACT7</v>
          </cell>
          <cell r="E124">
            <v>20.218457884999999</v>
          </cell>
          <cell r="F124" t="str">
            <v>vigs_infiltrated</v>
          </cell>
          <cell r="G124" t="str">
            <v>uninfested</v>
          </cell>
          <cell r="H124" t="str">
            <v>2nd</v>
          </cell>
          <cell r="I124" t="str">
            <v>twenty-one</v>
          </cell>
        </row>
        <row r="125">
          <cell r="A125" t="str">
            <v>I.GFP.19.4th</v>
          </cell>
          <cell r="B125" t="str">
            <v>GFP 19</v>
          </cell>
          <cell r="C125" t="str">
            <v>GFP</v>
          </cell>
          <cell r="D125" t="str">
            <v>ACT7</v>
          </cell>
          <cell r="E125">
            <v>27.104678374999999</v>
          </cell>
          <cell r="F125" t="str">
            <v>vigs_infiltrated</v>
          </cell>
          <cell r="G125" t="str">
            <v>uninfested</v>
          </cell>
          <cell r="H125" t="str">
            <v>4th</v>
          </cell>
          <cell r="I125" t="str">
            <v>fourteen</v>
          </cell>
        </row>
        <row r="126">
          <cell r="A126" t="str">
            <v>I.Unif.9.2nd</v>
          </cell>
          <cell r="B126" t="str">
            <v>Unif 9</v>
          </cell>
          <cell r="C126" t="str">
            <v>none</v>
          </cell>
          <cell r="D126" t="str">
            <v>HYD1</v>
          </cell>
          <cell r="E126">
            <v>27.140595430000001</v>
          </cell>
          <cell r="F126" t="str">
            <v>uninfiltrated</v>
          </cell>
          <cell r="G126" t="str">
            <v>infested</v>
          </cell>
          <cell r="H126" t="str">
            <v>2nd</v>
          </cell>
          <cell r="I126" t="str">
            <v>fourteen</v>
          </cell>
        </row>
        <row r="127">
          <cell r="A127" t="str">
            <v>I.Unif.9.4th</v>
          </cell>
          <cell r="B127" t="str">
            <v>Unif 9</v>
          </cell>
          <cell r="C127" t="str">
            <v>none</v>
          </cell>
          <cell r="D127" t="str">
            <v>HYD1</v>
          </cell>
          <cell r="E127">
            <v>26.887455429999999</v>
          </cell>
          <cell r="F127" t="str">
            <v>uninfiltrated</v>
          </cell>
          <cell r="G127" t="str">
            <v>infested</v>
          </cell>
          <cell r="H127" t="str">
            <v>4th</v>
          </cell>
          <cell r="I127" t="str">
            <v>fourteen</v>
          </cell>
        </row>
        <row r="128">
          <cell r="A128" t="str">
            <v>I.Unif.6.2nd</v>
          </cell>
          <cell r="B128" t="str">
            <v>Unif 6</v>
          </cell>
          <cell r="C128" t="str">
            <v>none</v>
          </cell>
          <cell r="D128" t="str">
            <v>HYD1</v>
          </cell>
          <cell r="E128">
            <v>26.544740794999999</v>
          </cell>
          <cell r="F128" t="str">
            <v>uninfiltrated</v>
          </cell>
          <cell r="G128" t="str">
            <v>infested</v>
          </cell>
          <cell r="H128" t="str">
            <v>2nd</v>
          </cell>
          <cell r="I128" t="str">
            <v>twenty-one</v>
          </cell>
        </row>
        <row r="129">
          <cell r="A129" t="str">
            <v>I.Unif.5.2nd</v>
          </cell>
          <cell r="B129" t="str">
            <v>Unif 5</v>
          </cell>
          <cell r="C129" t="str">
            <v>none</v>
          </cell>
          <cell r="D129" t="str">
            <v>HYD1</v>
          </cell>
          <cell r="E129">
            <v>28.563829875</v>
          </cell>
          <cell r="F129" t="str">
            <v>uninfiltrated</v>
          </cell>
          <cell r="G129" t="str">
            <v>infested</v>
          </cell>
          <cell r="H129" t="str">
            <v>2nd</v>
          </cell>
          <cell r="I129" t="str">
            <v>fourteen</v>
          </cell>
        </row>
        <row r="130">
          <cell r="A130" t="str">
            <v>Unif.21.2nd</v>
          </cell>
          <cell r="B130" t="str">
            <v>Unif 21</v>
          </cell>
          <cell r="C130" t="str">
            <v>none</v>
          </cell>
          <cell r="D130" t="str">
            <v>HYD1</v>
          </cell>
          <cell r="E130">
            <v>27.246915390000002</v>
          </cell>
          <cell r="F130" t="str">
            <v>uninfiltrated</v>
          </cell>
          <cell r="G130" t="str">
            <v>infested</v>
          </cell>
          <cell r="H130" t="str">
            <v>2nd</v>
          </cell>
          <cell r="I130" t="str">
            <v>fourteen</v>
          </cell>
        </row>
        <row r="131">
          <cell r="A131" t="str">
            <v>I.Unif.21.4th</v>
          </cell>
          <cell r="B131" t="str">
            <v>Unif 21</v>
          </cell>
          <cell r="C131" t="str">
            <v>none</v>
          </cell>
          <cell r="D131" t="str">
            <v>HYD1</v>
          </cell>
          <cell r="E131">
            <v>30.620311815000001</v>
          </cell>
          <cell r="F131" t="str">
            <v>uninfiltrated</v>
          </cell>
          <cell r="G131" t="str">
            <v>infested</v>
          </cell>
          <cell r="H131" t="str">
            <v>4th</v>
          </cell>
          <cell r="I131" t="str">
            <v>fourteen</v>
          </cell>
        </row>
        <row r="132">
          <cell r="A132" t="str">
            <v>I.Unif.2.4th</v>
          </cell>
          <cell r="B132" t="str">
            <v>Unif 2</v>
          </cell>
          <cell r="C132" t="str">
            <v>none</v>
          </cell>
          <cell r="D132" t="str">
            <v>HYD1</v>
          </cell>
          <cell r="E132">
            <v>27.147983865</v>
          </cell>
          <cell r="F132" t="str">
            <v>uninfiltrated</v>
          </cell>
          <cell r="G132" t="str">
            <v>infested</v>
          </cell>
          <cell r="H132" t="str">
            <v>4th</v>
          </cell>
          <cell r="I132" t="str">
            <v>twenty-one</v>
          </cell>
        </row>
        <row r="133">
          <cell r="A133" t="str">
            <v>I.Unif.2.2nd</v>
          </cell>
          <cell r="B133" t="str">
            <v>Unif 2</v>
          </cell>
          <cell r="C133" t="str">
            <v>none</v>
          </cell>
          <cell r="D133" t="str">
            <v>HYD1</v>
          </cell>
          <cell r="E133">
            <v>28.569583134999998</v>
          </cell>
          <cell r="F133" t="str">
            <v>uninfiltrated</v>
          </cell>
          <cell r="G133" t="str">
            <v>infested</v>
          </cell>
          <cell r="H133" t="str">
            <v>2nd</v>
          </cell>
          <cell r="I133" t="str">
            <v>fourteen</v>
          </cell>
        </row>
        <row r="134">
          <cell r="A134" t="str">
            <v>I.Unif.18.2nd</v>
          </cell>
          <cell r="B134" t="str">
            <v>Unif 18</v>
          </cell>
          <cell r="C134" t="str">
            <v>none</v>
          </cell>
          <cell r="D134" t="str">
            <v>HYD1</v>
          </cell>
          <cell r="E134">
            <v>26.667676825000001</v>
          </cell>
          <cell r="F134" t="str">
            <v>uninfiltrated</v>
          </cell>
          <cell r="G134" t="str">
            <v>infested</v>
          </cell>
          <cell r="H134" t="str">
            <v>2nd</v>
          </cell>
          <cell r="I134" t="str">
            <v>twenty-one</v>
          </cell>
        </row>
        <row r="135">
          <cell r="A135" t="str">
            <v>I.Unif.18.4th</v>
          </cell>
          <cell r="B135" t="str">
            <v>Unif 18</v>
          </cell>
          <cell r="C135" t="str">
            <v>none</v>
          </cell>
          <cell r="D135" t="str">
            <v>HYD1</v>
          </cell>
          <cell r="E135">
            <v>29.075220585</v>
          </cell>
          <cell r="F135" t="str">
            <v>uninfiltrated</v>
          </cell>
          <cell r="G135" t="str">
            <v>infested</v>
          </cell>
          <cell r="H135" t="str">
            <v>4th</v>
          </cell>
          <cell r="I135" t="str">
            <v>twenty-one</v>
          </cell>
        </row>
        <row r="136">
          <cell r="A136" t="str">
            <v>I.Unif.17.2nd</v>
          </cell>
          <cell r="B136" t="str">
            <v>Unif 17</v>
          </cell>
          <cell r="C136" t="str">
            <v>none</v>
          </cell>
          <cell r="D136" t="str">
            <v>HYD1</v>
          </cell>
          <cell r="E136">
            <v>27.447727149999999</v>
          </cell>
          <cell r="F136" t="str">
            <v>uninfiltrated</v>
          </cell>
          <cell r="G136" t="str">
            <v>infested</v>
          </cell>
          <cell r="H136" t="str">
            <v>2nd</v>
          </cell>
          <cell r="I136" t="str">
            <v>fourteen</v>
          </cell>
        </row>
        <row r="137">
          <cell r="A137" t="str">
            <v>I.Unif.13.2nd</v>
          </cell>
          <cell r="B137" t="str">
            <v>Unif 13</v>
          </cell>
          <cell r="C137" t="str">
            <v>none</v>
          </cell>
          <cell r="D137" t="str">
            <v>HYD1</v>
          </cell>
          <cell r="E137">
            <v>27.492444655</v>
          </cell>
          <cell r="F137" t="str">
            <v>uninfiltrated</v>
          </cell>
          <cell r="G137" t="str">
            <v>infested</v>
          </cell>
          <cell r="H137" t="str">
            <v>2nd</v>
          </cell>
          <cell r="I137" t="str">
            <v>fourteen</v>
          </cell>
        </row>
        <row r="138">
          <cell r="A138" t="str">
            <v>I.Unif.1.2nd</v>
          </cell>
          <cell r="B138" t="str">
            <v>Unif 1</v>
          </cell>
          <cell r="C138" t="str">
            <v>none</v>
          </cell>
          <cell r="D138" t="str">
            <v>HYD1</v>
          </cell>
          <cell r="E138">
            <v>29.209455415000001</v>
          </cell>
          <cell r="F138" t="str">
            <v>uninfiltrated</v>
          </cell>
          <cell r="G138" t="str">
            <v>infested</v>
          </cell>
          <cell r="H138" t="str">
            <v>2nd</v>
          </cell>
          <cell r="I138" t="str">
            <v>fourteen</v>
          </cell>
        </row>
        <row r="139">
          <cell r="A139" t="str">
            <v>I.Unif.1.4th</v>
          </cell>
          <cell r="B139" t="str">
            <v>Unif 1</v>
          </cell>
          <cell r="C139" t="str">
            <v>none</v>
          </cell>
          <cell r="D139" t="str">
            <v>HYD1</v>
          </cell>
          <cell r="E139">
            <v>26.574560609999999</v>
          </cell>
          <cell r="F139" t="str">
            <v>uninfiltrated</v>
          </cell>
          <cell r="G139" t="str">
            <v>infested</v>
          </cell>
          <cell r="H139" t="str">
            <v>4th</v>
          </cell>
          <cell r="I139" t="str">
            <v>fourteen</v>
          </cell>
        </row>
        <row r="140">
          <cell r="A140" t="str">
            <v>I.HYD.9.2nd</v>
          </cell>
          <cell r="B140" t="str">
            <v>HYD 9</v>
          </cell>
          <cell r="C140" t="str">
            <v>HYD1</v>
          </cell>
          <cell r="D140" t="str">
            <v>HYD1</v>
          </cell>
          <cell r="E140">
            <v>28.192618</v>
          </cell>
          <cell r="F140" t="str">
            <v>vigs_infiltrated</v>
          </cell>
          <cell r="G140" t="str">
            <v>infested</v>
          </cell>
          <cell r="H140" t="str">
            <v>2nd</v>
          </cell>
          <cell r="I140" t="str">
            <v>fourteen</v>
          </cell>
        </row>
        <row r="141">
          <cell r="A141" t="str">
            <v>I.HYD.6.2nd</v>
          </cell>
          <cell r="B141" t="str">
            <v>HYD 6</v>
          </cell>
          <cell r="C141" t="str">
            <v>HYD1</v>
          </cell>
          <cell r="D141" t="str">
            <v>HYD1</v>
          </cell>
          <cell r="E141">
            <v>31.417939935</v>
          </cell>
          <cell r="F141" t="str">
            <v>vigs_infiltrated</v>
          </cell>
          <cell r="G141" t="str">
            <v>infested</v>
          </cell>
          <cell r="H141" t="str">
            <v>2nd</v>
          </cell>
          <cell r="I141" t="str">
            <v>twenty-one</v>
          </cell>
        </row>
        <row r="142">
          <cell r="A142" t="str">
            <v>I.HYD.6.4th</v>
          </cell>
          <cell r="B142" t="str">
            <v>HYD 6</v>
          </cell>
          <cell r="C142" t="str">
            <v>HYD1</v>
          </cell>
          <cell r="D142" t="str">
            <v>HYD1</v>
          </cell>
          <cell r="E142">
            <v>29.846889194999999</v>
          </cell>
          <cell r="F142" t="str">
            <v>vigs_infiltrated</v>
          </cell>
          <cell r="G142" t="str">
            <v>infested</v>
          </cell>
          <cell r="H142" t="str">
            <v>4th</v>
          </cell>
          <cell r="I142" t="str">
            <v>twenty-one</v>
          </cell>
        </row>
        <row r="143">
          <cell r="A143" t="str">
            <v>I.HYD.5.2nd</v>
          </cell>
          <cell r="B143" t="str">
            <v>HYD 5</v>
          </cell>
          <cell r="C143" t="str">
            <v>HYD1</v>
          </cell>
          <cell r="D143" t="str">
            <v>HYD1</v>
          </cell>
          <cell r="E143">
            <v>30.149933154999999</v>
          </cell>
          <cell r="F143" t="str">
            <v>vigs_infiltrated</v>
          </cell>
          <cell r="G143" t="str">
            <v>infested</v>
          </cell>
          <cell r="H143" t="str">
            <v>2nd</v>
          </cell>
          <cell r="I143" t="str">
            <v>fourteen</v>
          </cell>
        </row>
        <row r="144">
          <cell r="A144" t="str">
            <v>I.HYD.5.4th</v>
          </cell>
          <cell r="B144" t="str">
            <v>HYD 5</v>
          </cell>
          <cell r="C144" t="str">
            <v>HYD1</v>
          </cell>
          <cell r="D144" t="str">
            <v>HYD1</v>
          </cell>
          <cell r="E144">
            <v>31.963242465</v>
          </cell>
          <cell r="F144" t="str">
            <v>vigs_infiltrated</v>
          </cell>
          <cell r="G144" t="str">
            <v>infested</v>
          </cell>
          <cell r="H144" t="str">
            <v>4th</v>
          </cell>
          <cell r="I144" t="str">
            <v>fourteen</v>
          </cell>
        </row>
        <row r="145">
          <cell r="A145" t="str">
            <v>I.HYD.26.2nd</v>
          </cell>
          <cell r="B145" t="str">
            <v>HYD 26</v>
          </cell>
          <cell r="C145" t="str">
            <v>HYD1</v>
          </cell>
          <cell r="D145" t="str">
            <v>HYD1</v>
          </cell>
          <cell r="E145">
            <v>29.995785430000002</v>
          </cell>
          <cell r="F145" t="str">
            <v>vigs_infiltrated</v>
          </cell>
          <cell r="G145" t="str">
            <v>infested</v>
          </cell>
          <cell r="H145" t="str">
            <v>2nd</v>
          </cell>
          <cell r="I145" t="str">
            <v>twenty-one</v>
          </cell>
        </row>
        <row r="146">
          <cell r="A146" t="str">
            <v>I.HYD.26.4th</v>
          </cell>
          <cell r="B146" t="str">
            <v>HYD 26</v>
          </cell>
          <cell r="C146" t="str">
            <v>HYD1</v>
          </cell>
          <cell r="D146" t="str">
            <v>HYD1</v>
          </cell>
          <cell r="E146">
            <v>25.848370944999999</v>
          </cell>
          <cell r="F146" t="str">
            <v>vigs_infiltrated</v>
          </cell>
          <cell r="G146" t="str">
            <v>infested</v>
          </cell>
          <cell r="H146" t="str">
            <v>4th</v>
          </cell>
          <cell r="I146" t="str">
            <v>twenty-one</v>
          </cell>
        </row>
        <row r="147">
          <cell r="A147" t="str">
            <v>I.HYD.25.2nd</v>
          </cell>
          <cell r="B147" t="str">
            <v>HYD 25</v>
          </cell>
          <cell r="C147" t="str">
            <v>HYD1</v>
          </cell>
          <cell r="D147" t="str">
            <v>HYD1</v>
          </cell>
          <cell r="E147">
            <v>31.080926259999998</v>
          </cell>
          <cell r="F147" t="str">
            <v>vigs_infiltrated</v>
          </cell>
          <cell r="G147" t="str">
            <v>infested</v>
          </cell>
          <cell r="H147" t="str">
            <v>2nd</v>
          </cell>
          <cell r="I147" t="str">
            <v>fourteen</v>
          </cell>
        </row>
        <row r="148">
          <cell r="A148" t="str">
            <v>I.HYD.22.2nd</v>
          </cell>
          <cell r="B148" t="str">
            <v>HYD 22</v>
          </cell>
          <cell r="C148" t="str">
            <v>HYD1</v>
          </cell>
          <cell r="D148" t="str">
            <v>HYD1</v>
          </cell>
          <cell r="E148">
            <v>33.365468515000003</v>
          </cell>
          <cell r="F148" t="str">
            <v>vigs_infiltrated</v>
          </cell>
          <cell r="G148" t="str">
            <v>infested</v>
          </cell>
          <cell r="H148" t="str">
            <v>2nd</v>
          </cell>
          <cell r="I148" t="str">
            <v>twenty-one</v>
          </cell>
        </row>
        <row r="149">
          <cell r="A149" t="str">
            <v>I.HYD.22.4th</v>
          </cell>
          <cell r="B149" t="str">
            <v>HYD 22</v>
          </cell>
          <cell r="C149" t="str">
            <v>HYD1</v>
          </cell>
          <cell r="D149" t="str">
            <v>HYD1</v>
          </cell>
          <cell r="E149">
            <v>28.126453170000001</v>
          </cell>
          <cell r="F149" t="str">
            <v>vigs_infiltrated</v>
          </cell>
          <cell r="G149" t="str">
            <v>infested</v>
          </cell>
          <cell r="H149" t="str">
            <v>4th</v>
          </cell>
          <cell r="I149" t="str">
            <v>twenty-one</v>
          </cell>
        </row>
        <row r="150">
          <cell r="A150" t="str">
            <v>I.HYD.21.2nd</v>
          </cell>
          <cell r="B150" t="str">
            <v>HYD 21</v>
          </cell>
          <cell r="C150" t="str">
            <v>HYD1</v>
          </cell>
          <cell r="D150" t="str">
            <v>HYD1</v>
          </cell>
          <cell r="E150">
            <v>32.205071859999997</v>
          </cell>
          <cell r="F150" t="str">
            <v>vigs_infiltrated</v>
          </cell>
          <cell r="G150" t="str">
            <v>infested</v>
          </cell>
          <cell r="H150" t="str">
            <v>2nd</v>
          </cell>
          <cell r="I150" t="str">
            <v>fourteen</v>
          </cell>
        </row>
        <row r="151">
          <cell r="A151" t="str">
            <v>I.HYD.21.4th</v>
          </cell>
          <cell r="B151" t="str">
            <v>HYD 21</v>
          </cell>
          <cell r="C151" t="str">
            <v>HYD1</v>
          </cell>
          <cell r="D151" t="str">
            <v>HYD1</v>
          </cell>
          <cell r="E151">
            <v>34.344032775000002</v>
          </cell>
          <cell r="F151" t="str">
            <v>vigs_infiltrated</v>
          </cell>
          <cell r="G151" t="str">
            <v>infested</v>
          </cell>
          <cell r="H151" t="str">
            <v>4th</v>
          </cell>
          <cell r="I151" t="str">
            <v>fourteen</v>
          </cell>
        </row>
        <row r="152">
          <cell r="A152" t="str">
            <v>I.HYD.2.2nd</v>
          </cell>
          <cell r="B152" t="str">
            <v>HYD 2</v>
          </cell>
          <cell r="C152" t="str">
            <v>HYD1</v>
          </cell>
          <cell r="D152" t="str">
            <v>HYD1</v>
          </cell>
          <cell r="E152">
            <v>29.628262735</v>
          </cell>
          <cell r="F152" t="str">
            <v>vigs_infiltrated</v>
          </cell>
          <cell r="G152" t="str">
            <v>infested</v>
          </cell>
          <cell r="H152" t="str">
            <v>2nd</v>
          </cell>
          <cell r="I152" t="str">
            <v>twenty-one</v>
          </cell>
        </row>
        <row r="153">
          <cell r="A153" t="str">
            <v>I.HYD.2.4th</v>
          </cell>
          <cell r="B153" t="str">
            <v>HYD 2</v>
          </cell>
          <cell r="C153" t="str">
            <v>HYD1</v>
          </cell>
          <cell r="D153" t="str">
            <v>HYD1</v>
          </cell>
          <cell r="E153">
            <v>28.971257274999999</v>
          </cell>
          <cell r="F153" t="str">
            <v>vigs_infiltrated</v>
          </cell>
          <cell r="G153" t="str">
            <v>infested</v>
          </cell>
          <cell r="H153" t="str">
            <v>4th</v>
          </cell>
          <cell r="I153" t="str">
            <v>twenty-one</v>
          </cell>
        </row>
        <row r="154">
          <cell r="A154" t="str">
            <v>I.HYD.18.2nd</v>
          </cell>
          <cell r="B154" t="str">
            <v>HYD 18</v>
          </cell>
          <cell r="C154" t="str">
            <v>HYD1</v>
          </cell>
          <cell r="D154" t="str">
            <v>HYD1</v>
          </cell>
          <cell r="E154">
            <v>28.459351685000001</v>
          </cell>
          <cell r="F154" t="str">
            <v>vigs_infiltrated</v>
          </cell>
          <cell r="G154" t="str">
            <v>infested</v>
          </cell>
          <cell r="H154" t="str">
            <v>2nd</v>
          </cell>
          <cell r="I154" t="str">
            <v>twenty-one</v>
          </cell>
        </row>
        <row r="155">
          <cell r="A155" t="str">
            <v>I.HYD.18.4th</v>
          </cell>
          <cell r="B155" t="str">
            <v>HYD 18</v>
          </cell>
          <cell r="C155" t="str">
            <v>HYD1</v>
          </cell>
          <cell r="D155" t="str">
            <v>HYD1</v>
          </cell>
          <cell r="E155">
            <v>30.364174275</v>
          </cell>
          <cell r="F155" t="str">
            <v>vigs_infiltrated</v>
          </cell>
          <cell r="G155" t="str">
            <v>infested</v>
          </cell>
          <cell r="H155" t="str">
            <v>4th</v>
          </cell>
          <cell r="I155" t="str">
            <v>twenty-one</v>
          </cell>
        </row>
        <row r="156">
          <cell r="A156" t="str">
            <v>I.HYD.17.2nd</v>
          </cell>
          <cell r="B156" t="str">
            <v>HYD 17</v>
          </cell>
          <cell r="C156" t="str">
            <v>HYD1</v>
          </cell>
          <cell r="D156" t="str">
            <v>HYD1</v>
          </cell>
          <cell r="E156">
            <v>33.262685715000003</v>
          </cell>
          <cell r="F156" t="str">
            <v>vigs_infiltrated</v>
          </cell>
          <cell r="G156" t="str">
            <v>infested</v>
          </cell>
          <cell r="H156" t="str">
            <v>2nd</v>
          </cell>
          <cell r="I156" t="str">
            <v>fourteen</v>
          </cell>
        </row>
        <row r="157">
          <cell r="A157" t="str">
            <v>I.HYD.13.2nd</v>
          </cell>
          <cell r="B157" t="str">
            <v>HYD 13</v>
          </cell>
          <cell r="C157" t="str">
            <v>HYD1</v>
          </cell>
          <cell r="D157" t="str">
            <v>HYD1</v>
          </cell>
          <cell r="E157">
            <v>28.626338255</v>
          </cell>
          <cell r="F157" t="str">
            <v>vigs_infiltrated</v>
          </cell>
          <cell r="G157" t="str">
            <v>infested</v>
          </cell>
          <cell r="H157" t="str">
            <v>2nd</v>
          </cell>
          <cell r="I157" t="str">
            <v>fourteen</v>
          </cell>
        </row>
        <row r="158">
          <cell r="A158" t="str">
            <v>I.HYD.13.4th</v>
          </cell>
          <cell r="B158" t="str">
            <v>HYD 13</v>
          </cell>
          <cell r="C158" t="str">
            <v>HYD1</v>
          </cell>
          <cell r="D158" t="str">
            <v>HYD1</v>
          </cell>
          <cell r="E158">
            <v>30.235372000000002</v>
          </cell>
          <cell r="F158" t="str">
            <v>vigs_infiltrated</v>
          </cell>
          <cell r="G158" t="str">
            <v>infested</v>
          </cell>
          <cell r="H158" t="str">
            <v>4th</v>
          </cell>
          <cell r="I158" t="str">
            <v>fourteen</v>
          </cell>
        </row>
        <row r="159">
          <cell r="A159" t="str">
            <v>I.HYD.10.2nd</v>
          </cell>
          <cell r="B159" t="str">
            <v>HYD 10</v>
          </cell>
          <cell r="C159" t="str">
            <v>HYD1</v>
          </cell>
          <cell r="D159" t="str">
            <v>HYD1</v>
          </cell>
          <cell r="E159">
            <v>28.258886664999999</v>
          </cell>
          <cell r="F159" t="str">
            <v>vigs_infiltrated</v>
          </cell>
          <cell r="G159" t="str">
            <v>infested</v>
          </cell>
          <cell r="H159" t="str">
            <v>2nd</v>
          </cell>
          <cell r="I159" t="str">
            <v>twenty-one</v>
          </cell>
        </row>
        <row r="160">
          <cell r="A160" t="str">
            <v>I.HYD.10.4th</v>
          </cell>
          <cell r="B160" t="str">
            <v>HYD 10</v>
          </cell>
          <cell r="C160" t="str">
            <v>HYD1</v>
          </cell>
          <cell r="D160" t="str">
            <v>HYD1</v>
          </cell>
          <cell r="E160">
            <v>26.476973409999999</v>
          </cell>
          <cell r="F160" t="str">
            <v>vigs_infiltrated</v>
          </cell>
          <cell r="G160" t="str">
            <v>infested</v>
          </cell>
          <cell r="H160" t="str">
            <v>4th</v>
          </cell>
          <cell r="I160" t="str">
            <v>twenty-one</v>
          </cell>
        </row>
        <row r="161">
          <cell r="A161" t="str">
            <v>I.HYD.1.2nd</v>
          </cell>
          <cell r="B161" t="str">
            <v>HYD 1</v>
          </cell>
          <cell r="C161" t="str">
            <v>HYD1</v>
          </cell>
          <cell r="D161" t="str">
            <v>HYD1</v>
          </cell>
          <cell r="E161">
            <v>30.087578390000001</v>
          </cell>
          <cell r="F161" t="str">
            <v>vigs_infiltrated</v>
          </cell>
          <cell r="G161" t="str">
            <v>infested</v>
          </cell>
          <cell r="H161" t="str">
            <v>2nd</v>
          </cell>
          <cell r="I161" t="str">
            <v>fourteen</v>
          </cell>
        </row>
        <row r="162">
          <cell r="A162" t="str">
            <v>I.HYD.1.4th</v>
          </cell>
          <cell r="B162" t="str">
            <v>HYD 1</v>
          </cell>
          <cell r="C162" t="str">
            <v>HYD1</v>
          </cell>
          <cell r="D162" t="str">
            <v>HYD1</v>
          </cell>
          <cell r="E162">
            <v>32.132479144999998</v>
          </cell>
          <cell r="F162" t="str">
            <v>vigs_infiltrated</v>
          </cell>
          <cell r="G162" t="str">
            <v>infested</v>
          </cell>
          <cell r="H162" t="str">
            <v>4th</v>
          </cell>
          <cell r="I162" t="str">
            <v>fourteen</v>
          </cell>
        </row>
        <row r="163">
          <cell r="A163" t="str">
            <v>I.GFP.9.2nd</v>
          </cell>
          <cell r="B163" t="str">
            <v>GFP 9</v>
          </cell>
          <cell r="C163" t="str">
            <v>GFP</v>
          </cell>
          <cell r="D163" t="str">
            <v>HYD1</v>
          </cell>
          <cell r="E163">
            <v>28.154948954999998</v>
          </cell>
          <cell r="F163" t="str">
            <v>vigs_infiltrated</v>
          </cell>
          <cell r="G163" t="str">
            <v>infested</v>
          </cell>
          <cell r="H163" t="str">
            <v>2nd</v>
          </cell>
          <cell r="I163" t="str">
            <v>fourteen</v>
          </cell>
        </row>
        <row r="164">
          <cell r="A164" t="str">
            <v>I.GFP.9.4th</v>
          </cell>
          <cell r="B164" t="str">
            <v>GFP 9</v>
          </cell>
          <cell r="C164" t="str">
            <v>GFP</v>
          </cell>
          <cell r="D164" t="str">
            <v>HYD1</v>
          </cell>
          <cell r="E164">
            <v>27.241786879999999</v>
          </cell>
          <cell r="F164" t="str">
            <v>vigs_infiltrated</v>
          </cell>
          <cell r="G164" t="str">
            <v>infested</v>
          </cell>
          <cell r="H164" t="str">
            <v>4th</v>
          </cell>
          <cell r="I164" t="str">
            <v>fourteen</v>
          </cell>
        </row>
        <row r="165">
          <cell r="A165" t="str">
            <v>I.GFP.5.2nd</v>
          </cell>
          <cell r="B165" t="str">
            <v>GFP 5</v>
          </cell>
          <cell r="C165" t="str">
            <v>GFP</v>
          </cell>
          <cell r="D165" t="str">
            <v>HYD1</v>
          </cell>
          <cell r="E165">
            <v>26.417462789999998</v>
          </cell>
          <cell r="F165" t="str">
            <v>vigs_infiltrated</v>
          </cell>
          <cell r="G165" t="str">
            <v>infested</v>
          </cell>
          <cell r="H165" t="str">
            <v>2nd</v>
          </cell>
          <cell r="I165" t="str">
            <v>fourteen</v>
          </cell>
        </row>
        <row r="166">
          <cell r="A166" t="str">
            <v>I.GFP.26.4th</v>
          </cell>
          <cell r="B166" t="str">
            <v>GFP 26</v>
          </cell>
          <cell r="C166" t="str">
            <v>GFP</v>
          </cell>
          <cell r="D166" t="str">
            <v>HYD1</v>
          </cell>
          <cell r="E166">
            <v>28.029115910000002</v>
          </cell>
          <cell r="F166" t="str">
            <v>vigs_infiltrated</v>
          </cell>
          <cell r="G166" t="str">
            <v>infested</v>
          </cell>
          <cell r="H166" t="str">
            <v>4th</v>
          </cell>
          <cell r="I166" t="str">
            <v>twenty-one</v>
          </cell>
        </row>
        <row r="167">
          <cell r="A167" t="str">
            <v>I.GFP.26.2nd</v>
          </cell>
          <cell r="B167" t="str">
            <v>GFP 26</v>
          </cell>
          <cell r="C167" t="str">
            <v>GFP</v>
          </cell>
          <cell r="D167" t="str">
            <v>HYD1</v>
          </cell>
          <cell r="E167">
            <v>27.351181064999999</v>
          </cell>
          <cell r="F167" t="str">
            <v>vigs_infiltrated</v>
          </cell>
          <cell r="G167" t="str">
            <v>infested</v>
          </cell>
          <cell r="H167" t="str">
            <v>2nd</v>
          </cell>
          <cell r="I167" t="str">
            <v>twenty-one</v>
          </cell>
        </row>
        <row r="168">
          <cell r="A168" t="str">
            <v>I.GFP.25.4th</v>
          </cell>
          <cell r="B168" t="str">
            <v>GFP 25</v>
          </cell>
          <cell r="C168" t="str">
            <v>GFP</v>
          </cell>
          <cell r="D168" t="str">
            <v>HYD1</v>
          </cell>
          <cell r="E168">
            <v>27.750191024999999</v>
          </cell>
          <cell r="F168" t="str">
            <v>vigs_infiltrated</v>
          </cell>
          <cell r="G168" t="str">
            <v>infested</v>
          </cell>
          <cell r="H168" t="str">
            <v>4th</v>
          </cell>
          <cell r="I168" t="str">
            <v>fourteen</v>
          </cell>
        </row>
        <row r="169">
          <cell r="A169" t="str">
            <v>I.GFP.25.2nd</v>
          </cell>
          <cell r="B169" t="str">
            <v>GFP 25</v>
          </cell>
          <cell r="C169" t="str">
            <v>GFP</v>
          </cell>
          <cell r="D169" t="str">
            <v>HYD1</v>
          </cell>
          <cell r="E169">
            <v>26.993285879999998</v>
          </cell>
          <cell r="F169" t="str">
            <v>vigs_infiltrated</v>
          </cell>
          <cell r="G169" t="str">
            <v>infested</v>
          </cell>
          <cell r="H169" t="str">
            <v>2nd</v>
          </cell>
          <cell r="I169" t="str">
            <v>fourteen</v>
          </cell>
        </row>
        <row r="170">
          <cell r="A170" t="str">
            <v>I.GFP.22.2nd</v>
          </cell>
          <cell r="B170" t="str">
            <v>GFP 22</v>
          </cell>
          <cell r="C170" t="str">
            <v>GFP</v>
          </cell>
          <cell r="D170" t="str">
            <v>HYD1</v>
          </cell>
          <cell r="E170">
            <v>26.21867791</v>
          </cell>
          <cell r="F170" t="str">
            <v>vigs_infiltrated</v>
          </cell>
          <cell r="G170" t="str">
            <v>infested</v>
          </cell>
          <cell r="H170" t="str">
            <v>2nd</v>
          </cell>
          <cell r="I170" t="str">
            <v>twenty-one</v>
          </cell>
        </row>
        <row r="171">
          <cell r="A171" t="str">
            <v>I.GFP.22.4th</v>
          </cell>
          <cell r="B171" t="str">
            <v>GFP 22</v>
          </cell>
          <cell r="C171" t="str">
            <v>GFP</v>
          </cell>
          <cell r="D171" t="str">
            <v>HYD1</v>
          </cell>
          <cell r="E171">
            <v>29.159587835</v>
          </cell>
          <cell r="F171" t="str">
            <v>vigs_infiltrated</v>
          </cell>
          <cell r="G171" t="str">
            <v>infested</v>
          </cell>
          <cell r="H171" t="str">
            <v>4th</v>
          </cell>
          <cell r="I171" t="str">
            <v>twenty-one</v>
          </cell>
        </row>
        <row r="172">
          <cell r="A172" t="str">
            <v>I.GFP.21.2nd</v>
          </cell>
          <cell r="B172" t="str">
            <v>GFP 21</v>
          </cell>
          <cell r="C172" t="str">
            <v>GFP</v>
          </cell>
          <cell r="D172" t="str">
            <v>HYD1</v>
          </cell>
          <cell r="E172">
            <v>27.078418944999999</v>
          </cell>
          <cell r="F172" t="str">
            <v>vigs_infiltrated</v>
          </cell>
          <cell r="G172" t="str">
            <v>infested</v>
          </cell>
          <cell r="H172" t="str">
            <v>2nd</v>
          </cell>
          <cell r="I172" t="str">
            <v>fourteen</v>
          </cell>
        </row>
        <row r="173">
          <cell r="A173" t="str">
            <v>I.GFP.2.2nd</v>
          </cell>
          <cell r="B173" t="str">
            <v>GFP 2</v>
          </cell>
          <cell r="C173" t="str">
            <v>GFP</v>
          </cell>
          <cell r="D173" t="str">
            <v>HYD1</v>
          </cell>
          <cell r="E173">
            <v>26.99731792</v>
          </cell>
          <cell r="F173" t="str">
            <v>vigs_infiltrated</v>
          </cell>
          <cell r="G173" t="str">
            <v>infested</v>
          </cell>
          <cell r="H173" t="str">
            <v>2nd</v>
          </cell>
          <cell r="I173" t="str">
            <v>twenty-one</v>
          </cell>
        </row>
        <row r="174">
          <cell r="A174" t="str">
            <v>I.GFP.18.4th</v>
          </cell>
          <cell r="B174" t="str">
            <v>GFP 18</v>
          </cell>
          <cell r="C174" t="str">
            <v>GFP</v>
          </cell>
          <cell r="D174" t="str">
            <v>HYD1</v>
          </cell>
          <cell r="E174">
            <v>25.986215600000001</v>
          </cell>
          <cell r="F174" t="str">
            <v>vigs_infiltrated</v>
          </cell>
          <cell r="G174" t="str">
            <v>infested</v>
          </cell>
          <cell r="H174" t="str">
            <v>4th</v>
          </cell>
          <cell r="I174" t="str">
            <v>twenty-one</v>
          </cell>
        </row>
        <row r="175">
          <cell r="A175" t="str">
            <v>I.GFP.18.2nd</v>
          </cell>
          <cell r="B175" t="str">
            <v>GFP 18</v>
          </cell>
          <cell r="C175" t="str">
            <v>GFP</v>
          </cell>
          <cell r="D175" t="str">
            <v>HYD1</v>
          </cell>
          <cell r="E175">
            <v>25.781871890000001</v>
          </cell>
          <cell r="F175" t="str">
            <v>vigs_infiltrated</v>
          </cell>
          <cell r="G175" t="str">
            <v>infested</v>
          </cell>
          <cell r="H175" t="str">
            <v>2nd</v>
          </cell>
          <cell r="I175" t="str">
            <v>twenty-one</v>
          </cell>
        </row>
        <row r="176">
          <cell r="A176" t="str">
            <v>I.GFP.17.2nd</v>
          </cell>
          <cell r="B176" t="str">
            <v>GFP 17</v>
          </cell>
          <cell r="C176" t="str">
            <v>GFP</v>
          </cell>
          <cell r="D176" t="str">
            <v>HYD1</v>
          </cell>
          <cell r="E176">
            <v>28.893406585000001</v>
          </cell>
          <cell r="F176" t="str">
            <v>vigs_infiltrated</v>
          </cell>
          <cell r="G176" t="str">
            <v>infested</v>
          </cell>
          <cell r="H176" t="str">
            <v>2nd</v>
          </cell>
          <cell r="I176" t="str">
            <v>fourteen</v>
          </cell>
        </row>
        <row r="177">
          <cell r="A177" t="str">
            <v>I.GFP.14.2nd</v>
          </cell>
          <cell r="B177" t="str">
            <v>GFP 14</v>
          </cell>
          <cell r="C177" t="str">
            <v>GFP</v>
          </cell>
          <cell r="D177" t="str">
            <v>HYD1</v>
          </cell>
          <cell r="E177">
            <v>27.550314385</v>
          </cell>
          <cell r="F177" t="str">
            <v>vigs_infiltrated</v>
          </cell>
          <cell r="G177" t="str">
            <v>infested</v>
          </cell>
          <cell r="H177" t="str">
            <v>2nd</v>
          </cell>
          <cell r="I177" t="str">
            <v>twenty-one</v>
          </cell>
        </row>
        <row r="178">
          <cell r="A178" t="str">
            <v>I.GFP.14.4th</v>
          </cell>
          <cell r="B178" t="str">
            <v>GFP 14</v>
          </cell>
          <cell r="C178" t="str">
            <v>GFP</v>
          </cell>
          <cell r="D178" t="str">
            <v>HYD1</v>
          </cell>
          <cell r="E178">
            <v>31.102512765</v>
          </cell>
          <cell r="F178" t="str">
            <v>vigs_infiltrated</v>
          </cell>
          <cell r="G178" t="str">
            <v>infested</v>
          </cell>
          <cell r="H178" t="str">
            <v>4th</v>
          </cell>
          <cell r="I178" t="str">
            <v>twenty-one</v>
          </cell>
        </row>
        <row r="179">
          <cell r="A179" t="str">
            <v>I.GFP.13.2nd</v>
          </cell>
          <cell r="B179" t="str">
            <v>GFP 13</v>
          </cell>
          <cell r="C179" t="str">
            <v>GFP</v>
          </cell>
          <cell r="D179" t="str">
            <v>HYD1</v>
          </cell>
          <cell r="E179">
            <v>27.330272170000001</v>
          </cell>
          <cell r="F179" t="str">
            <v>vigs_infiltrated</v>
          </cell>
          <cell r="G179" t="str">
            <v>infested</v>
          </cell>
          <cell r="H179" t="str">
            <v>2nd</v>
          </cell>
          <cell r="I179" t="str">
            <v>fourteen</v>
          </cell>
        </row>
        <row r="180">
          <cell r="A180" t="str">
            <v>I.GFP.13.4th</v>
          </cell>
          <cell r="B180" t="str">
            <v>GFP 13</v>
          </cell>
          <cell r="C180" t="str">
            <v>GFP</v>
          </cell>
          <cell r="D180" t="str">
            <v>HYD1</v>
          </cell>
          <cell r="E180">
            <v>27.99245196</v>
          </cell>
          <cell r="F180" t="str">
            <v>vigs_infiltrated</v>
          </cell>
          <cell r="G180" t="str">
            <v>infested</v>
          </cell>
          <cell r="H180" t="str">
            <v>4th</v>
          </cell>
          <cell r="I180" t="str">
            <v>fourteen</v>
          </cell>
        </row>
        <row r="181">
          <cell r="A181" t="str">
            <v>I.GFP.10.4th</v>
          </cell>
          <cell r="B181" t="str">
            <v>GFP 10</v>
          </cell>
          <cell r="C181" t="str">
            <v>GFP</v>
          </cell>
          <cell r="D181" t="str">
            <v>HYD1</v>
          </cell>
          <cell r="E181">
            <v>25.888540259999999</v>
          </cell>
          <cell r="F181" t="str">
            <v>vigs_infiltrated</v>
          </cell>
          <cell r="G181" t="str">
            <v>infested</v>
          </cell>
          <cell r="H181" t="str">
            <v>4th</v>
          </cell>
          <cell r="I181" t="str">
            <v>twenty-one</v>
          </cell>
        </row>
        <row r="182">
          <cell r="A182" t="str">
            <v>I.GFP.10.2nd</v>
          </cell>
          <cell r="B182" t="str">
            <v>GFP 10</v>
          </cell>
          <cell r="C182" t="str">
            <v>GFP</v>
          </cell>
          <cell r="D182" t="str">
            <v>HYD1</v>
          </cell>
          <cell r="E182">
            <v>24.755726930000002</v>
          </cell>
          <cell r="F182" t="str">
            <v>vigs_infiltrated</v>
          </cell>
          <cell r="G182" t="str">
            <v>infested</v>
          </cell>
          <cell r="H182" t="str">
            <v>2nd</v>
          </cell>
          <cell r="I182" t="str">
            <v>twenty-one</v>
          </cell>
        </row>
        <row r="183">
          <cell r="A183" t="str">
            <v>I.GFP1.2nd</v>
          </cell>
          <cell r="B183" t="str">
            <v>GFP 1</v>
          </cell>
          <cell r="C183" t="str">
            <v>GFP</v>
          </cell>
          <cell r="D183" t="str">
            <v>HYD1</v>
          </cell>
          <cell r="E183">
            <v>27.629336854999998</v>
          </cell>
          <cell r="F183" t="str">
            <v>vigs_infiltrated</v>
          </cell>
          <cell r="G183" t="str">
            <v>infested</v>
          </cell>
          <cell r="H183" t="str">
            <v>2nd</v>
          </cell>
          <cell r="I183" t="str">
            <v>fourteen</v>
          </cell>
        </row>
        <row r="184">
          <cell r="A184" t="str">
            <v>I.Unif.8.2nd</v>
          </cell>
          <cell r="B184" t="str">
            <v>Unif 8</v>
          </cell>
          <cell r="C184" t="str">
            <v>none</v>
          </cell>
          <cell r="D184" t="str">
            <v>HYD1</v>
          </cell>
          <cell r="E184">
            <v>28.706293800000001</v>
          </cell>
          <cell r="F184" t="str">
            <v>uninfiltrated</v>
          </cell>
          <cell r="G184" t="str">
            <v>uninfested</v>
          </cell>
          <cell r="H184" t="str">
            <v>2nd</v>
          </cell>
          <cell r="I184" t="str">
            <v>twenty-one</v>
          </cell>
        </row>
        <row r="185">
          <cell r="A185" t="str">
            <v>I.Unif.7.2nd</v>
          </cell>
          <cell r="B185" t="str">
            <v>Unif 7</v>
          </cell>
          <cell r="C185" t="str">
            <v>none</v>
          </cell>
          <cell r="D185" t="str">
            <v>HYD1</v>
          </cell>
          <cell r="E185">
            <v>27.64646866</v>
          </cell>
          <cell r="F185" t="str">
            <v>uninfiltrated</v>
          </cell>
          <cell r="G185" t="str">
            <v>uninfested</v>
          </cell>
          <cell r="H185" t="str">
            <v>2nd</v>
          </cell>
          <cell r="I185" t="str">
            <v>fourteen</v>
          </cell>
        </row>
        <row r="186">
          <cell r="A186" t="str">
            <v>I.Unif.7.4th</v>
          </cell>
          <cell r="B186" t="str">
            <v>Unif 7</v>
          </cell>
          <cell r="C186" t="str">
            <v>none</v>
          </cell>
          <cell r="D186" t="str">
            <v>HYD1</v>
          </cell>
          <cell r="E186">
            <v>28.291355745000001</v>
          </cell>
          <cell r="F186" t="str">
            <v>uninfiltrated</v>
          </cell>
          <cell r="G186" t="str">
            <v>uninfested</v>
          </cell>
          <cell r="H186" t="str">
            <v>4th</v>
          </cell>
          <cell r="I186" t="str">
            <v>fourteen</v>
          </cell>
        </row>
        <row r="187">
          <cell r="A187" t="str">
            <v>I.Unif.3.2nd</v>
          </cell>
          <cell r="B187" t="str">
            <v>Unif 3</v>
          </cell>
          <cell r="C187" t="str">
            <v>none</v>
          </cell>
          <cell r="D187" t="str">
            <v>HYD1</v>
          </cell>
          <cell r="E187">
            <v>27.888607905000001</v>
          </cell>
          <cell r="F187" t="str">
            <v>uninfiltrated</v>
          </cell>
          <cell r="G187" t="str">
            <v>uninfested</v>
          </cell>
          <cell r="H187" t="str">
            <v>2nd</v>
          </cell>
          <cell r="I187" t="str">
            <v>fourteen</v>
          </cell>
        </row>
        <row r="188">
          <cell r="A188" t="str">
            <v>I.Unif.24.2nd</v>
          </cell>
          <cell r="B188" t="str">
            <v>Unif 24</v>
          </cell>
          <cell r="C188" t="str">
            <v>none</v>
          </cell>
          <cell r="D188" t="str">
            <v>HYD1</v>
          </cell>
          <cell r="E188">
            <v>30.309861649999998</v>
          </cell>
          <cell r="F188" t="str">
            <v>uninfiltrated</v>
          </cell>
          <cell r="G188" t="str">
            <v>uninfested</v>
          </cell>
          <cell r="H188" t="str">
            <v>2nd</v>
          </cell>
          <cell r="I188" t="str">
            <v>twenty-one</v>
          </cell>
        </row>
        <row r="189">
          <cell r="A189" t="str">
            <v>I.Unif.23.2nd</v>
          </cell>
          <cell r="B189" t="str">
            <v>Unif 23</v>
          </cell>
          <cell r="C189" t="str">
            <v>none</v>
          </cell>
          <cell r="D189" t="str">
            <v>HYD1</v>
          </cell>
          <cell r="E189">
            <v>28.867603845000001</v>
          </cell>
          <cell r="F189" t="str">
            <v>uninfiltrated</v>
          </cell>
          <cell r="G189" t="str">
            <v>uninfested</v>
          </cell>
          <cell r="H189" t="str">
            <v>2nd</v>
          </cell>
          <cell r="I189" t="str">
            <v>fourteen</v>
          </cell>
        </row>
        <row r="190">
          <cell r="A190" t="str">
            <v>I.Unif.20.2nd</v>
          </cell>
          <cell r="B190" t="str">
            <v>Unif 20</v>
          </cell>
          <cell r="C190" t="str">
            <v>none</v>
          </cell>
          <cell r="D190" t="str">
            <v>HYD1</v>
          </cell>
          <cell r="E190">
            <v>27.353365425</v>
          </cell>
          <cell r="F190" t="str">
            <v>uninfiltrated</v>
          </cell>
          <cell r="G190" t="str">
            <v>uninfested</v>
          </cell>
          <cell r="H190" t="str">
            <v>2nd</v>
          </cell>
          <cell r="I190" t="str">
            <v>twenty-one</v>
          </cell>
        </row>
        <row r="191">
          <cell r="A191" t="str">
            <v>I.Unif.19.2nd</v>
          </cell>
          <cell r="B191" t="str">
            <v>Unif 19</v>
          </cell>
          <cell r="C191" t="str">
            <v>none</v>
          </cell>
          <cell r="D191" t="str">
            <v>HYD1</v>
          </cell>
          <cell r="E191">
            <v>28.66613246</v>
          </cell>
          <cell r="F191" t="str">
            <v>uninfiltrated</v>
          </cell>
          <cell r="G191" t="str">
            <v>uninfested</v>
          </cell>
          <cell r="H191" t="str">
            <v>2nd</v>
          </cell>
          <cell r="I191" t="str">
            <v>fourteen</v>
          </cell>
        </row>
        <row r="192">
          <cell r="A192" t="str">
            <v>I.Unif.15.2nd</v>
          </cell>
          <cell r="B192" t="str">
            <v>Unif 15</v>
          </cell>
          <cell r="C192" t="str">
            <v>none</v>
          </cell>
          <cell r="D192" t="str">
            <v>HYD1</v>
          </cell>
          <cell r="E192">
            <v>29.842507885</v>
          </cell>
          <cell r="F192" t="str">
            <v>uninfiltrated</v>
          </cell>
          <cell r="G192" t="str">
            <v>uninfested</v>
          </cell>
          <cell r="H192" t="str">
            <v>2nd</v>
          </cell>
          <cell r="I192" t="str">
            <v>fourteen</v>
          </cell>
        </row>
        <row r="193">
          <cell r="A193" t="str">
            <v>I.Unif.12.2nd</v>
          </cell>
          <cell r="B193" t="str">
            <v>Unif 12</v>
          </cell>
          <cell r="C193" t="str">
            <v>none</v>
          </cell>
          <cell r="D193" t="str">
            <v>HYD1</v>
          </cell>
          <cell r="E193">
            <v>28.762284059999999</v>
          </cell>
          <cell r="F193" t="str">
            <v>uninfiltrated</v>
          </cell>
          <cell r="G193" t="str">
            <v>uninfested</v>
          </cell>
          <cell r="H193" t="str">
            <v>2nd</v>
          </cell>
          <cell r="I193" t="str">
            <v>twenty-one</v>
          </cell>
        </row>
        <row r="194">
          <cell r="A194" t="str">
            <v>I.Unif.12.4th</v>
          </cell>
          <cell r="B194" t="str">
            <v>Unif 12</v>
          </cell>
          <cell r="C194" t="str">
            <v>none</v>
          </cell>
          <cell r="D194" t="str">
            <v>HYD1</v>
          </cell>
          <cell r="E194">
            <v>28.81758293</v>
          </cell>
          <cell r="F194" t="str">
            <v>uninfiltrated</v>
          </cell>
          <cell r="G194" t="str">
            <v>uninfested</v>
          </cell>
          <cell r="H194" t="str">
            <v>4th</v>
          </cell>
          <cell r="I194" t="str">
            <v>twenty-one</v>
          </cell>
        </row>
        <row r="195">
          <cell r="A195" t="str">
            <v>I.Unif.11.2nd</v>
          </cell>
          <cell r="B195" t="str">
            <v>Unif 11</v>
          </cell>
          <cell r="C195" t="str">
            <v>none</v>
          </cell>
          <cell r="D195" t="str">
            <v>HYD1</v>
          </cell>
          <cell r="E195">
            <v>27.542521085000001</v>
          </cell>
          <cell r="F195" t="str">
            <v>uninfiltrated</v>
          </cell>
          <cell r="G195" t="str">
            <v>uninfested</v>
          </cell>
          <cell r="H195" t="str">
            <v>2nd</v>
          </cell>
          <cell r="I195" t="str">
            <v>fourteen</v>
          </cell>
        </row>
        <row r="196">
          <cell r="A196" t="str">
            <v>I.GFP.8.4th</v>
          </cell>
          <cell r="B196" t="str">
            <v>GFP 8</v>
          </cell>
          <cell r="C196" t="str">
            <v>GFP</v>
          </cell>
          <cell r="D196" t="str">
            <v>HYD1</v>
          </cell>
          <cell r="E196">
            <v>29.39442974</v>
          </cell>
          <cell r="F196" t="str">
            <v>vigs_infiltrated</v>
          </cell>
          <cell r="G196" t="str">
            <v>uninfested</v>
          </cell>
          <cell r="H196" t="str">
            <v>4th</v>
          </cell>
          <cell r="I196" t="str">
            <v>twenty-one</v>
          </cell>
        </row>
        <row r="197">
          <cell r="A197" t="str">
            <v>I.GFP.7.2nd</v>
          </cell>
          <cell r="B197" t="str">
            <v>GFP 7</v>
          </cell>
          <cell r="C197" t="str">
            <v>GFP</v>
          </cell>
          <cell r="D197" t="str">
            <v>HYD1</v>
          </cell>
          <cell r="E197">
            <v>27.694216279999999</v>
          </cell>
          <cell r="F197" t="str">
            <v>vigs_infiltrated</v>
          </cell>
          <cell r="G197" t="str">
            <v>uninfested</v>
          </cell>
          <cell r="H197" t="str">
            <v>2nd</v>
          </cell>
          <cell r="I197" t="str">
            <v>fourteen</v>
          </cell>
        </row>
        <row r="198">
          <cell r="A198" t="str">
            <v>I.GFP.4.4th</v>
          </cell>
          <cell r="B198" t="str">
            <v>GFP 4</v>
          </cell>
          <cell r="C198" t="str">
            <v>GFP</v>
          </cell>
          <cell r="D198" t="str">
            <v>HYD1</v>
          </cell>
          <cell r="E198">
            <v>30.224295725000001</v>
          </cell>
          <cell r="F198" t="str">
            <v>vigs_infiltrated</v>
          </cell>
          <cell r="G198" t="str">
            <v>uninfested</v>
          </cell>
          <cell r="H198" t="str">
            <v>4th</v>
          </cell>
          <cell r="I198" t="str">
            <v>twenty-one</v>
          </cell>
        </row>
        <row r="199">
          <cell r="A199" t="str">
            <v>I.GFP.3.2nd</v>
          </cell>
          <cell r="B199" t="str">
            <v>GFP 3</v>
          </cell>
          <cell r="C199" t="str">
            <v>GFP</v>
          </cell>
          <cell r="D199" t="str">
            <v>HYD1</v>
          </cell>
          <cell r="E199">
            <v>29.372635644999999</v>
          </cell>
          <cell r="F199" t="str">
            <v>vigs_infiltrated</v>
          </cell>
          <cell r="G199" t="str">
            <v>uninfested</v>
          </cell>
          <cell r="H199" t="str">
            <v>2nd</v>
          </cell>
          <cell r="I199" t="str">
            <v>fourteen</v>
          </cell>
        </row>
        <row r="200">
          <cell r="A200" t="str">
            <v>I.GFP.27.2nd</v>
          </cell>
          <cell r="B200" t="str">
            <v>GFP 27</v>
          </cell>
          <cell r="C200" t="str">
            <v>GFP</v>
          </cell>
          <cell r="D200" t="str">
            <v>HYD1</v>
          </cell>
          <cell r="E200">
            <v>29.169455809999999</v>
          </cell>
          <cell r="F200" t="str">
            <v>vigs_infiltrated</v>
          </cell>
          <cell r="G200" t="str">
            <v>uninfested</v>
          </cell>
          <cell r="H200" t="str">
            <v>2nd</v>
          </cell>
          <cell r="I200" t="str">
            <v>fourteen</v>
          </cell>
        </row>
        <row r="201">
          <cell r="A201" t="str">
            <v>I.GFP.27.4th</v>
          </cell>
          <cell r="B201" t="str">
            <v>GFP 27</v>
          </cell>
          <cell r="C201" t="str">
            <v>GFP</v>
          </cell>
          <cell r="D201" t="str">
            <v>HYD1</v>
          </cell>
          <cell r="E201">
            <v>27.76644653</v>
          </cell>
          <cell r="F201" t="str">
            <v>vigs_infiltrated</v>
          </cell>
          <cell r="G201" t="str">
            <v>uninfested</v>
          </cell>
          <cell r="H201" t="str">
            <v>4th</v>
          </cell>
          <cell r="I201" t="str">
            <v>fourteen</v>
          </cell>
        </row>
        <row r="202">
          <cell r="A202" t="str">
            <v>I.GFP.24.2nd</v>
          </cell>
          <cell r="B202" t="str">
            <v>GFP 24</v>
          </cell>
          <cell r="C202" t="str">
            <v>GFP</v>
          </cell>
          <cell r="D202" t="str">
            <v>HYD1</v>
          </cell>
          <cell r="E202">
            <v>28.225534039999999</v>
          </cell>
          <cell r="F202" t="str">
            <v>vigs_infiltrated</v>
          </cell>
          <cell r="G202" t="str">
            <v>uninfested</v>
          </cell>
          <cell r="H202" t="str">
            <v>2nd</v>
          </cell>
          <cell r="I202" t="str">
            <v>twenty-one</v>
          </cell>
        </row>
        <row r="203">
          <cell r="A203" t="str">
            <v>I.GFP.23.2nd</v>
          </cell>
          <cell r="B203" t="str">
            <v>GFP 23</v>
          </cell>
          <cell r="C203" t="str">
            <v>GFP</v>
          </cell>
          <cell r="D203" t="str">
            <v>HYD1</v>
          </cell>
          <cell r="E203">
            <v>28.06554543</v>
          </cell>
          <cell r="F203" t="str">
            <v>vigs_infiltrated</v>
          </cell>
          <cell r="G203" t="str">
            <v>uninfested</v>
          </cell>
          <cell r="H203" t="str">
            <v>2nd</v>
          </cell>
          <cell r="I203" t="str">
            <v>fourteen</v>
          </cell>
        </row>
        <row r="204">
          <cell r="A204" t="str">
            <v>I.GFP.19.2nd</v>
          </cell>
          <cell r="B204" t="str">
            <v>GFP 19</v>
          </cell>
          <cell r="C204" t="str">
            <v>GFP</v>
          </cell>
          <cell r="D204" t="str">
            <v>HYD1</v>
          </cell>
          <cell r="E204">
            <v>27.930511639999999</v>
          </cell>
          <cell r="F204" t="str">
            <v>vigs_infiltrated</v>
          </cell>
          <cell r="G204" t="str">
            <v>uninfested</v>
          </cell>
          <cell r="H204" t="str">
            <v>2nd</v>
          </cell>
          <cell r="I204" t="str">
            <v>fourteen</v>
          </cell>
        </row>
        <row r="205">
          <cell r="A205" t="str">
            <v>I.GFP.16.2nd</v>
          </cell>
          <cell r="B205" t="str">
            <v>GFP 16</v>
          </cell>
          <cell r="C205" t="str">
            <v>GFP</v>
          </cell>
          <cell r="D205" t="str">
            <v>HYD1</v>
          </cell>
          <cell r="E205">
            <v>27.244297570000001</v>
          </cell>
          <cell r="F205" t="str">
            <v>vigs_infiltrated</v>
          </cell>
          <cell r="G205" t="str">
            <v>uninfested</v>
          </cell>
          <cell r="H205" t="str">
            <v>2nd</v>
          </cell>
          <cell r="I205" t="str">
            <v>twenty-one</v>
          </cell>
        </row>
        <row r="206">
          <cell r="A206" t="str">
            <v>I.GFP.16.4th</v>
          </cell>
          <cell r="B206" t="str">
            <v>GFP 16</v>
          </cell>
          <cell r="C206" t="str">
            <v>GFP</v>
          </cell>
          <cell r="D206" t="str">
            <v>HYD1</v>
          </cell>
          <cell r="E206">
            <v>30.487898309999999</v>
          </cell>
          <cell r="F206" t="str">
            <v>vigs_infiltrated</v>
          </cell>
          <cell r="G206" t="str">
            <v>uninfested</v>
          </cell>
          <cell r="H206" t="str">
            <v>4th</v>
          </cell>
          <cell r="I206" t="str">
            <v>twenty-one</v>
          </cell>
        </row>
        <row r="207">
          <cell r="A207" t="str">
            <v>I.GFP.12.2nd</v>
          </cell>
          <cell r="B207" t="str">
            <v>GFP 12</v>
          </cell>
          <cell r="C207" t="str">
            <v>GFP</v>
          </cell>
          <cell r="D207" t="str">
            <v>HYD1</v>
          </cell>
          <cell r="E207">
            <v>28.016569919999998</v>
          </cell>
          <cell r="F207" t="str">
            <v>vigs_infiltrated</v>
          </cell>
          <cell r="G207" t="str">
            <v>uninfested</v>
          </cell>
          <cell r="H207" t="str">
            <v>2nd</v>
          </cell>
          <cell r="I207" t="str">
            <v>twenty-one</v>
          </cell>
        </row>
        <row r="208">
          <cell r="A208" t="str">
            <v>I.GFP.11.2nd</v>
          </cell>
          <cell r="B208" t="str">
            <v>GFP 11</v>
          </cell>
          <cell r="C208" t="str">
            <v>GFP</v>
          </cell>
          <cell r="D208" t="str">
            <v>HYD1</v>
          </cell>
          <cell r="E208">
            <v>27.472704149999998</v>
          </cell>
          <cell r="F208" t="str">
            <v>vigs_infiltrated</v>
          </cell>
          <cell r="G208" t="str">
            <v>uninfested</v>
          </cell>
          <cell r="H208" t="str">
            <v>2nd</v>
          </cell>
          <cell r="I208" t="str">
            <v>fourteen</v>
          </cell>
        </row>
        <row r="209">
          <cell r="A209" t="str">
            <v>I.GFP.11.4th</v>
          </cell>
          <cell r="B209" t="str">
            <v>GFP 11</v>
          </cell>
          <cell r="C209" t="str">
            <v>GFP</v>
          </cell>
          <cell r="D209" t="str">
            <v>HYD1</v>
          </cell>
          <cell r="E209">
            <v>26.797581704999999</v>
          </cell>
          <cell r="F209" t="str">
            <v>vigs_infiltrated</v>
          </cell>
          <cell r="G209" t="str">
            <v>uninfested</v>
          </cell>
          <cell r="H209" t="str">
            <v>4th</v>
          </cell>
          <cell r="I209" t="str">
            <v>fourteen</v>
          </cell>
        </row>
        <row r="210">
          <cell r="A210" t="str">
            <v>I.Unif.8.4th</v>
          </cell>
          <cell r="B210" t="str">
            <v>Unif 8</v>
          </cell>
          <cell r="C210" t="str">
            <v>none</v>
          </cell>
          <cell r="D210" t="str">
            <v>HYD1</v>
          </cell>
          <cell r="E210">
            <v>26.474703085000002</v>
          </cell>
          <cell r="F210" t="str">
            <v>uninfiltrated</v>
          </cell>
          <cell r="G210" t="str">
            <v>uninfested</v>
          </cell>
          <cell r="H210" t="str">
            <v>4th</v>
          </cell>
          <cell r="I210" t="str">
            <v>twenty-one</v>
          </cell>
        </row>
        <row r="211">
          <cell r="A211" t="str">
            <v>I.Unif.3.4th</v>
          </cell>
          <cell r="B211" t="str">
            <v>Unif 3</v>
          </cell>
          <cell r="C211" t="str">
            <v>none</v>
          </cell>
          <cell r="D211" t="str">
            <v>HYD1</v>
          </cell>
          <cell r="E211">
            <v>26.442457045000001</v>
          </cell>
          <cell r="F211" t="str">
            <v>uninfiltrated</v>
          </cell>
          <cell r="G211" t="str">
            <v>uninfested</v>
          </cell>
          <cell r="H211" t="str">
            <v>4th</v>
          </cell>
          <cell r="I211" t="str">
            <v>fourteen</v>
          </cell>
        </row>
        <row r="212">
          <cell r="A212" t="str">
            <v>I.Unif.24.4th</v>
          </cell>
          <cell r="B212" t="str">
            <v>Unif 24</v>
          </cell>
          <cell r="C212" t="str">
            <v>none</v>
          </cell>
          <cell r="D212" t="str">
            <v>HYD1</v>
          </cell>
          <cell r="E212">
            <v>26.37025672</v>
          </cell>
          <cell r="F212" t="str">
            <v>uninfiltrated</v>
          </cell>
          <cell r="G212" t="str">
            <v>uninfested</v>
          </cell>
          <cell r="H212" t="str">
            <v>4th</v>
          </cell>
          <cell r="I212" t="str">
            <v>twenty-one</v>
          </cell>
        </row>
        <row r="213">
          <cell r="A213" t="str">
            <v>I.Unif.20.4th</v>
          </cell>
          <cell r="B213" t="str">
            <v>Unif 20</v>
          </cell>
          <cell r="C213" t="str">
            <v>none</v>
          </cell>
          <cell r="D213" t="str">
            <v>HYD1</v>
          </cell>
          <cell r="E213">
            <v>32.07683617</v>
          </cell>
          <cell r="F213" t="str">
            <v>uninfiltrated</v>
          </cell>
          <cell r="G213" t="str">
            <v>uninfested</v>
          </cell>
          <cell r="H213" t="str">
            <v>4th</v>
          </cell>
          <cell r="I213" t="str">
            <v>twenty-one</v>
          </cell>
        </row>
        <row r="214">
          <cell r="A214" t="str">
            <v>I.Unif.16.2ndd</v>
          </cell>
          <cell r="B214" t="str">
            <v>Unif 16</v>
          </cell>
          <cell r="C214" t="str">
            <v>none</v>
          </cell>
          <cell r="D214" t="str">
            <v>HYD1</v>
          </cell>
          <cell r="E214">
            <v>29.693941694999999</v>
          </cell>
          <cell r="F214" t="str">
            <v>uninfiltrated</v>
          </cell>
          <cell r="G214" t="str">
            <v>uninfested</v>
          </cell>
          <cell r="H214" t="str">
            <v>2ndd</v>
          </cell>
          <cell r="I214" t="str">
            <v>twenty-one</v>
          </cell>
        </row>
        <row r="215">
          <cell r="A215" t="str">
            <v>I.Unif.16.4th</v>
          </cell>
          <cell r="B215" t="str">
            <v>Unif 16</v>
          </cell>
          <cell r="C215" t="str">
            <v>none</v>
          </cell>
          <cell r="D215" t="str">
            <v>HYD1</v>
          </cell>
          <cell r="E215">
            <v>32.541668905000002</v>
          </cell>
          <cell r="F215" t="str">
            <v>uninfiltrated</v>
          </cell>
          <cell r="G215" t="str">
            <v>uninfested</v>
          </cell>
          <cell r="H215" t="str">
            <v>4th</v>
          </cell>
          <cell r="I215" t="str">
            <v>twenty-one</v>
          </cell>
        </row>
        <row r="216">
          <cell r="A216" t="str">
            <v>I.Unif.15.4th</v>
          </cell>
          <cell r="B216" t="str">
            <v>Unif 15</v>
          </cell>
          <cell r="C216" t="str">
            <v>none</v>
          </cell>
          <cell r="D216" t="str">
            <v>HYD1</v>
          </cell>
          <cell r="E216">
            <v>25.809346564999998</v>
          </cell>
          <cell r="F216" t="str">
            <v>uninfiltrated</v>
          </cell>
          <cell r="G216" t="str">
            <v>uninfested</v>
          </cell>
          <cell r="H216" t="str">
            <v>4th</v>
          </cell>
          <cell r="I216" t="str">
            <v>fourteen</v>
          </cell>
        </row>
        <row r="217">
          <cell r="A217" t="str">
            <v>I.Unif.11.4th</v>
          </cell>
          <cell r="B217" t="str">
            <v>Unif 11</v>
          </cell>
          <cell r="C217" t="str">
            <v>none</v>
          </cell>
          <cell r="D217" t="str">
            <v>HYD1</v>
          </cell>
          <cell r="E217">
            <v>28.39497764</v>
          </cell>
          <cell r="F217" t="str">
            <v>uninfiltrated</v>
          </cell>
          <cell r="G217" t="str">
            <v>uninfested</v>
          </cell>
          <cell r="H217" t="str">
            <v>4th</v>
          </cell>
          <cell r="I217" t="str">
            <v>fourteen</v>
          </cell>
        </row>
        <row r="218">
          <cell r="A218" t="str">
            <v>I.HYD.8.2nd</v>
          </cell>
          <cell r="B218" t="str">
            <v>HYD 8</v>
          </cell>
          <cell r="C218" t="str">
            <v>HYD1</v>
          </cell>
          <cell r="D218" t="str">
            <v>HYD1</v>
          </cell>
          <cell r="E218">
            <v>29.692011099999998</v>
          </cell>
          <cell r="F218" t="str">
            <v>vigs_infiltrated</v>
          </cell>
          <cell r="G218" t="str">
            <v>uninfested</v>
          </cell>
          <cell r="H218" t="str">
            <v>2nd</v>
          </cell>
          <cell r="I218" t="str">
            <v>twenty-one</v>
          </cell>
        </row>
        <row r="219">
          <cell r="A219" t="str">
            <v>I.HYD.7.2nd</v>
          </cell>
          <cell r="B219" t="str">
            <v>HYD 7</v>
          </cell>
          <cell r="C219" t="str">
            <v>HYD1</v>
          </cell>
          <cell r="D219" t="str">
            <v>HYD1</v>
          </cell>
          <cell r="E219">
            <v>30.161070134999999</v>
          </cell>
          <cell r="F219" t="str">
            <v>vigs_infiltrated</v>
          </cell>
          <cell r="G219" t="str">
            <v>uninfested</v>
          </cell>
          <cell r="H219" t="str">
            <v>2nd</v>
          </cell>
          <cell r="I219" t="str">
            <v>fourteen</v>
          </cell>
        </row>
        <row r="220">
          <cell r="A220" t="str">
            <v>I.HYD.4.2nd</v>
          </cell>
          <cell r="B220" t="str">
            <v>HYD 4</v>
          </cell>
          <cell r="C220" t="str">
            <v>HYD1</v>
          </cell>
          <cell r="D220" t="str">
            <v>HYD1</v>
          </cell>
          <cell r="E220">
            <v>28.1316548</v>
          </cell>
          <cell r="F220" t="str">
            <v>vigs_infiltrated</v>
          </cell>
          <cell r="G220" t="str">
            <v>uninfested</v>
          </cell>
          <cell r="H220" t="str">
            <v>2nd</v>
          </cell>
          <cell r="I220" t="str">
            <v>twenty-one</v>
          </cell>
        </row>
        <row r="221">
          <cell r="A221" t="str">
            <v>I.HYD.4.4th</v>
          </cell>
          <cell r="B221" t="str">
            <v>HYD 4</v>
          </cell>
          <cell r="C221" t="str">
            <v>HYD1</v>
          </cell>
          <cell r="D221" t="str">
            <v>HYD1</v>
          </cell>
          <cell r="E221">
            <v>30.070670045</v>
          </cell>
          <cell r="F221" t="str">
            <v>vigs_infiltrated</v>
          </cell>
          <cell r="G221" t="str">
            <v>uninfested</v>
          </cell>
          <cell r="H221" t="str">
            <v>4th</v>
          </cell>
          <cell r="I221" t="str">
            <v>twenty-one</v>
          </cell>
        </row>
        <row r="222">
          <cell r="A222" t="str">
            <v>I.HYD.3.2nd</v>
          </cell>
          <cell r="B222" t="str">
            <v>HYD 3</v>
          </cell>
          <cell r="C222" t="str">
            <v>HYD1</v>
          </cell>
          <cell r="D222" t="str">
            <v>HYD1</v>
          </cell>
          <cell r="E222">
            <v>30.899930335000001</v>
          </cell>
          <cell r="F222" t="str">
            <v>vigs_infiltrated</v>
          </cell>
          <cell r="G222" t="str">
            <v>uninfested</v>
          </cell>
          <cell r="H222" t="str">
            <v>2nd</v>
          </cell>
          <cell r="I222" t="str">
            <v>fourteen</v>
          </cell>
        </row>
        <row r="223">
          <cell r="A223" t="str">
            <v>I.HYD.3.4th</v>
          </cell>
          <cell r="B223" t="str">
            <v>HYD 3</v>
          </cell>
          <cell r="C223" t="str">
            <v>HYD1</v>
          </cell>
          <cell r="D223" t="str">
            <v>HYD1</v>
          </cell>
          <cell r="E223">
            <v>35.249571289999999</v>
          </cell>
          <cell r="F223" t="str">
            <v>vigs_infiltrated</v>
          </cell>
          <cell r="G223" t="str">
            <v>uninfested</v>
          </cell>
          <cell r="H223" t="str">
            <v>4th</v>
          </cell>
          <cell r="I223" t="str">
            <v>fourteen</v>
          </cell>
        </row>
        <row r="224">
          <cell r="A224" t="str">
            <v>I.HYD.28.2nd</v>
          </cell>
          <cell r="B224" t="str">
            <v>HYD 28</v>
          </cell>
          <cell r="C224" t="str">
            <v>HYD1</v>
          </cell>
          <cell r="D224" t="str">
            <v>HYD1</v>
          </cell>
          <cell r="E224">
            <v>30.1216258</v>
          </cell>
          <cell r="F224" t="str">
            <v>vigs_infiltrated</v>
          </cell>
          <cell r="G224" t="str">
            <v>uninfested</v>
          </cell>
          <cell r="H224" t="str">
            <v>2nd</v>
          </cell>
          <cell r="I224" t="str">
            <v>twenty-one</v>
          </cell>
        </row>
        <row r="225">
          <cell r="A225" t="str">
            <v>I.HYD.28.4th</v>
          </cell>
          <cell r="B225" t="str">
            <v>HYD 28</v>
          </cell>
          <cell r="C225" t="str">
            <v>HYD1</v>
          </cell>
          <cell r="D225" t="str">
            <v>HYD1</v>
          </cell>
          <cell r="E225">
            <v>30.558278699999999</v>
          </cell>
          <cell r="F225" t="str">
            <v>vigs_infiltrated</v>
          </cell>
          <cell r="G225" t="str">
            <v>uninfested</v>
          </cell>
          <cell r="H225" t="str">
            <v>4th</v>
          </cell>
          <cell r="I225" t="str">
            <v>twenty-one</v>
          </cell>
        </row>
        <row r="226">
          <cell r="A226" t="str">
            <v>I.HYD.27.2nd</v>
          </cell>
          <cell r="B226" t="str">
            <v>HYD 27</v>
          </cell>
          <cell r="C226" t="str">
            <v>HYD1</v>
          </cell>
          <cell r="D226" t="str">
            <v>HYD1</v>
          </cell>
          <cell r="E226">
            <v>28.718867670000002</v>
          </cell>
          <cell r="F226" t="str">
            <v>vigs_infiltrated</v>
          </cell>
          <cell r="G226" t="str">
            <v>uninfested</v>
          </cell>
          <cell r="H226" t="str">
            <v>2nd</v>
          </cell>
          <cell r="I226" t="str">
            <v>fourteen</v>
          </cell>
        </row>
        <row r="227">
          <cell r="A227" t="str">
            <v>I.HYD.27.4th</v>
          </cell>
          <cell r="B227" t="str">
            <v>HYD 27</v>
          </cell>
          <cell r="C227" t="str">
            <v>HYD1</v>
          </cell>
          <cell r="D227" t="str">
            <v>HYD1</v>
          </cell>
          <cell r="E227">
            <v>29.376077420000001</v>
          </cell>
          <cell r="F227" t="str">
            <v>vigs_infiltrated</v>
          </cell>
          <cell r="G227" t="str">
            <v>uninfested</v>
          </cell>
          <cell r="H227" t="str">
            <v>4th</v>
          </cell>
          <cell r="I227" t="str">
            <v>fourteen</v>
          </cell>
        </row>
        <row r="228">
          <cell r="A228" t="str">
            <v>I.HYD.24.2nd</v>
          </cell>
          <cell r="B228" t="str">
            <v>HYD 24</v>
          </cell>
          <cell r="C228" t="str">
            <v>HYD1</v>
          </cell>
          <cell r="D228" t="str">
            <v>HYD1</v>
          </cell>
          <cell r="E228">
            <v>30.773995464999999</v>
          </cell>
          <cell r="F228" t="str">
            <v>vigs_infiltrated</v>
          </cell>
          <cell r="G228" t="str">
            <v>uninfested</v>
          </cell>
          <cell r="H228" t="str">
            <v>2nd</v>
          </cell>
          <cell r="I228" t="str">
            <v>twenty-one</v>
          </cell>
        </row>
        <row r="229">
          <cell r="A229" t="str">
            <v>I.HYD.23.2nd</v>
          </cell>
          <cell r="B229" t="str">
            <v>HYD 23</v>
          </cell>
          <cell r="C229" t="str">
            <v>HYD1</v>
          </cell>
          <cell r="D229" t="str">
            <v>HYD1</v>
          </cell>
          <cell r="E229">
            <v>30.820226304999998</v>
          </cell>
          <cell r="F229" t="str">
            <v>vigs_infiltrated</v>
          </cell>
          <cell r="G229" t="str">
            <v>uninfested</v>
          </cell>
          <cell r="H229" t="str">
            <v>2nd</v>
          </cell>
          <cell r="I229" t="str">
            <v>fourteen</v>
          </cell>
        </row>
        <row r="230">
          <cell r="A230" t="str">
            <v>I.HYD.23.4th</v>
          </cell>
          <cell r="B230" t="str">
            <v>HYD 23</v>
          </cell>
          <cell r="C230" t="str">
            <v>HYD1</v>
          </cell>
          <cell r="D230" t="str">
            <v>HYD1</v>
          </cell>
          <cell r="E230">
            <v>28.316577885000001</v>
          </cell>
          <cell r="F230" t="str">
            <v>vigs_infiltrated</v>
          </cell>
          <cell r="G230" t="str">
            <v>uninfested</v>
          </cell>
          <cell r="H230" t="str">
            <v>4th</v>
          </cell>
          <cell r="I230" t="str">
            <v>fourteen</v>
          </cell>
        </row>
        <row r="231">
          <cell r="A231" t="str">
            <v>I.HYD.20.2nd</v>
          </cell>
          <cell r="B231" t="str">
            <v>HYD 20</v>
          </cell>
          <cell r="C231" t="str">
            <v>HYD1</v>
          </cell>
          <cell r="D231" t="str">
            <v>HYD1</v>
          </cell>
          <cell r="E231">
            <v>30.383083689999999</v>
          </cell>
          <cell r="F231" t="str">
            <v>vigs_infiltrated</v>
          </cell>
          <cell r="G231" t="str">
            <v>uninfested</v>
          </cell>
          <cell r="H231" t="str">
            <v>2nd</v>
          </cell>
          <cell r="I231" t="str">
            <v>twenty-one</v>
          </cell>
        </row>
        <row r="232">
          <cell r="A232" t="str">
            <v>I.HYD.19.4th</v>
          </cell>
          <cell r="B232" t="str">
            <v>HYD 19</v>
          </cell>
          <cell r="C232" t="str">
            <v>HYD1</v>
          </cell>
          <cell r="D232" t="str">
            <v>HYD1</v>
          </cell>
          <cell r="E232">
            <v>31.952373869999999</v>
          </cell>
          <cell r="F232" t="str">
            <v>vigs_infiltrated</v>
          </cell>
          <cell r="G232" t="str">
            <v>uninfested</v>
          </cell>
          <cell r="H232" t="str">
            <v>4th</v>
          </cell>
          <cell r="I232" t="str">
            <v>fourteen</v>
          </cell>
        </row>
        <row r="233">
          <cell r="A233" t="str">
            <v>I.HYD.16.2nd</v>
          </cell>
          <cell r="B233" t="str">
            <v>HYD 16</v>
          </cell>
          <cell r="C233" t="str">
            <v>HYD1</v>
          </cell>
          <cell r="D233" t="str">
            <v>HYD1</v>
          </cell>
          <cell r="E233">
            <v>29.830710634999999</v>
          </cell>
          <cell r="F233" t="str">
            <v>vigs_infiltrated</v>
          </cell>
          <cell r="G233" t="str">
            <v>uninfested</v>
          </cell>
          <cell r="H233" t="str">
            <v>2nd</v>
          </cell>
          <cell r="I233" t="str">
            <v>twenty-one</v>
          </cell>
        </row>
        <row r="234">
          <cell r="A234" t="str">
            <v>I.HYD.15.2nd</v>
          </cell>
          <cell r="B234" t="str">
            <v>HYD 15</v>
          </cell>
          <cell r="C234" t="str">
            <v>HYD1</v>
          </cell>
          <cell r="D234" t="str">
            <v>HYD1</v>
          </cell>
          <cell r="E234">
            <v>29.310923695</v>
          </cell>
          <cell r="F234" t="str">
            <v>vigs_infiltrated</v>
          </cell>
          <cell r="G234" t="str">
            <v>uninfested</v>
          </cell>
          <cell r="H234" t="str">
            <v>2nd</v>
          </cell>
          <cell r="I234" t="str">
            <v>fourteen</v>
          </cell>
        </row>
        <row r="235">
          <cell r="A235" t="str">
            <v>I.HYD.15.4th</v>
          </cell>
          <cell r="B235" t="str">
            <v>HYD 15</v>
          </cell>
          <cell r="C235" t="str">
            <v>HYD1</v>
          </cell>
          <cell r="D235" t="str">
            <v>HYD1</v>
          </cell>
          <cell r="E235">
            <v>27.971378569999999</v>
          </cell>
          <cell r="F235" t="str">
            <v>vigs_infiltrated</v>
          </cell>
          <cell r="G235" t="str">
            <v>uninfested</v>
          </cell>
          <cell r="H235" t="str">
            <v>4th</v>
          </cell>
          <cell r="I235" t="str">
            <v>fourteen</v>
          </cell>
        </row>
        <row r="236">
          <cell r="A236" t="str">
            <v>I.HYD.12.2nd</v>
          </cell>
          <cell r="B236" t="str">
            <v>HYD 12</v>
          </cell>
          <cell r="C236" t="str">
            <v>HYD1</v>
          </cell>
          <cell r="D236" t="str">
            <v>HYD1</v>
          </cell>
          <cell r="E236">
            <v>30.163494544999999</v>
          </cell>
          <cell r="F236" t="str">
            <v>vigs_infiltrated</v>
          </cell>
          <cell r="G236" t="str">
            <v>uninfested</v>
          </cell>
          <cell r="H236" t="str">
            <v>2nd</v>
          </cell>
          <cell r="I236" t="str">
            <v>twenty-one</v>
          </cell>
        </row>
        <row r="237">
          <cell r="A237" t="str">
            <v>I.HYD.11.4th</v>
          </cell>
          <cell r="B237" t="str">
            <v>HYD 11</v>
          </cell>
          <cell r="C237" t="str">
            <v>HYD1</v>
          </cell>
          <cell r="D237" t="str">
            <v>HYD1</v>
          </cell>
          <cell r="E237">
            <v>31.377507134999998</v>
          </cell>
          <cell r="F237" t="str">
            <v>vigs_infiltrated</v>
          </cell>
          <cell r="G237" t="str">
            <v>uninfested</v>
          </cell>
          <cell r="H237" t="str">
            <v>4th</v>
          </cell>
          <cell r="I237" t="str">
            <v>fourteen</v>
          </cell>
        </row>
        <row r="238">
          <cell r="A238" t="str">
            <v>I.GFP.8.2nd</v>
          </cell>
          <cell r="B238" t="str">
            <v>GFP 8</v>
          </cell>
          <cell r="C238" t="str">
            <v>GFP</v>
          </cell>
          <cell r="D238" t="str">
            <v>HYD1</v>
          </cell>
          <cell r="E238">
            <v>29.933468365</v>
          </cell>
          <cell r="F238" t="str">
            <v>vigs_infiltrated</v>
          </cell>
          <cell r="G238" t="str">
            <v>uninfested</v>
          </cell>
          <cell r="H238" t="str">
            <v>2nd</v>
          </cell>
          <cell r="I238" t="str">
            <v>twenty-one</v>
          </cell>
        </row>
        <row r="239">
          <cell r="A239" t="str">
            <v>I.GFP.7.4th</v>
          </cell>
          <cell r="B239" t="str">
            <v>GFP 7</v>
          </cell>
          <cell r="C239" t="str">
            <v>GFP</v>
          </cell>
          <cell r="D239" t="str">
            <v>HYD1</v>
          </cell>
          <cell r="E239">
            <v>29.879961399999999</v>
          </cell>
          <cell r="F239" t="str">
            <v>vigs_infiltrated</v>
          </cell>
          <cell r="G239" t="str">
            <v>uninfested</v>
          </cell>
          <cell r="H239" t="str">
            <v>4th</v>
          </cell>
          <cell r="I239" t="str">
            <v>fourteen</v>
          </cell>
        </row>
        <row r="240">
          <cell r="A240" t="str">
            <v>I.GFP.4.2nd</v>
          </cell>
          <cell r="B240" t="str">
            <v>GFP 4</v>
          </cell>
          <cell r="C240" t="str">
            <v>GFP</v>
          </cell>
          <cell r="D240" t="str">
            <v>HYD1</v>
          </cell>
          <cell r="E240">
            <v>28.647309475</v>
          </cell>
          <cell r="F240" t="str">
            <v>vigs_infiltrated</v>
          </cell>
          <cell r="G240" t="str">
            <v>uninfested</v>
          </cell>
          <cell r="H240" t="str">
            <v>2nd</v>
          </cell>
          <cell r="I240" t="str">
            <v>twenty-one</v>
          </cell>
        </row>
        <row r="241">
          <cell r="A241" t="str">
            <v>I.GFP.3.4th</v>
          </cell>
          <cell r="B241" t="str">
            <v>GFP 3</v>
          </cell>
          <cell r="C241" t="str">
            <v>GFP</v>
          </cell>
          <cell r="D241" t="str">
            <v>HYD1</v>
          </cell>
          <cell r="E241">
            <v>30.170410830000002</v>
          </cell>
          <cell r="F241" t="str">
            <v>vigs_infiltrated</v>
          </cell>
          <cell r="G241" t="str">
            <v>uninfested</v>
          </cell>
          <cell r="H241" t="str">
            <v>4th</v>
          </cell>
          <cell r="I241" t="str">
            <v>fourteen</v>
          </cell>
        </row>
        <row r="242">
          <cell r="A242" t="str">
            <v>I.GFP.28.2nd</v>
          </cell>
          <cell r="B242" t="str">
            <v>GFP 28</v>
          </cell>
          <cell r="C242" t="str">
            <v>GFP</v>
          </cell>
          <cell r="D242" t="str">
            <v>HYD1</v>
          </cell>
          <cell r="E242">
            <v>30.645778109999998</v>
          </cell>
          <cell r="F242" t="str">
            <v>vigs_infiltrated</v>
          </cell>
          <cell r="G242" t="str">
            <v>uninfested</v>
          </cell>
          <cell r="H242" t="str">
            <v>2nd</v>
          </cell>
          <cell r="I242" t="str">
            <v>twenty-one</v>
          </cell>
        </row>
        <row r="243">
          <cell r="A243" t="str">
            <v>I.GFP.20.2nd</v>
          </cell>
          <cell r="B243" t="str">
            <v>GFP 20</v>
          </cell>
          <cell r="C243" t="str">
            <v>GFP</v>
          </cell>
          <cell r="D243" t="str">
            <v>HYD1</v>
          </cell>
          <cell r="E243">
            <v>27.460271745</v>
          </cell>
          <cell r="F243" t="str">
            <v>vigs_infiltrated</v>
          </cell>
          <cell r="G243" t="str">
            <v>uninfested</v>
          </cell>
          <cell r="H243" t="str">
            <v>2nd</v>
          </cell>
          <cell r="I243" t="str">
            <v>twenty-one</v>
          </cell>
        </row>
        <row r="244">
          <cell r="A244" t="str">
            <v>I.Unif.9.2nd</v>
          </cell>
          <cell r="B244" t="str">
            <v>Unif 9</v>
          </cell>
          <cell r="C244" t="str">
            <v>none</v>
          </cell>
          <cell r="D244" t="str">
            <v>PP2A1</v>
          </cell>
          <cell r="E244">
            <v>26.479298185000001</v>
          </cell>
          <cell r="F244" t="str">
            <v>uninfiltrated</v>
          </cell>
          <cell r="G244" t="str">
            <v>infested</v>
          </cell>
          <cell r="H244" t="str">
            <v>2nd</v>
          </cell>
          <cell r="I244" t="str">
            <v>fourteen</v>
          </cell>
        </row>
        <row r="245">
          <cell r="A245" t="str">
            <v>I.Unif.9.4th</v>
          </cell>
          <cell r="B245" t="str">
            <v>Unif 9</v>
          </cell>
          <cell r="C245" t="str">
            <v>none</v>
          </cell>
          <cell r="D245" t="str">
            <v>PP2A1</v>
          </cell>
          <cell r="E245">
            <v>27.690248815</v>
          </cell>
          <cell r="F245" t="str">
            <v>uninfiltrated</v>
          </cell>
          <cell r="G245" t="str">
            <v>infested</v>
          </cell>
          <cell r="H245" t="str">
            <v>4th</v>
          </cell>
          <cell r="I245" t="str">
            <v>fourteen</v>
          </cell>
        </row>
        <row r="246">
          <cell r="A246" t="str">
            <v>I.Unif.6.2nd</v>
          </cell>
          <cell r="B246" t="str">
            <v>Unif 6</v>
          </cell>
          <cell r="C246" t="str">
            <v>none</v>
          </cell>
          <cell r="D246" t="str">
            <v>PP2A1</v>
          </cell>
          <cell r="E246">
            <v>26.545099404999998</v>
          </cell>
          <cell r="F246" t="str">
            <v>uninfiltrated</v>
          </cell>
          <cell r="G246" t="str">
            <v>infested</v>
          </cell>
          <cell r="H246" t="str">
            <v>2nd</v>
          </cell>
          <cell r="I246" t="str">
            <v>twenty-one</v>
          </cell>
        </row>
        <row r="247">
          <cell r="A247" t="str">
            <v>I.Unif.5.2nd</v>
          </cell>
          <cell r="B247" t="str">
            <v>Unif 5</v>
          </cell>
          <cell r="C247" t="str">
            <v>none</v>
          </cell>
          <cell r="D247" t="str">
            <v>PP2A1</v>
          </cell>
          <cell r="E247">
            <v>28.16547843</v>
          </cell>
          <cell r="F247" t="str">
            <v>uninfiltrated</v>
          </cell>
          <cell r="G247" t="str">
            <v>infested</v>
          </cell>
          <cell r="H247" t="str">
            <v>2nd</v>
          </cell>
          <cell r="I247" t="str">
            <v>fourteen</v>
          </cell>
        </row>
        <row r="248">
          <cell r="A248" t="str">
            <v>Unif.21.2nd</v>
          </cell>
          <cell r="B248" t="str">
            <v>Unif 21</v>
          </cell>
          <cell r="C248" t="str">
            <v>none</v>
          </cell>
          <cell r="D248" t="str">
            <v>PP2A1</v>
          </cell>
          <cell r="E248">
            <v>27.033653354999998</v>
          </cell>
          <cell r="F248" t="str">
            <v>uninfiltrated</v>
          </cell>
          <cell r="G248" t="str">
            <v>infested</v>
          </cell>
          <cell r="H248" t="str">
            <v>2nd</v>
          </cell>
          <cell r="I248" t="str">
            <v>fourteen</v>
          </cell>
        </row>
        <row r="249">
          <cell r="A249" t="str">
            <v>I.Unif.21.4th</v>
          </cell>
          <cell r="B249" t="str">
            <v>Unif 21</v>
          </cell>
          <cell r="C249" t="str">
            <v>none</v>
          </cell>
          <cell r="D249" t="str">
            <v>PP2A1</v>
          </cell>
          <cell r="E249">
            <v>30.629967165</v>
          </cell>
          <cell r="F249" t="str">
            <v>uninfiltrated</v>
          </cell>
          <cell r="G249" t="str">
            <v>infested</v>
          </cell>
          <cell r="H249" t="str">
            <v>4th</v>
          </cell>
          <cell r="I249" t="str">
            <v>fourteen</v>
          </cell>
        </row>
        <row r="250">
          <cell r="A250" t="str">
            <v>I.Unif.2.4th</v>
          </cell>
          <cell r="B250" t="str">
            <v>Unif 2</v>
          </cell>
          <cell r="C250" t="str">
            <v>none</v>
          </cell>
          <cell r="D250" t="str">
            <v>PP2A1</v>
          </cell>
          <cell r="E250">
            <v>27.033776215</v>
          </cell>
          <cell r="F250" t="str">
            <v>uninfiltrated</v>
          </cell>
          <cell r="G250" t="str">
            <v>infested</v>
          </cell>
          <cell r="H250" t="str">
            <v>4th</v>
          </cell>
          <cell r="I250" t="str">
            <v>twenty-one</v>
          </cell>
        </row>
        <row r="251">
          <cell r="A251" t="str">
            <v>I.Unif.2.2nd</v>
          </cell>
          <cell r="B251" t="str">
            <v>Unif 2</v>
          </cell>
          <cell r="C251" t="str">
            <v>none</v>
          </cell>
          <cell r="D251" t="str">
            <v>PP2A1</v>
          </cell>
          <cell r="E251">
            <v>27.142891980000002</v>
          </cell>
          <cell r="F251" t="str">
            <v>uninfiltrated</v>
          </cell>
          <cell r="G251" t="str">
            <v>infested</v>
          </cell>
          <cell r="H251" t="str">
            <v>2nd</v>
          </cell>
          <cell r="I251" t="str">
            <v>fourteen</v>
          </cell>
        </row>
        <row r="252">
          <cell r="A252" t="str">
            <v>I.Unif.18.2nd</v>
          </cell>
          <cell r="B252" t="str">
            <v>Unif 18</v>
          </cell>
          <cell r="C252" t="str">
            <v>none</v>
          </cell>
          <cell r="D252" t="str">
            <v>PP2A1</v>
          </cell>
          <cell r="E252">
            <v>26.811592255000001</v>
          </cell>
          <cell r="F252" t="str">
            <v>uninfiltrated</v>
          </cell>
          <cell r="G252" t="str">
            <v>infested</v>
          </cell>
          <cell r="H252" t="str">
            <v>2nd</v>
          </cell>
          <cell r="I252" t="str">
            <v>twenty-one</v>
          </cell>
        </row>
        <row r="253">
          <cell r="A253" t="str">
            <v>I.Unif.18.4th</v>
          </cell>
          <cell r="B253" t="str">
            <v>Unif 18</v>
          </cell>
          <cell r="C253" t="str">
            <v>none</v>
          </cell>
          <cell r="D253" t="str">
            <v>PP2A1</v>
          </cell>
          <cell r="E253">
            <v>28.2003941</v>
          </cell>
          <cell r="F253" t="str">
            <v>uninfiltrated</v>
          </cell>
          <cell r="G253" t="str">
            <v>infested</v>
          </cell>
          <cell r="H253" t="str">
            <v>4th</v>
          </cell>
          <cell r="I253" t="str">
            <v>twenty-one</v>
          </cell>
        </row>
        <row r="254">
          <cell r="A254" t="str">
            <v>I.Unif.17.2nd</v>
          </cell>
          <cell r="B254" t="str">
            <v>Unif 17</v>
          </cell>
          <cell r="C254" t="str">
            <v>none</v>
          </cell>
          <cell r="D254" t="str">
            <v>PP2A1</v>
          </cell>
          <cell r="E254">
            <v>27.28347183</v>
          </cell>
          <cell r="F254" t="str">
            <v>uninfiltrated</v>
          </cell>
          <cell r="G254" t="str">
            <v>infested</v>
          </cell>
          <cell r="H254" t="str">
            <v>2nd</v>
          </cell>
          <cell r="I254" t="str">
            <v>fourteen</v>
          </cell>
        </row>
        <row r="255">
          <cell r="A255" t="str">
            <v>I.Unif.17.4th</v>
          </cell>
          <cell r="B255" t="str">
            <v>Unif 17</v>
          </cell>
          <cell r="C255" t="str">
            <v>none</v>
          </cell>
          <cell r="D255" t="str">
            <v>PP2A1</v>
          </cell>
          <cell r="E255">
            <v>26.145344940000001</v>
          </cell>
          <cell r="F255" t="str">
            <v>uninfiltrated</v>
          </cell>
          <cell r="G255" t="str">
            <v>infested</v>
          </cell>
          <cell r="H255" t="str">
            <v>4th</v>
          </cell>
          <cell r="I255" t="str">
            <v>fourteen</v>
          </cell>
        </row>
        <row r="256">
          <cell r="A256" t="str">
            <v>I.Unif.13.2nd</v>
          </cell>
          <cell r="B256" t="str">
            <v>Unif 13</v>
          </cell>
          <cell r="C256" t="str">
            <v>none</v>
          </cell>
          <cell r="D256" t="str">
            <v>PP2A1</v>
          </cell>
          <cell r="E256">
            <v>28.188913554999999</v>
          </cell>
          <cell r="F256" t="str">
            <v>uninfiltrated</v>
          </cell>
          <cell r="G256" t="str">
            <v>infested</v>
          </cell>
          <cell r="H256" t="str">
            <v>2nd</v>
          </cell>
          <cell r="I256" t="str">
            <v>fourteen</v>
          </cell>
        </row>
        <row r="257">
          <cell r="A257" t="str">
            <v>I.Unif.1.2nd</v>
          </cell>
          <cell r="B257" t="str">
            <v>Unif 1</v>
          </cell>
          <cell r="C257" t="str">
            <v>none</v>
          </cell>
          <cell r="D257" t="str">
            <v>PP2A1</v>
          </cell>
          <cell r="E257">
            <v>30.610169304999999</v>
          </cell>
          <cell r="F257" t="str">
            <v>uninfiltrated</v>
          </cell>
          <cell r="G257" t="str">
            <v>infested</v>
          </cell>
          <cell r="H257" t="str">
            <v>2nd</v>
          </cell>
          <cell r="I257" t="str">
            <v>fourteen</v>
          </cell>
        </row>
        <row r="258">
          <cell r="A258" t="str">
            <v>I.Unif.1.4th</v>
          </cell>
          <cell r="B258" t="str">
            <v>Unif 1</v>
          </cell>
          <cell r="C258" t="str">
            <v>none</v>
          </cell>
          <cell r="D258" t="str">
            <v>PP2A1</v>
          </cell>
          <cell r="E258">
            <v>27.083547029999998</v>
          </cell>
          <cell r="F258" t="str">
            <v>uninfiltrated</v>
          </cell>
          <cell r="G258" t="str">
            <v>infested</v>
          </cell>
          <cell r="H258" t="str">
            <v>4th</v>
          </cell>
          <cell r="I258" t="str">
            <v>fourteen</v>
          </cell>
        </row>
        <row r="259">
          <cell r="A259" t="str">
            <v>I.HYD.9.2nd</v>
          </cell>
          <cell r="B259" t="str">
            <v>HYD 9</v>
          </cell>
          <cell r="C259" t="str">
            <v>HYD1</v>
          </cell>
          <cell r="D259" t="str">
            <v>PP2A1</v>
          </cell>
          <cell r="E259">
            <v>26.675368415000001</v>
          </cell>
          <cell r="F259" t="str">
            <v>vigs_infiltrated</v>
          </cell>
          <cell r="G259" t="str">
            <v>infested</v>
          </cell>
          <cell r="H259" t="str">
            <v>2nd</v>
          </cell>
          <cell r="I259" t="str">
            <v>fourteen</v>
          </cell>
        </row>
        <row r="260">
          <cell r="A260" t="str">
            <v>I.HYD.6.2nd</v>
          </cell>
          <cell r="B260" t="str">
            <v>HYD 6</v>
          </cell>
          <cell r="C260" t="str">
            <v>HYD1</v>
          </cell>
          <cell r="D260" t="str">
            <v>PP2A1</v>
          </cell>
          <cell r="E260">
            <v>26.839249450000001</v>
          </cell>
          <cell r="F260" t="str">
            <v>vigs_infiltrated</v>
          </cell>
          <cell r="G260" t="str">
            <v>infested</v>
          </cell>
          <cell r="H260" t="str">
            <v>2nd</v>
          </cell>
          <cell r="I260" t="str">
            <v>twenty-one</v>
          </cell>
        </row>
        <row r="261">
          <cell r="A261" t="str">
            <v>I.HYD.6.4th</v>
          </cell>
          <cell r="B261" t="str">
            <v>HYD 6</v>
          </cell>
          <cell r="C261" t="str">
            <v>HYD1</v>
          </cell>
          <cell r="D261" t="str">
            <v>PP2A1</v>
          </cell>
          <cell r="E261">
            <v>26.86195558</v>
          </cell>
          <cell r="F261" t="str">
            <v>vigs_infiltrated</v>
          </cell>
          <cell r="G261" t="str">
            <v>infested</v>
          </cell>
          <cell r="H261" t="str">
            <v>4th</v>
          </cell>
          <cell r="I261" t="str">
            <v>twenty-one</v>
          </cell>
        </row>
        <row r="262">
          <cell r="A262" t="str">
            <v>I.HYD.5.2nd</v>
          </cell>
          <cell r="B262" t="str">
            <v>HYD 5</v>
          </cell>
          <cell r="C262" t="str">
            <v>HYD1</v>
          </cell>
          <cell r="D262" t="str">
            <v>PP2A1</v>
          </cell>
          <cell r="E262">
            <v>27.465562035000001</v>
          </cell>
          <cell r="F262" t="str">
            <v>vigs_infiltrated</v>
          </cell>
          <cell r="G262" t="str">
            <v>infested</v>
          </cell>
          <cell r="H262" t="str">
            <v>2nd</v>
          </cell>
          <cell r="I262" t="str">
            <v>fourteen</v>
          </cell>
        </row>
        <row r="263">
          <cell r="A263" t="str">
            <v>I.HYD.5.4th</v>
          </cell>
          <cell r="B263" t="str">
            <v>HYD 5</v>
          </cell>
          <cell r="C263" t="str">
            <v>HYD1</v>
          </cell>
          <cell r="D263" t="str">
            <v>PP2A1</v>
          </cell>
          <cell r="E263">
            <v>28.092892334999998</v>
          </cell>
          <cell r="F263" t="str">
            <v>vigs_infiltrated</v>
          </cell>
          <cell r="G263" t="str">
            <v>infested</v>
          </cell>
          <cell r="H263" t="str">
            <v>4th</v>
          </cell>
          <cell r="I263" t="str">
            <v>fourteen</v>
          </cell>
        </row>
        <row r="264">
          <cell r="A264" t="str">
            <v>I.HYD.26.2nd</v>
          </cell>
          <cell r="B264" t="str">
            <v>HYD 26</v>
          </cell>
          <cell r="C264" t="str">
            <v>HYD1</v>
          </cell>
          <cell r="D264" t="str">
            <v>PP2A1</v>
          </cell>
          <cell r="E264">
            <v>26.379417050000001</v>
          </cell>
          <cell r="F264" t="str">
            <v>vigs_infiltrated</v>
          </cell>
          <cell r="G264" t="str">
            <v>infested</v>
          </cell>
          <cell r="H264" t="str">
            <v>2nd</v>
          </cell>
          <cell r="I264" t="str">
            <v>twenty-one</v>
          </cell>
        </row>
        <row r="265">
          <cell r="A265" t="str">
            <v>I.HYD.26.4th</v>
          </cell>
          <cell r="B265" t="str">
            <v>HYD 26</v>
          </cell>
          <cell r="C265" t="str">
            <v>HYD1</v>
          </cell>
          <cell r="D265" t="str">
            <v>PP2A1</v>
          </cell>
          <cell r="E265">
            <v>26.05450029</v>
          </cell>
          <cell r="F265" t="str">
            <v>vigs_infiltrated</v>
          </cell>
          <cell r="G265" t="str">
            <v>infested</v>
          </cell>
          <cell r="H265" t="str">
            <v>4th</v>
          </cell>
          <cell r="I265" t="str">
            <v>twenty-one</v>
          </cell>
        </row>
        <row r="266">
          <cell r="A266" t="str">
            <v>I.HYD.25.2nd</v>
          </cell>
          <cell r="B266" t="str">
            <v>HYD 25</v>
          </cell>
          <cell r="C266" t="str">
            <v>HYD1</v>
          </cell>
          <cell r="D266" t="str">
            <v>PP2A1</v>
          </cell>
          <cell r="E266">
            <v>30.154942139999999</v>
          </cell>
          <cell r="F266" t="str">
            <v>vigs_infiltrated</v>
          </cell>
          <cell r="G266" t="str">
            <v>infested</v>
          </cell>
          <cell r="H266" t="str">
            <v>2nd</v>
          </cell>
          <cell r="I266" t="str">
            <v>fourteen</v>
          </cell>
        </row>
        <row r="267">
          <cell r="A267" t="str">
            <v>I.HYD.22.2nd</v>
          </cell>
          <cell r="B267" t="str">
            <v>HYD 22</v>
          </cell>
          <cell r="C267" t="str">
            <v>HYD1</v>
          </cell>
          <cell r="D267" t="str">
            <v>PP2A1</v>
          </cell>
          <cell r="E267">
            <v>28.658353304999999</v>
          </cell>
          <cell r="F267" t="str">
            <v>vigs_infiltrated</v>
          </cell>
          <cell r="G267" t="str">
            <v>infested</v>
          </cell>
          <cell r="H267" t="str">
            <v>2nd</v>
          </cell>
          <cell r="I267" t="str">
            <v>twenty-one</v>
          </cell>
        </row>
        <row r="268">
          <cell r="A268" t="str">
            <v>I.HYD.22.4th</v>
          </cell>
          <cell r="B268" t="str">
            <v>HYD 22</v>
          </cell>
          <cell r="C268" t="str">
            <v>HYD1</v>
          </cell>
          <cell r="D268" t="str">
            <v>PP2A1</v>
          </cell>
          <cell r="E268">
            <v>26.883340385</v>
          </cell>
          <cell r="F268" t="str">
            <v>vigs_infiltrated</v>
          </cell>
          <cell r="G268" t="str">
            <v>infested</v>
          </cell>
          <cell r="H268" t="str">
            <v>4th</v>
          </cell>
          <cell r="I268" t="str">
            <v>twenty-one</v>
          </cell>
        </row>
        <row r="269">
          <cell r="A269" t="str">
            <v>I.HYD.21.2nd</v>
          </cell>
          <cell r="B269" t="str">
            <v>HYD 21</v>
          </cell>
          <cell r="C269" t="str">
            <v>HYD1</v>
          </cell>
          <cell r="D269" t="str">
            <v>PP2A1</v>
          </cell>
          <cell r="E269">
            <v>28.523314115000002</v>
          </cell>
          <cell r="F269" t="str">
            <v>vigs_infiltrated</v>
          </cell>
          <cell r="G269" t="str">
            <v>infested</v>
          </cell>
          <cell r="H269" t="str">
            <v>2nd</v>
          </cell>
          <cell r="I269" t="str">
            <v>fourteen</v>
          </cell>
        </row>
        <row r="270">
          <cell r="A270" t="str">
            <v>I.HYD.21.4th</v>
          </cell>
          <cell r="B270" t="str">
            <v>HYD 21</v>
          </cell>
          <cell r="C270" t="str">
            <v>HYD1</v>
          </cell>
          <cell r="D270" t="str">
            <v>PP2A1</v>
          </cell>
          <cell r="E270">
            <v>28.388636295000001</v>
          </cell>
          <cell r="F270" t="str">
            <v>vigs_infiltrated</v>
          </cell>
          <cell r="G270" t="str">
            <v>infested</v>
          </cell>
          <cell r="H270" t="str">
            <v>4th</v>
          </cell>
          <cell r="I270" t="str">
            <v>fourteen</v>
          </cell>
        </row>
        <row r="271">
          <cell r="A271" t="str">
            <v>I.HYD.2.2nd</v>
          </cell>
          <cell r="B271" t="str">
            <v>HYD 2</v>
          </cell>
          <cell r="C271" t="str">
            <v>HYD1</v>
          </cell>
          <cell r="D271" t="str">
            <v>PP2A1</v>
          </cell>
          <cell r="E271">
            <v>26.545616290000002</v>
          </cell>
          <cell r="F271" t="str">
            <v>vigs_infiltrated</v>
          </cell>
          <cell r="G271" t="str">
            <v>infested</v>
          </cell>
          <cell r="H271" t="str">
            <v>2nd</v>
          </cell>
          <cell r="I271" t="str">
            <v>twenty-one</v>
          </cell>
        </row>
        <row r="272">
          <cell r="A272" t="str">
            <v>I.HYD.2.4th</v>
          </cell>
          <cell r="B272" t="str">
            <v>HYD 2</v>
          </cell>
          <cell r="C272" t="str">
            <v>HYD1</v>
          </cell>
          <cell r="D272" t="str">
            <v>PP2A1</v>
          </cell>
          <cell r="E272">
            <v>26.128848980000001</v>
          </cell>
          <cell r="F272" t="str">
            <v>vigs_infiltrated</v>
          </cell>
          <cell r="G272" t="str">
            <v>infested</v>
          </cell>
          <cell r="H272" t="str">
            <v>4th</v>
          </cell>
          <cell r="I272" t="str">
            <v>twenty-one</v>
          </cell>
        </row>
        <row r="273">
          <cell r="A273" t="str">
            <v>I.HYD.18.2nd</v>
          </cell>
          <cell r="B273" t="str">
            <v>HYD 18</v>
          </cell>
          <cell r="C273" t="str">
            <v>HYD1</v>
          </cell>
          <cell r="D273" t="str">
            <v>PP2A1</v>
          </cell>
          <cell r="E273">
            <v>26.136596430000001</v>
          </cell>
          <cell r="F273" t="str">
            <v>vigs_infiltrated</v>
          </cell>
          <cell r="G273" t="str">
            <v>infested</v>
          </cell>
          <cell r="H273" t="str">
            <v>2nd</v>
          </cell>
          <cell r="I273" t="str">
            <v>twenty-one</v>
          </cell>
        </row>
        <row r="274">
          <cell r="A274" t="str">
            <v>I.HYD.18.4th</v>
          </cell>
          <cell r="B274" t="str">
            <v>HYD 18</v>
          </cell>
          <cell r="C274" t="str">
            <v>HYD1</v>
          </cell>
          <cell r="D274" t="str">
            <v>PP2A1</v>
          </cell>
          <cell r="E274">
            <v>28.936346154999999</v>
          </cell>
          <cell r="F274" t="str">
            <v>vigs_infiltrated</v>
          </cell>
          <cell r="G274" t="str">
            <v>infested</v>
          </cell>
          <cell r="H274" t="str">
            <v>4th</v>
          </cell>
          <cell r="I274" t="str">
            <v>twenty-one</v>
          </cell>
        </row>
        <row r="275">
          <cell r="A275" t="str">
            <v>I.HYD.17.2nd</v>
          </cell>
          <cell r="B275" t="str">
            <v>HYD 17</v>
          </cell>
          <cell r="C275" t="str">
            <v>HYD1</v>
          </cell>
          <cell r="D275" t="str">
            <v>PP2A1</v>
          </cell>
          <cell r="E275">
            <v>30.86708312</v>
          </cell>
          <cell r="F275" t="str">
            <v>vigs_infiltrated</v>
          </cell>
          <cell r="G275" t="str">
            <v>infested</v>
          </cell>
          <cell r="H275" t="str">
            <v>2nd</v>
          </cell>
          <cell r="I275" t="str">
            <v>fourteen</v>
          </cell>
        </row>
        <row r="276">
          <cell r="A276" t="str">
            <v>I.HYD.13.2nd</v>
          </cell>
          <cell r="B276" t="str">
            <v>HYD 13</v>
          </cell>
          <cell r="C276" t="str">
            <v>HYD1</v>
          </cell>
          <cell r="D276" t="str">
            <v>PP2A1</v>
          </cell>
          <cell r="E276">
            <v>27.014974684999999</v>
          </cell>
          <cell r="F276" t="str">
            <v>vigs_infiltrated</v>
          </cell>
          <cell r="G276" t="str">
            <v>infested</v>
          </cell>
          <cell r="H276" t="str">
            <v>2nd</v>
          </cell>
          <cell r="I276" t="str">
            <v>fourteen</v>
          </cell>
        </row>
        <row r="277">
          <cell r="A277" t="str">
            <v>I.HYD.13.4th</v>
          </cell>
          <cell r="B277" t="str">
            <v>HYD 13</v>
          </cell>
          <cell r="C277" t="str">
            <v>HYD1</v>
          </cell>
          <cell r="D277" t="str">
            <v>PP2A1</v>
          </cell>
          <cell r="E277">
            <v>27.315105604999999</v>
          </cell>
          <cell r="F277" t="str">
            <v>vigs_infiltrated</v>
          </cell>
          <cell r="G277" t="str">
            <v>infested</v>
          </cell>
          <cell r="H277" t="str">
            <v>4th</v>
          </cell>
          <cell r="I277" t="str">
            <v>fourteen</v>
          </cell>
        </row>
        <row r="278">
          <cell r="A278" t="str">
            <v>I.HYD.10.2nd</v>
          </cell>
          <cell r="B278" t="str">
            <v>HYD 10</v>
          </cell>
          <cell r="C278" t="str">
            <v>HYD1</v>
          </cell>
          <cell r="D278" t="str">
            <v>PP2A1</v>
          </cell>
          <cell r="E278">
            <v>26.919853854999999</v>
          </cell>
          <cell r="F278" t="str">
            <v>vigs_infiltrated</v>
          </cell>
          <cell r="G278" t="str">
            <v>infested</v>
          </cell>
          <cell r="H278" t="str">
            <v>2nd</v>
          </cell>
          <cell r="I278" t="str">
            <v>twenty-one</v>
          </cell>
        </row>
        <row r="279">
          <cell r="A279" t="str">
            <v>I.HYD.10.4th</v>
          </cell>
          <cell r="B279" t="str">
            <v>HYD 10</v>
          </cell>
          <cell r="C279" t="str">
            <v>HYD1</v>
          </cell>
          <cell r="D279" t="str">
            <v>PP2A1</v>
          </cell>
          <cell r="E279">
            <v>27.125909154999999</v>
          </cell>
          <cell r="F279" t="str">
            <v>vigs_infiltrated</v>
          </cell>
          <cell r="G279" t="str">
            <v>infested</v>
          </cell>
          <cell r="H279" t="str">
            <v>4th</v>
          </cell>
          <cell r="I279" t="str">
            <v>twenty-one</v>
          </cell>
        </row>
        <row r="280">
          <cell r="A280" t="str">
            <v>I.HYD.1.2nd</v>
          </cell>
          <cell r="B280" t="str">
            <v>HYD 1</v>
          </cell>
          <cell r="C280" t="str">
            <v>HYD1</v>
          </cell>
          <cell r="D280" t="str">
            <v>PP2A1</v>
          </cell>
          <cell r="E280">
            <v>26.17390507</v>
          </cell>
          <cell r="F280" t="str">
            <v>vigs_infiltrated</v>
          </cell>
          <cell r="G280" t="str">
            <v>infested</v>
          </cell>
          <cell r="H280" t="str">
            <v>2nd</v>
          </cell>
          <cell r="I280" t="str">
            <v>fourteen</v>
          </cell>
        </row>
        <row r="281">
          <cell r="A281" t="str">
            <v>I.HYD.1.4th</v>
          </cell>
          <cell r="B281" t="str">
            <v>HYD 1</v>
          </cell>
          <cell r="C281" t="str">
            <v>HYD1</v>
          </cell>
          <cell r="D281" t="str">
            <v>PP2A1</v>
          </cell>
          <cell r="E281">
            <v>29.093298180000001</v>
          </cell>
          <cell r="F281" t="str">
            <v>vigs_infiltrated</v>
          </cell>
          <cell r="G281" t="str">
            <v>infested</v>
          </cell>
          <cell r="H281" t="str">
            <v>4th</v>
          </cell>
          <cell r="I281" t="str">
            <v>fourteen</v>
          </cell>
        </row>
        <row r="282">
          <cell r="A282" t="str">
            <v>I.GFP.9.2nd</v>
          </cell>
          <cell r="B282" t="str">
            <v>GFP 9</v>
          </cell>
          <cell r="C282" t="str">
            <v>GFP</v>
          </cell>
          <cell r="D282" t="str">
            <v>PP2A1</v>
          </cell>
          <cell r="E282">
            <v>27.367832960000001</v>
          </cell>
          <cell r="F282" t="str">
            <v>vigs_infiltrated</v>
          </cell>
          <cell r="G282" t="str">
            <v>infested</v>
          </cell>
          <cell r="H282" t="str">
            <v>2nd</v>
          </cell>
          <cell r="I282" t="str">
            <v>fourteen</v>
          </cell>
        </row>
        <row r="283">
          <cell r="A283" t="str">
            <v>I.GFP.9.4th</v>
          </cell>
          <cell r="B283" t="str">
            <v>GFP 9</v>
          </cell>
          <cell r="C283" t="str">
            <v>GFP</v>
          </cell>
          <cell r="D283" t="str">
            <v>PP2A1</v>
          </cell>
          <cell r="E283">
            <v>26.899685574999999</v>
          </cell>
          <cell r="F283" t="str">
            <v>vigs_infiltrated</v>
          </cell>
          <cell r="G283" t="str">
            <v>infested</v>
          </cell>
          <cell r="H283" t="str">
            <v>4th</v>
          </cell>
          <cell r="I283" t="str">
            <v>fourteen</v>
          </cell>
        </row>
        <row r="284">
          <cell r="A284" t="str">
            <v>I.GFP.5.2nd</v>
          </cell>
          <cell r="B284" t="str">
            <v>GFP 5</v>
          </cell>
          <cell r="C284" t="str">
            <v>GFP</v>
          </cell>
          <cell r="D284" t="str">
            <v>PP2A1</v>
          </cell>
          <cell r="E284">
            <v>27.04387053</v>
          </cell>
          <cell r="F284" t="str">
            <v>vigs_infiltrated</v>
          </cell>
          <cell r="G284" t="str">
            <v>infested</v>
          </cell>
          <cell r="H284" t="str">
            <v>2nd</v>
          </cell>
          <cell r="I284" t="str">
            <v>fourteen</v>
          </cell>
        </row>
        <row r="285">
          <cell r="A285" t="str">
            <v>I.GFP.26.4th</v>
          </cell>
          <cell r="B285" t="str">
            <v>GFP 26</v>
          </cell>
          <cell r="C285" t="str">
            <v>GFP</v>
          </cell>
          <cell r="D285" t="str">
            <v>PP2A1</v>
          </cell>
          <cell r="E285">
            <v>26.897880749999999</v>
          </cell>
          <cell r="F285" t="str">
            <v>vigs_infiltrated</v>
          </cell>
          <cell r="G285" t="str">
            <v>infested</v>
          </cell>
          <cell r="H285" t="str">
            <v>4th</v>
          </cell>
          <cell r="I285" t="str">
            <v>twenty-one</v>
          </cell>
        </row>
        <row r="286">
          <cell r="A286" t="str">
            <v>I.GFP.26.2nd</v>
          </cell>
          <cell r="B286" t="str">
            <v>GFP 26</v>
          </cell>
          <cell r="C286" t="str">
            <v>GFP</v>
          </cell>
          <cell r="D286" t="str">
            <v>PP2A1</v>
          </cell>
          <cell r="E286">
            <v>26.931927259999998</v>
          </cell>
          <cell r="F286" t="str">
            <v>vigs_infiltrated</v>
          </cell>
          <cell r="G286" t="str">
            <v>infested</v>
          </cell>
          <cell r="H286" t="str">
            <v>2nd</v>
          </cell>
          <cell r="I286" t="str">
            <v>twenty-one</v>
          </cell>
        </row>
        <row r="287">
          <cell r="A287" t="str">
            <v>I.GFP.25.4th</v>
          </cell>
          <cell r="B287" t="str">
            <v>GFP 25</v>
          </cell>
          <cell r="C287" t="str">
            <v>GFP</v>
          </cell>
          <cell r="D287" t="str">
            <v>PP2A1</v>
          </cell>
          <cell r="E287">
            <v>27.176361275000001</v>
          </cell>
          <cell r="F287" t="str">
            <v>vigs_infiltrated</v>
          </cell>
          <cell r="G287" t="str">
            <v>infested</v>
          </cell>
          <cell r="H287" t="str">
            <v>4th</v>
          </cell>
          <cell r="I287" t="str">
            <v>fourteen</v>
          </cell>
        </row>
        <row r="288">
          <cell r="A288" t="str">
            <v>I.GFP.25.2nd</v>
          </cell>
          <cell r="B288" t="str">
            <v>GFP 25</v>
          </cell>
          <cell r="C288" t="str">
            <v>GFP</v>
          </cell>
          <cell r="D288" t="str">
            <v>PP2A1</v>
          </cell>
          <cell r="E288">
            <v>25.990006354999998</v>
          </cell>
          <cell r="F288" t="str">
            <v>vigs_infiltrated</v>
          </cell>
          <cell r="G288" t="str">
            <v>infested</v>
          </cell>
          <cell r="H288" t="str">
            <v>2nd</v>
          </cell>
          <cell r="I288" t="str">
            <v>fourteen</v>
          </cell>
        </row>
        <row r="289">
          <cell r="A289" t="str">
            <v>I.GFP.22.2nd</v>
          </cell>
          <cell r="B289" t="str">
            <v>GFP 22</v>
          </cell>
          <cell r="C289" t="str">
            <v>GFP</v>
          </cell>
          <cell r="D289" t="str">
            <v>PP2A1</v>
          </cell>
          <cell r="E289">
            <v>26.296393080000001</v>
          </cell>
          <cell r="F289" t="str">
            <v>vigs_infiltrated</v>
          </cell>
          <cell r="G289" t="str">
            <v>infested</v>
          </cell>
          <cell r="H289" t="str">
            <v>2nd</v>
          </cell>
          <cell r="I289" t="str">
            <v>twenty-one</v>
          </cell>
        </row>
        <row r="290">
          <cell r="A290" t="str">
            <v>I.GFP.22.4th</v>
          </cell>
          <cell r="B290" t="str">
            <v>GFP 22</v>
          </cell>
          <cell r="C290" t="str">
            <v>GFP</v>
          </cell>
          <cell r="D290" t="str">
            <v>PP2A1</v>
          </cell>
          <cell r="E290">
            <v>28.794802815000001</v>
          </cell>
          <cell r="F290" t="str">
            <v>vigs_infiltrated</v>
          </cell>
          <cell r="G290" t="str">
            <v>infested</v>
          </cell>
          <cell r="H290" t="str">
            <v>4th</v>
          </cell>
          <cell r="I290" t="str">
            <v>twenty-one</v>
          </cell>
        </row>
        <row r="291">
          <cell r="A291" t="str">
            <v>I.GFP.21.2nd</v>
          </cell>
          <cell r="B291" t="str">
            <v>GFP 21</v>
          </cell>
          <cell r="C291" t="str">
            <v>GFP</v>
          </cell>
          <cell r="D291" t="str">
            <v>PP2A1</v>
          </cell>
          <cell r="E291">
            <v>26.92789436</v>
          </cell>
          <cell r="F291" t="str">
            <v>vigs_infiltrated</v>
          </cell>
          <cell r="G291" t="str">
            <v>infested</v>
          </cell>
          <cell r="H291" t="str">
            <v>2nd</v>
          </cell>
          <cell r="I291" t="str">
            <v>fourteen</v>
          </cell>
        </row>
        <row r="292">
          <cell r="A292" t="str">
            <v>I.GFP.2.2nd</v>
          </cell>
          <cell r="B292" t="str">
            <v>GFP 2</v>
          </cell>
          <cell r="C292" t="str">
            <v>GFP</v>
          </cell>
          <cell r="D292" t="str">
            <v>PP2A1</v>
          </cell>
          <cell r="E292">
            <v>26.302416205</v>
          </cell>
          <cell r="F292" t="str">
            <v>vigs_infiltrated</v>
          </cell>
          <cell r="G292" t="str">
            <v>infested</v>
          </cell>
          <cell r="H292" t="str">
            <v>2nd</v>
          </cell>
          <cell r="I292" t="str">
            <v>twenty-one</v>
          </cell>
        </row>
        <row r="293">
          <cell r="A293" t="str">
            <v>I.GFP.18.4th</v>
          </cell>
          <cell r="B293" t="str">
            <v>GFP 18</v>
          </cell>
          <cell r="C293" t="str">
            <v>GFP</v>
          </cell>
          <cell r="D293" t="str">
            <v>PP2A1</v>
          </cell>
          <cell r="E293">
            <v>26.296017435</v>
          </cell>
          <cell r="F293" t="str">
            <v>vigs_infiltrated</v>
          </cell>
          <cell r="G293" t="str">
            <v>infested</v>
          </cell>
          <cell r="H293" t="str">
            <v>4th</v>
          </cell>
          <cell r="I293" t="str">
            <v>twenty-one</v>
          </cell>
        </row>
        <row r="294">
          <cell r="A294" t="str">
            <v>I.GFP.18.2nd</v>
          </cell>
          <cell r="B294" t="str">
            <v>GFP 18</v>
          </cell>
          <cell r="C294" t="str">
            <v>GFP</v>
          </cell>
          <cell r="D294" t="str">
            <v>PP2A1</v>
          </cell>
          <cell r="E294">
            <v>26.413204910000001</v>
          </cell>
          <cell r="F294" t="str">
            <v>vigs_infiltrated</v>
          </cell>
          <cell r="G294" t="str">
            <v>infested</v>
          </cell>
          <cell r="H294" t="str">
            <v>2nd</v>
          </cell>
          <cell r="I294" t="str">
            <v>twenty-one</v>
          </cell>
        </row>
        <row r="295">
          <cell r="A295" t="str">
            <v>I.GFP.17.2nd</v>
          </cell>
          <cell r="B295" t="str">
            <v>GFP 17</v>
          </cell>
          <cell r="C295" t="str">
            <v>GFP</v>
          </cell>
          <cell r="D295" t="str">
            <v>PP2A1</v>
          </cell>
          <cell r="E295">
            <v>28.748065385</v>
          </cell>
          <cell r="F295" t="str">
            <v>vigs_infiltrated</v>
          </cell>
          <cell r="G295" t="str">
            <v>infested</v>
          </cell>
          <cell r="H295" t="str">
            <v>2nd</v>
          </cell>
          <cell r="I295" t="str">
            <v>fourteen</v>
          </cell>
        </row>
        <row r="296">
          <cell r="A296" t="str">
            <v>I.GFP.14.2nd</v>
          </cell>
          <cell r="B296" t="str">
            <v>GFP 14</v>
          </cell>
          <cell r="C296" t="str">
            <v>GFP</v>
          </cell>
          <cell r="D296" t="str">
            <v>PP2A1</v>
          </cell>
          <cell r="E296">
            <v>26.677053489999999</v>
          </cell>
          <cell r="F296" t="str">
            <v>vigs_infiltrated</v>
          </cell>
          <cell r="G296" t="str">
            <v>infested</v>
          </cell>
          <cell r="H296" t="str">
            <v>2nd</v>
          </cell>
          <cell r="I296" t="str">
            <v>twenty-one</v>
          </cell>
        </row>
        <row r="297">
          <cell r="A297" t="str">
            <v>I.GFP.14.4th</v>
          </cell>
          <cell r="B297" t="str">
            <v>GFP 14</v>
          </cell>
          <cell r="C297" t="str">
            <v>GFP</v>
          </cell>
          <cell r="D297" t="str">
            <v>PP2A1</v>
          </cell>
          <cell r="E297">
            <v>31.661108474999999</v>
          </cell>
          <cell r="F297" t="str">
            <v>vigs_infiltrated</v>
          </cell>
          <cell r="G297" t="str">
            <v>infested</v>
          </cell>
          <cell r="H297" t="str">
            <v>4th</v>
          </cell>
          <cell r="I297" t="str">
            <v>twenty-one</v>
          </cell>
        </row>
        <row r="298">
          <cell r="A298" t="str">
            <v>I.GFP.13.2nd</v>
          </cell>
          <cell r="B298" t="str">
            <v>GFP 13</v>
          </cell>
          <cell r="C298" t="str">
            <v>GFP</v>
          </cell>
          <cell r="D298" t="str">
            <v>PP2A1</v>
          </cell>
          <cell r="E298">
            <v>26.109672525000001</v>
          </cell>
          <cell r="F298" t="str">
            <v>vigs_infiltrated</v>
          </cell>
          <cell r="G298" t="str">
            <v>infested</v>
          </cell>
          <cell r="H298" t="str">
            <v>2nd</v>
          </cell>
          <cell r="I298" t="str">
            <v>fourteen</v>
          </cell>
        </row>
        <row r="299">
          <cell r="A299" t="str">
            <v>I.GFP.13.4th</v>
          </cell>
          <cell r="B299" t="str">
            <v>GFP 13</v>
          </cell>
          <cell r="C299" t="str">
            <v>GFP</v>
          </cell>
          <cell r="D299" t="str">
            <v>PP2A1</v>
          </cell>
          <cell r="E299">
            <v>27.335532975</v>
          </cell>
          <cell r="F299" t="str">
            <v>vigs_infiltrated</v>
          </cell>
          <cell r="G299" t="str">
            <v>infested</v>
          </cell>
          <cell r="H299" t="str">
            <v>4th</v>
          </cell>
          <cell r="I299" t="str">
            <v>fourteen</v>
          </cell>
        </row>
        <row r="300">
          <cell r="A300" t="str">
            <v>I.GFP.10.4th</v>
          </cell>
          <cell r="B300" t="str">
            <v>GFP 10</v>
          </cell>
          <cell r="C300" t="str">
            <v>GFP</v>
          </cell>
          <cell r="D300" t="str">
            <v>PP2A1</v>
          </cell>
          <cell r="E300">
            <v>26.10166104</v>
          </cell>
          <cell r="F300" t="str">
            <v>vigs_infiltrated</v>
          </cell>
          <cell r="G300" t="str">
            <v>infested</v>
          </cell>
          <cell r="H300" t="str">
            <v>4th</v>
          </cell>
          <cell r="I300" t="str">
            <v>twenty-one</v>
          </cell>
        </row>
        <row r="301">
          <cell r="A301" t="str">
            <v>I.GFP.10.2nd</v>
          </cell>
          <cell r="B301" t="str">
            <v>GFP 10</v>
          </cell>
          <cell r="C301" t="str">
            <v>GFP</v>
          </cell>
          <cell r="D301" t="str">
            <v>PP2A1</v>
          </cell>
          <cell r="E301">
            <v>25.265759129999999</v>
          </cell>
          <cell r="F301" t="str">
            <v>vigs_infiltrated</v>
          </cell>
          <cell r="G301" t="str">
            <v>infested</v>
          </cell>
          <cell r="H301" t="str">
            <v>2nd</v>
          </cell>
          <cell r="I301" t="str">
            <v>twenty-one</v>
          </cell>
        </row>
        <row r="302">
          <cell r="A302" t="str">
            <v>I.GFP1.2nd</v>
          </cell>
          <cell r="B302" t="str">
            <v>GFP 1</v>
          </cell>
          <cell r="C302" t="str">
            <v>GFP</v>
          </cell>
          <cell r="D302" t="str">
            <v>PP2A1</v>
          </cell>
          <cell r="E302">
            <v>27.945737959999999</v>
          </cell>
          <cell r="F302" t="str">
            <v>vigs_infiltrated</v>
          </cell>
          <cell r="G302" t="str">
            <v>infested</v>
          </cell>
          <cell r="H302" t="str">
            <v>2nd</v>
          </cell>
          <cell r="I302" t="str">
            <v>fourteen</v>
          </cell>
        </row>
        <row r="303">
          <cell r="A303" t="str">
            <v>I.Unif.8.2nd</v>
          </cell>
          <cell r="B303" t="str">
            <v>Unif 8</v>
          </cell>
          <cell r="C303" t="str">
            <v>none</v>
          </cell>
          <cell r="D303" t="str">
            <v>PP2A1</v>
          </cell>
          <cell r="E303">
            <v>28.00731232</v>
          </cell>
          <cell r="F303" t="str">
            <v>uninfiltrated</v>
          </cell>
          <cell r="G303" t="str">
            <v>uninfested</v>
          </cell>
          <cell r="H303" t="str">
            <v>2nd</v>
          </cell>
          <cell r="I303" t="str">
            <v>twenty-one</v>
          </cell>
        </row>
        <row r="304">
          <cell r="A304" t="str">
            <v>I.Unif.7.2nd</v>
          </cell>
          <cell r="B304" t="str">
            <v>Unif 7</v>
          </cell>
          <cell r="C304" t="str">
            <v>none</v>
          </cell>
          <cell r="D304" t="str">
            <v>PP2A1</v>
          </cell>
          <cell r="E304">
            <v>26.354808689999999</v>
          </cell>
          <cell r="F304" t="str">
            <v>uninfiltrated</v>
          </cell>
          <cell r="G304" t="str">
            <v>uninfested</v>
          </cell>
          <cell r="H304" t="str">
            <v>2nd</v>
          </cell>
          <cell r="I304" t="str">
            <v>fourteen</v>
          </cell>
        </row>
        <row r="305">
          <cell r="A305" t="str">
            <v>I.Unif.7.4th</v>
          </cell>
          <cell r="B305" t="str">
            <v>Unif 7</v>
          </cell>
          <cell r="C305" t="str">
            <v>none</v>
          </cell>
          <cell r="D305" t="str">
            <v>PP2A1</v>
          </cell>
          <cell r="E305">
            <v>26.606052004999999</v>
          </cell>
          <cell r="F305" t="str">
            <v>uninfiltrated</v>
          </cell>
          <cell r="G305" t="str">
            <v>uninfested</v>
          </cell>
          <cell r="H305" t="str">
            <v>4th</v>
          </cell>
          <cell r="I305" t="str">
            <v>fourteen</v>
          </cell>
        </row>
        <row r="306">
          <cell r="A306" t="str">
            <v>I.Unif.3.2nd</v>
          </cell>
          <cell r="B306" t="str">
            <v>Unif 3</v>
          </cell>
          <cell r="C306" t="str">
            <v>none</v>
          </cell>
          <cell r="D306" t="str">
            <v>PP2A1</v>
          </cell>
          <cell r="E306">
            <v>27.425667975</v>
          </cell>
          <cell r="F306" t="str">
            <v>uninfiltrated</v>
          </cell>
          <cell r="G306" t="str">
            <v>uninfested</v>
          </cell>
          <cell r="H306" t="str">
            <v>2nd</v>
          </cell>
          <cell r="I306" t="str">
            <v>fourteen</v>
          </cell>
        </row>
        <row r="307">
          <cell r="A307" t="str">
            <v>I.Unif.24.2nd</v>
          </cell>
          <cell r="B307" t="str">
            <v>Unif 24</v>
          </cell>
          <cell r="C307" t="str">
            <v>none</v>
          </cell>
          <cell r="D307" t="str">
            <v>PP2A1</v>
          </cell>
          <cell r="E307">
            <v>30.358308435000001</v>
          </cell>
          <cell r="F307" t="str">
            <v>uninfiltrated</v>
          </cell>
          <cell r="G307" t="str">
            <v>uninfested</v>
          </cell>
          <cell r="H307" t="str">
            <v>2nd</v>
          </cell>
          <cell r="I307" t="str">
            <v>twenty-one</v>
          </cell>
        </row>
        <row r="308">
          <cell r="A308" t="str">
            <v>I.Unif.23.2nd</v>
          </cell>
          <cell r="B308" t="str">
            <v>Unif 23</v>
          </cell>
          <cell r="C308" t="str">
            <v>none</v>
          </cell>
          <cell r="D308" t="str">
            <v>PP2A1</v>
          </cell>
          <cell r="E308">
            <v>28.545510725</v>
          </cell>
          <cell r="F308" t="str">
            <v>uninfiltrated</v>
          </cell>
          <cell r="G308" t="str">
            <v>uninfested</v>
          </cell>
          <cell r="H308" t="str">
            <v>2nd</v>
          </cell>
          <cell r="I308" t="str">
            <v>fourteen</v>
          </cell>
        </row>
        <row r="309">
          <cell r="A309" t="str">
            <v>I.Unif.20.2nd</v>
          </cell>
          <cell r="B309" t="str">
            <v>Unif 20</v>
          </cell>
          <cell r="C309" t="str">
            <v>none</v>
          </cell>
          <cell r="D309" t="str">
            <v>PP2A1</v>
          </cell>
          <cell r="E309">
            <v>26.993780040000001</v>
          </cell>
          <cell r="F309" t="str">
            <v>uninfiltrated</v>
          </cell>
          <cell r="G309" t="str">
            <v>uninfested</v>
          </cell>
          <cell r="H309" t="str">
            <v>2nd</v>
          </cell>
          <cell r="I309" t="str">
            <v>twenty-one</v>
          </cell>
        </row>
        <row r="310">
          <cell r="A310" t="str">
            <v>I.Unif.19.2nd</v>
          </cell>
          <cell r="B310" t="str">
            <v>Unif 19</v>
          </cell>
          <cell r="C310" t="str">
            <v>none</v>
          </cell>
          <cell r="D310" t="str">
            <v>PP2A1</v>
          </cell>
          <cell r="E310">
            <v>27.11146359</v>
          </cell>
          <cell r="F310" t="str">
            <v>uninfiltrated</v>
          </cell>
          <cell r="G310" t="str">
            <v>uninfested</v>
          </cell>
          <cell r="H310" t="str">
            <v>2nd</v>
          </cell>
          <cell r="I310" t="str">
            <v>fourteen</v>
          </cell>
        </row>
        <row r="311">
          <cell r="A311" t="str">
            <v>I.Unif.15.2nd</v>
          </cell>
          <cell r="B311" t="str">
            <v>Unif 15</v>
          </cell>
          <cell r="C311" t="str">
            <v>none</v>
          </cell>
          <cell r="D311" t="str">
            <v>PP2A1</v>
          </cell>
          <cell r="E311">
            <v>27.762014220000001</v>
          </cell>
          <cell r="F311" t="str">
            <v>uninfiltrated</v>
          </cell>
          <cell r="G311" t="str">
            <v>uninfested</v>
          </cell>
          <cell r="H311" t="str">
            <v>2nd</v>
          </cell>
          <cell r="I311" t="str">
            <v>fourteen</v>
          </cell>
        </row>
        <row r="312">
          <cell r="A312" t="str">
            <v>I.Unif.12.2nd</v>
          </cell>
          <cell r="B312" t="str">
            <v>Unif 12</v>
          </cell>
          <cell r="C312" t="str">
            <v>none</v>
          </cell>
          <cell r="D312" t="str">
            <v>PP2A1</v>
          </cell>
          <cell r="E312">
            <v>28.156874699999999</v>
          </cell>
          <cell r="F312" t="str">
            <v>uninfiltrated</v>
          </cell>
          <cell r="G312" t="str">
            <v>uninfested</v>
          </cell>
          <cell r="H312" t="str">
            <v>2nd</v>
          </cell>
          <cell r="I312" t="str">
            <v>twenty-one</v>
          </cell>
        </row>
        <row r="313">
          <cell r="A313" t="str">
            <v>I.Unif.12.4th</v>
          </cell>
          <cell r="B313" t="str">
            <v>Unif 12</v>
          </cell>
          <cell r="C313" t="str">
            <v>none</v>
          </cell>
          <cell r="D313" t="str">
            <v>PP2A1</v>
          </cell>
          <cell r="E313">
            <v>29.403702289999998</v>
          </cell>
          <cell r="F313" t="str">
            <v>uninfiltrated</v>
          </cell>
          <cell r="G313" t="str">
            <v>uninfested</v>
          </cell>
          <cell r="H313" t="str">
            <v>4th</v>
          </cell>
          <cell r="I313" t="str">
            <v>twenty-one</v>
          </cell>
        </row>
        <row r="314">
          <cell r="A314" t="str">
            <v>I.Unif.11.2nd</v>
          </cell>
          <cell r="B314" t="str">
            <v>Unif 11</v>
          </cell>
          <cell r="C314" t="str">
            <v>none</v>
          </cell>
          <cell r="D314" t="str">
            <v>PP2A1</v>
          </cell>
          <cell r="E314">
            <v>26.503181090000002</v>
          </cell>
          <cell r="F314" t="str">
            <v>uninfiltrated</v>
          </cell>
          <cell r="G314" t="str">
            <v>uninfested</v>
          </cell>
          <cell r="H314" t="str">
            <v>2nd</v>
          </cell>
          <cell r="I314" t="str">
            <v>fourteen</v>
          </cell>
        </row>
        <row r="315">
          <cell r="A315" t="str">
            <v>I.GFP.8.4th</v>
          </cell>
          <cell r="B315" t="str">
            <v>GFP 8</v>
          </cell>
          <cell r="C315" t="str">
            <v>GFP</v>
          </cell>
          <cell r="D315" t="str">
            <v>PP2A1</v>
          </cell>
          <cell r="E315">
            <v>29.163439175000001</v>
          </cell>
          <cell r="F315" t="str">
            <v>vigs_infiltrated</v>
          </cell>
          <cell r="G315" t="str">
            <v>uninfested</v>
          </cell>
          <cell r="H315" t="str">
            <v>4th</v>
          </cell>
          <cell r="I315" t="str">
            <v>twenty-one</v>
          </cell>
        </row>
        <row r="316">
          <cell r="A316" t="str">
            <v>I.GFP.7.2nd</v>
          </cell>
          <cell r="B316" t="str">
            <v>GFP 7</v>
          </cell>
          <cell r="C316" t="str">
            <v>GFP</v>
          </cell>
          <cell r="D316" t="str">
            <v>PP2A1</v>
          </cell>
          <cell r="E316">
            <v>25.64803727</v>
          </cell>
          <cell r="F316" t="str">
            <v>vigs_infiltrated</v>
          </cell>
          <cell r="G316" t="str">
            <v>uninfested</v>
          </cell>
          <cell r="H316" t="str">
            <v>2nd</v>
          </cell>
          <cell r="I316" t="str">
            <v>fourteen</v>
          </cell>
        </row>
        <row r="317">
          <cell r="A317" t="str">
            <v>I.GFP.4.4th</v>
          </cell>
          <cell r="B317" t="str">
            <v>GFP 4</v>
          </cell>
          <cell r="C317" t="str">
            <v>GFP</v>
          </cell>
          <cell r="D317" t="str">
            <v>PP2A1</v>
          </cell>
          <cell r="E317">
            <v>29.183994455000001</v>
          </cell>
          <cell r="F317" t="str">
            <v>vigs_infiltrated</v>
          </cell>
          <cell r="G317" t="str">
            <v>uninfested</v>
          </cell>
          <cell r="H317" t="str">
            <v>4th</v>
          </cell>
          <cell r="I317" t="str">
            <v>twenty-one</v>
          </cell>
        </row>
        <row r="318">
          <cell r="A318" t="str">
            <v>I.GFP.3.2nd</v>
          </cell>
          <cell r="B318" t="str">
            <v>GFP 3</v>
          </cell>
          <cell r="C318" t="str">
            <v>GFP</v>
          </cell>
          <cell r="D318" t="str">
            <v>PP2A1</v>
          </cell>
          <cell r="E318">
            <v>27.601492095000001</v>
          </cell>
          <cell r="F318" t="str">
            <v>vigs_infiltrated</v>
          </cell>
          <cell r="G318" t="str">
            <v>uninfested</v>
          </cell>
          <cell r="H318" t="str">
            <v>2nd</v>
          </cell>
          <cell r="I318" t="str">
            <v>fourteen</v>
          </cell>
        </row>
        <row r="319">
          <cell r="A319" t="str">
            <v>I.GFP.27.2nd</v>
          </cell>
          <cell r="B319" t="str">
            <v>GFP 27</v>
          </cell>
          <cell r="C319" t="str">
            <v>GFP</v>
          </cell>
          <cell r="D319" t="str">
            <v>PP2A1</v>
          </cell>
          <cell r="E319">
            <v>27.982701304999999</v>
          </cell>
          <cell r="F319" t="str">
            <v>vigs_infiltrated</v>
          </cell>
          <cell r="G319" t="str">
            <v>uninfested</v>
          </cell>
          <cell r="H319" t="str">
            <v>2nd</v>
          </cell>
          <cell r="I319" t="str">
            <v>fourteen</v>
          </cell>
        </row>
        <row r="320">
          <cell r="A320" t="str">
            <v>I.GFP.27.4th</v>
          </cell>
          <cell r="B320" t="str">
            <v>GFP 27</v>
          </cell>
          <cell r="C320" t="str">
            <v>GFP</v>
          </cell>
          <cell r="D320" t="str">
            <v>PP2A1</v>
          </cell>
          <cell r="E320">
            <v>26.783419235</v>
          </cell>
          <cell r="F320" t="str">
            <v>vigs_infiltrated</v>
          </cell>
          <cell r="G320" t="str">
            <v>uninfested</v>
          </cell>
          <cell r="H320" t="str">
            <v>4th</v>
          </cell>
          <cell r="I320" t="str">
            <v>fourteen</v>
          </cell>
        </row>
        <row r="321">
          <cell r="A321" t="str">
            <v>I.GFP.24.2nd</v>
          </cell>
          <cell r="B321" t="str">
            <v>GFP 24</v>
          </cell>
          <cell r="C321" t="str">
            <v>GFP</v>
          </cell>
          <cell r="D321" t="str">
            <v>PP2A1</v>
          </cell>
          <cell r="E321">
            <v>26.936199344999999</v>
          </cell>
          <cell r="F321" t="str">
            <v>vigs_infiltrated</v>
          </cell>
          <cell r="G321" t="str">
            <v>uninfested</v>
          </cell>
          <cell r="H321" t="str">
            <v>2nd</v>
          </cell>
          <cell r="I321" t="str">
            <v>twenty-one</v>
          </cell>
        </row>
        <row r="322">
          <cell r="A322" t="str">
            <v>I.GFP.23.2nd</v>
          </cell>
          <cell r="B322" t="str">
            <v>GFP 23</v>
          </cell>
          <cell r="C322" t="str">
            <v>GFP</v>
          </cell>
          <cell r="D322" t="str">
            <v>PP2A1</v>
          </cell>
          <cell r="E322">
            <v>26.121241505</v>
          </cell>
          <cell r="F322" t="str">
            <v>vigs_infiltrated</v>
          </cell>
          <cell r="G322" t="str">
            <v>uninfested</v>
          </cell>
          <cell r="H322" t="str">
            <v>2nd</v>
          </cell>
          <cell r="I322" t="str">
            <v>fourteen</v>
          </cell>
        </row>
        <row r="323">
          <cell r="A323" t="str">
            <v>I.GFP.19.2nd</v>
          </cell>
          <cell r="B323" t="str">
            <v>GFP 19</v>
          </cell>
          <cell r="C323" t="str">
            <v>GFP</v>
          </cell>
          <cell r="D323" t="str">
            <v>PP2A1</v>
          </cell>
          <cell r="E323">
            <v>26.172065714999999</v>
          </cell>
          <cell r="F323" t="str">
            <v>vigs_infiltrated</v>
          </cell>
          <cell r="G323" t="str">
            <v>uninfested</v>
          </cell>
          <cell r="H323" t="str">
            <v>2nd</v>
          </cell>
          <cell r="I323" t="str">
            <v>fourteen</v>
          </cell>
        </row>
        <row r="324">
          <cell r="A324" t="str">
            <v>I.GFP.16.2nd</v>
          </cell>
          <cell r="B324" t="str">
            <v>GFP 16</v>
          </cell>
          <cell r="C324" t="str">
            <v>GFP</v>
          </cell>
          <cell r="D324" t="str">
            <v>PP2A1</v>
          </cell>
          <cell r="E324">
            <v>26.51942906</v>
          </cell>
          <cell r="F324" t="str">
            <v>vigs_infiltrated</v>
          </cell>
          <cell r="G324" t="str">
            <v>uninfested</v>
          </cell>
          <cell r="H324" t="str">
            <v>2nd</v>
          </cell>
          <cell r="I324" t="str">
            <v>twenty-one</v>
          </cell>
        </row>
        <row r="325">
          <cell r="A325" t="str">
            <v>I.GFP.16.4th</v>
          </cell>
          <cell r="B325" t="str">
            <v>GFP 16</v>
          </cell>
          <cell r="C325" t="str">
            <v>GFP</v>
          </cell>
          <cell r="D325" t="str">
            <v>PP2A1</v>
          </cell>
          <cell r="E325">
            <v>29.858225125000001</v>
          </cell>
          <cell r="F325" t="str">
            <v>vigs_infiltrated</v>
          </cell>
          <cell r="G325" t="str">
            <v>uninfested</v>
          </cell>
          <cell r="H325" t="str">
            <v>4th</v>
          </cell>
          <cell r="I325" t="str">
            <v>twenty-one</v>
          </cell>
        </row>
        <row r="326">
          <cell r="A326" t="str">
            <v>I.GFP.15.2nd</v>
          </cell>
          <cell r="B326" t="str">
            <v>GFP 15</v>
          </cell>
          <cell r="C326" t="str">
            <v>GFP</v>
          </cell>
          <cell r="D326" t="str">
            <v>PP2A1</v>
          </cell>
          <cell r="E326">
            <v>27.6873656</v>
          </cell>
          <cell r="F326" t="str">
            <v>vigs_infiltrated</v>
          </cell>
          <cell r="G326" t="str">
            <v>uninfested</v>
          </cell>
          <cell r="H326" t="str">
            <v>2nd</v>
          </cell>
          <cell r="I326" t="str">
            <v>fourteen</v>
          </cell>
        </row>
        <row r="327">
          <cell r="A327" t="str">
            <v>I.GFP.12.2nd</v>
          </cell>
          <cell r="B327" t="str">
            <v>GFP 12</v>
          </cell>
          <cell r="C327" t="str">
            <v>GFP</v>
          </cell>
          <cell r="D327" t="str">
            <v>PP2A1</v>
          </cell>
          <cell r="E327">
            <v>26.634734694999999</v>
          </cell>
          <cell r="F327" t="str">
            <v>vigs_infiltrated</v>
          </cell>
          <cell r="G327" t="str">
            <v>uninfested</v>
          </cell>
          <cell r="H327" t="str">
            <v>2nd</v>
          </cell>
          <cell r="I327" t="str">
            <v>twenty-one</v>
          </cell>
        </row>
        <row r="328">
          <cell r="A328" t="str">
            <v>I.GFP.11.2nd</v>
          </cell>
          <cell r="B328" t="str">
            <v>GFP 11</v>
          </cell>
          <cell r="C328" t="str">
            <v>GFP</v>
          </cell>
          <cell r="D328" t="str">
            <v>PP2A1</v>
          </cell>
          <cell r="E328">
            <v>26.178051289999999</v>
          </cell>
          <cell r="F328" t="str">
            <v>vigs_infiltrated</v>
          </cell>
          <cell r="G328" t="str">
            <v>uninfested</v>
          </cell>
          <cell r="H328" t="str">
            <v>2nd</v>
          </cell>
          <cell r="I328" t="str">
            <v>fourteen</v>
          </cell>
        </row>
        <row r="329">
          <cell r="A329" t="str">
            <v>I.GFP.11.4th</v>
          </cell>
          <cell r="B329" t="str">
            <v>GFP 11</v>
          </cell>
          <cell r="C329" t="str">
            <v>GFP</v>
          </cell>
          <cell r="D329" t="str">
            <v>PP2A1</v>
          </cell>
          <cell r="E329">
            <v>25.897202530000001</v>
          </cell>
          <cell r="F329" t="str">
            <v>vigs_infiltrated</v>
          </cell>
          <cell r="G329" t="str">
            <v>uninfested</v>
          </cell>
          <cell r="H329" t="str">
            <v>4th</v>
          </cell>
          <cell r="I329" t="str">
            <v>fourteen</v>
          </cell>
        </row>
        <row r="330">
          <cell r="A330" t="str">
            <v>I.Unif.8.4th</v>
          </cell>
          <cell r="B330" t="str">
            <v>Unif 8</v>
          </cell>
          <cell r="C330" t="str">
            <v>none</v>
          </cell>
          <cell r="D330" t="str">
            <v>PP2A1</v>
          </cell>
          <cell r="E330">
            <v>26.322599189999998</v>
          </cell>
          <cell r="F330" t="str">
            <v>uninfiltrated</v>
          </cell>
          <cell r="G330" t="str">
            <v>uninfested</v>
          </cell>
          <cell r="H330" t="str">
            <v>4th</v>
          </cell>
          <cell r="I330" t="str">
            <v>twenty-one</v>
          </cell>
        </row>
        <row r="331">
          <cell r="A331" t="str">
            <v>I.Unif.3.4th</v>
          </cell>
          <cell r="B331" t="str">
            <v>Unif 3</v>
          </cell>
          <cell r="C331" t="str">
            <v>none</v>
          </cell>
          <cell r="D331" t="str">
            <v>PP2A1</v>
          </cell>
          <cell r="E331">
            <v>25.937759365000002</v>
          </cell>
          <cell r="F331" t="str">
            <v>uninfiltrated</v>
          </cell>
          <cell r="G331" t="str">
            <v>uninfested</v>
          </cell>
          <cell r="H331" t="str">
            <v>4th</v>
          </cell>
          <cell r="I331" t="str">
            <v>fourteen</v>
          </cell>
        </row>
        <row r="332">
          <cell r="A332" t="str">
            <v>I.Unif.24.4th</v>
          </cell>
          <cell r="B332" t="str">
            <v>Unif 24</v>
          </cell>
          <cell r="C332" t="str">
            <v>none</v>
          </cell>
          <cell r="D332" t="str">
            <v>PP2A1</v>
          </cell>
          <cell r="E332">
            <v>27.71922051</v>
          </cell>
          <cell r="F332" t="str">
            <v>uninfiltrated</v>
          </cell>
          <cell r="G332" t="str">
            <v>uninfested</v>
          </cell>
          <cell r="H332" t="str">
            <v>4th</v>
          </cell>
          <cell r="I332" t="str">
            <v>twenty-one</v>
          </cell>
        </row>
        <row r="333">
          <cell r="A333" t="str">
            <v>I.Unif.20.4th</v>
          </cell>
          <cell r="B333" t="str">
            <v>Unif 20</v>
          </cell>
          <cell r="C333" t="str">
            <v>none</v>
          </cell>
          <cell r="D333" t="str">
            <v>PP2A1</v>
          </cell>
          <cell r="E333">
            <v>35.084678404999998</v>
          </cell>
          <cell r="F333" t="str">
            <v>uninfiltrated</v>
          </cell>
          <cell r="G333" t="str">
            <v>uninfested</v>
          </cell>
          <cell r="H333" t="str">
            <v>4th</v>
          </cell>
          <cell r="I333" t="str">
            <v>twenty-one</v>
          </cell>
        </row>
        <row r="334">
          <cell r="A334" t="str">
            <v>I.Unif.16.2ndd</v>
          </cell>
          <cell r="B334" t="str">
            <v>Unif 16</v>
          </cell>
          <cell r="C334" t="str">
            <v>none</v>
          </cell>
          <cell r="D334" t="str">
            <v>PP2A1</v>
          </cell>
          <cell r="E334">
            <v>29.072500290000001</v>
          </cell>
          <cell r="F334" t="str">
            <v>uninfiltrated</v>
          </cell>
          <cell r="G334" t="str">
            <v>uninfested</v>
          </cell>
          <cell r="H334" t="str">
            <v>2ndd</v>
          </cell>
          <cell r="I334" t="str">
            <v>twenty-one</v>
          </cell>
        </row>
        <row r="335">
          <cell r="A335" t="str">
            <v>I.Unif.16.4th</v>
          </cell>
          <cell r="B335" t="str">
            <v>Unif 16</v>
          </cell>
          <cell r="C335" t="str">
            <v>none</v>
          </cell>
          <cell r="D335" t="str">
            <v>PP2A1</v>
          </cell>
          <cell r="E335">
            <v>32.168130050000002</v>
          </cell>
          <cell r="F335" t="str">
            <v>uninfiltrated</v>
          </cell>
          <cell r="G335" t="str">
            <v>uninfested</v>
          </cell>
          <cell r="H335" t="str">
            <v>4th</v>
          </cell>
          <cell r="I335" t="str">
            <v>twenty-one</v>
          </cell>
        </row>
        <row r="336">
          <cell r="A336" t="str">
            <v>I.Unif.15.4th</v>
          </cell>
          <cell r="B336" t="str">
            <v>Unif 15</v>
          </cell>
          <cell r="C336" t="str">
            <v>none</v>
          </cell>
          <cell r="D336" t="str">
            <v>PP2A1</v>
          </cell>
          <cell r="E336">
            <v>24.934155830000002</v>
          </cell>
          <cell r="F336" t="str">
            <v>uninfiltrated</v>
          </cell>
          <cell r="G336" t="str">
            <v>uninfested</v>
          </cell>
          <cell r="H336" t="str">
            <v>4th</v>
          </cell>
          <cell r="I336" t="str">
            <v>fourteen</v>
          </cell>
        </row>
        <row r="337">
          <cell r="A337" t="str">
            <v>I.Unif.11.4th</v>
          </cell>
          <cell r="B337" t="str">
            <v>Unif 11</v>
          </cell>
          <cell r="C337" t="str">
            <v>none</v>
          </cell>
          <cell r="D337" t="str">
            <v>PP2A1</v>
          </cell>
          <cell r="E337">
            <v>28.854942975</v>
          </cell>
          <cell r="F337" t="str">
            <v>uninfiltrated</v>
          </cell>
          <cell r="G337" t="str">
            <v>uninfested</v>
          </cell>
          <cell r="H337" t="str">
            <v>4th</v>
          </cell>
          <cell r="I337" t="str">
            <v>fourteen</v>
          </cell>
        </row>
        <row r="338">
          <cell r="A338" t="str">
            <v>I.HYD.8.2nd</v>
          </cell>
          <cell r="B338" t="str">
            <v>HYD 8</v>
          </cell>
          <cell r="C338" t="str">
            <v>HYD1</v>
          </cell>
          <cell r="D338" t="str">
            <v>PP2A1</v>
          </cell>
          <cell r="E338">
            <v>27.814740199999999</v>
          </cell>
          <cell r="F338" t="str">
            <v>vigs_infiltrated</v>
          </cell>
          <cell r="G338" t="str">
            <v>uninfested</v>
          </cell>
          <cell r="H338" t="str">
            <v>2nd</v>
          </cell>
          <cell r="I338" t="str">
            <v>twenty-one</v>
          </cell>
        </row>
        <row r="339">
          <cell r="A339" t="str">
            <v>I.HYD.7.2nd</v>
          </cell>
          <cell r="B339" t="str">
            <v>HYD 7</v>
          </cell>
          <cell r="C339" t="str">
            <v>HYD1</v>
          </cell>
          <cell r="D339" t="str">
            <v>PP2A1</v>
          </cell>
          <cell r="E339">
            <v>26.21096374</v>
          </cell>
          <cell r="F339" t="str">
            <v>vigs_infiltrated</v>
          </cell>
          <cell r="G339" t="str">
            <v>uninfested</v>
          </cell>
          <cell r="H339" t="str">
            <v>2nd</v>
          </cell>
          <cell r="I339" t="str">
            <v>fourteen</v>
          </cell>
        </row>
        <row r="340">
          <cell r="A340" t="str">
            <v>I.HYD.4.2nd</v>
          </cell>
          <cell r="B340" t="str">
            <v>HYD 4</v>
          </cell>
          <cell r="C340" t="str">
            <v>HYD1</v>
          </cell>
          <cell r="D340" t="str">
            <v>PP2A1</v>
          </cell>
          <cell r="E340">
            <v>27.9807059</v>
          </cell>
          <cell r="F340" t="str">
            <v>vigs_infiltrated</v>
          </cell>
          <cell r="G340" t="str">
            <v>uninfested</v>
          </cell>
          <cell r="H340" t="str">
            <v>2nd</v>
          </cell>
          <cell r="I340" t="str">
            <v>twenty-one</v>
          </cell>
        </row>
        <row r="341">
          <cell r="A341" t="str">
            <v>I.HYD.4.4th</v>
          </cell>
          <cell r="B341" t="str">
            <v>HYD 4</v>
          </cell>
          <cell r="C341" t="str">
            <v>HYD1</v>
          </cell>
          <cell r="D341" t="str">
            <v>PP2A1</v>
          </cell>
          <cell r="E341">
            <v>28.428155879999998</v>
          </cell>
          <cell r="F341" t="str">
            <v>vigs_infiltrated</v>
          </cell>
          <cell r="G341" t="str">
            <v>uninfested</v>
          </cell>
          <cell r="H341" t="str">
            <v>4th</v>
          </cell>
          <cell r="I341" t="str">
            <v>twenty-one</v>
          </cell>
        </row>
        <row r="342">
          <cell r="A342" t="str">
            <v>I.HYD.3.2nd</v>
          </cell>
          <cell r="B342" t="str">
            <v>HYD 3</v>
          </cell>
          <cell r="C342" t="str">
            <v>HYD1</v>
          </cell>
          <cell r="D342" t="str">
            <v>PP2A1</v>
          </cell>
          <cell r="E342">
            <v>26.831899435</v>
          </cell>
          <cell r="F342" t="str">
            <v>vigs_infiltrated</v>
          </cell>
          <cell r="G342" t="str">
            <v>uninfested</v>
          </cell>
          <cell r="H342" t="str">
            <v>2nd</v>
          </cell>
          <cell r="I342" t="str">
            <v>fourteen</v>
          </cell>
        </row>
        <row r="343">
          <cell r="A343" t="str">
            <v>I.HYD.3.4th</v>
          </cell>
          <cell r="B343" t="str">
            <v>HYD 3</v>
          </cell>
          <cell r="C343" t="str">
            <v>HYD1</v>
          </cell>
          <cell r="D343" t="str">
            <v>PP2A1</v>
          </cell>
          <cell r="E343">
            <v>33.582234790000001</v>
          </cell>
          <cell r="F343" t="str">
            <v>vigs_infiltrated</v>
          </cell>
          <cell r="G343" t="str">
            <v>uninfested</v>
          </cell>
          <cell r="H343" t="str">
            <v>4th</v>
          </cell>
          <cell r="I343" t="str">
            <v>fourteen</v>
          </cell>
        </row>
        <row r="344">
          <cell r="A344" t="str">
            <v>I.HYD.28.2nd</v>
          </cell>
          <cell r="B344" t="str">
            <v>HYD 28</v>
          </cell>
          <cell r="C344" t="str">
            <v>HYD1</v>
          </cell>
          <cell r="D344" t="str">
            <v>PP2A1</v>
          </cell>
          <cell r="E344">
            <v>26.8053916</v>
          </cell>
          <cell r="F344" t="str">
            <v>vigs_infiltrated</v>
          </cell>
          <cell r="G344" t="str">
            <v>uninfested</v>
          </cell>
          <cell r="H344" t="str">
            <v>2nd</v>
          </cell>
          <cell r="I344" t="str">
            <v>twenty-one</v>
          </cell>
        </row>
        <row r="345">
          <cell r="A345" t="str">
            <v>I.HYD.28.4th</v>
          </cell>
          <cell r="B345" t="str">
            <v>HYD 28</v>
          </cell>
          <cell r="C345" t="str">
            <v>HYD1</v>
          </cell>
          <cell r="D345" t="str">
            <v>PP2A1</v>
          </cell>
          <cell r="E345">
            <v>29.578939814999998</v>
          </cell>
          <cell r="F345" t="str">
            <v>vigs_infiltrated</v>
          </cell>
          <cell r="G345" t="str">
            <v>uninfested</v>
          </cell>
          <cell r="H345" t="str">
            <v>4th</v>
          </cell>
          <cell r="I345" t="str">
            <v>twenty-one</v>
          </cell>
        </row>
        <row r="346">
          <cell r="A346" t="str">
            <v>I.HYD.27.2nd</v>
          </cell>
          <cell r="B346" t="str">
            <v>HYD 27</v>
          </cell>
          <cell r="C346" t="str">
            <v>HYD1</v>
          </cell>
          <cell r="D346" t="str">
            <v>PP2A1</v>
          </cell>
          <cell r="E346">
            <v>26.537829134999999</v>
          </cell>
          <cell r="F346" t="str">
            <v>vigs_infiltrated</v>
          </cell>
          <cell r="G346" t="str">
            <v>uninfested</v>
          </cell>
          <cell r="H346" t="str">
            <v>2nd</v>
          </cell>
          <cell r="I346" t="str">
            <v>fourteen</v>
          </cell>
        </row>
        <row r="347">
          <cell r="A347" t="str">
            <v>I.HYD.27.4th</v>
          </cell>
          <cell r="B347" t="str">
            <v>HYD 27</v>
          </cell>
          <cell r="C347" t="str">
            <v>HYD1</v>
          </cell>
          <cell r="D347" t="str">
            <v>PP2A1</v>
          </cell>
          <cell r="E347">
            <v>26.235647449999998</v>
          </cell>
          <cell r="F347" t="str">
            <v>vigs_infiltrated</v>
          </cell>
          <cell r="G347" t="str">
            <v>uninfested</v>
          </cell>
          <cell r="H347" t="str">
            <v>4th</v>
          </cell>
          <cell r="I347" t="str">
            <v>fourteen</v>
          </cell>
        </row>
        <row r="348">
          <cell r="A348" t="str">
            <v>I.HYD.24.2nd</v>
          </cell>
          <cell r="B348" t="str">
            <v>HYD 24</v>
          </cell>
          <cell r="C348" t="str">
            <v>HYD1</v>
          </cell>
          <cell r="D348" t="str">
            <v>PP2A1</v>
          </cell>
          <cell r="E348">
            <v>28.098756484999999</v>
          </cell>
          <cell r="F348" t="str">
            <v>vigs_infiltrated</v>
          </cell>
          <cell r="G348" t="str">
            <v>uninfested</v>
          </cell>
          <cell r="H348" t="str">
            <v>2nd</v>
          </cell>
          <cell r="I348" t="str">
            <v>twenty-one</v>
          </cell>
        </row>
        <row r="349">
          <cell r="A349" t="str">
            <v>I.HYD.23.2nd</v>
          </cell>
          <cell r="B349" t="str">
            <v>HYD 23</v>
          </cell>
          <cell r="C349" t="str">
            <v>HYD1</v>
          </cell>
          <cell r="D349" t="str">
            <v>PP2A1</v>
          </cell>
          <cell r="E349">
            <v>27.115038394999999</v>
          </cell>
          <cell r="F349" t="str">
            <v>vigs_infiltrated</v>
          </cell>
          <cell r="G349" t="str">
            <v>uninfested</v>
          </cell>
          <cell r="H349" t="str">
            <v>2nd</v>
          </cell>
          <cell r="I349" t="str">
            <v>fourteen</v>
          </cell>
        </row>
        <row r="350">
          <cell r="A350" t="str">
            <v>I.HYD.23.4th</v>
          </cell>
          <cell r="B350" t="str">
            <v>HYD 23</v>
          </cell>
          <cell r="C350" t="str">
            <v>HYD1</v>
          </cell>
          <cell r="D350" t="str">
            <v>PP2A1</v>
          </cell>
          <cell r="E350">
            <v>25.312356980000001</v>
          </cell>
          <cell r="F350" t="str">
            <v>vigs_infiltrated</v>
          </cell>
          <cell r="G350" t="str">
            <v>uninfested</v>
          </cell>
          <cell r="H350" t="str">
            <v>4th</v>
          </cell>
          <cell r="I350" t="str">
            <v>fourteen</v>
          </cell>
        </row>
        <row r="351">
          <cell r="A351" t="str">
            <v>I.HYD.20.2nd</v>
          </cell>
          <cell r="B351" t="str">
            <v>HYD 20</v>
          </cell>
          <cell r="C351" t="str">
            <v>HYD1</v>
          </cell>
          <cell r="D351" t="str">
            <v>PP2A1</v>
          </cell>
          <cell r="E351">
            <v>28.88718227</v>
          </cell>
          <cell r="F351" t="str">
            <v>vigs_infiltrated</v>
          </cell>
          <cell r="G351" t="str">
            <v>uninfested</v>
          </cell>
          <cell r="H351" t="str">
            <v>2nd</v>
          </cell>
          <cell r="I351" t="str">
            <v>twenty-one</v>
          </cell>
        </row>
        <row r="352">
          <cell r="A352" t="str">
            <v>I.HYD.20.4th</v>
          </cell>
          <cell r="B352" t="str">
            <v>HYD 20</v>
          </cell>
          <cell r="C352" t="str">
            <v>HYD1</v>
          </cell>
          <cell r="D352" t="str">
            <v>PP2A1</v>
          </cell>
          <cell r="E352">
            <v>34.572271104999999</v>
          </cell>
          <cell r="F352" t="str">
            <v>vigs_infiltrated</v>
          </cell>
          <cell r="G352" t="str">
            <v>uninfested</v>
          </cell>
          <cell r="H352" t="str">
            <v>4th</v>
          </cell>
          <cell r="I352" t="str">
            <v>twenty-one</v>
          </cell>
        </row>
        <row r="353">
          <cell r="A353" t="str">
            <v>I.HYD.19.4th</v>
          </cell>
          <cell r="B353" t="str">
            <v>HYD 19</v>
          </cell>
          <cell r="C353" t="str">
            <v>HYD1</v>
          </cell>
          <cell r="D353" t="str">
            <v>PP2A1</v>
          </cell>
          <cell r="E353">
            <v>27.534307325</v>
          </cell>
          <cell r="F353" t="str">
            <v>vigs_infiltrated</v>
          </cell>
          <cell r="G353" t="str">
            <v>uninfested</v>
          </cell>
          <cell r="H353" t="str">
            <v>4th</v>
          </cell>
          <cell r="I353" t="str">
            <v>fourteen</v>
          </cell>
        </row>
        <row r="354">
          <cell r="A354" t="str">
            <v>I.HYD.16.2nd</v>
          </cell>
          <cell r="B354" t="str">
            <v>HYD 16</v>
          </cell>
          <cell r="C354" t="str">
            <v>HYD1</v>
          </cell>
          <cell r="D354" t="str">
            <v>PP2A1</v>
          </cell>
          <cell r="E354">
            <v>27.136713515</v>
          </cell>
          <cell r="F354" t="str">
            <v>vigs_infiltrated</v>
          </cell>
          <cell r="G354" t="str">
            <v>uninfested</v>
          </cell>
          <cell r="H354" t="str">
            <v>2nd</v>
          </cell>
          <cell r="I354" t="str">
            <v>twenty-one</v>
          </cell>
        </row>
        <row r="355">
          <cell r="A355" t="str">
            <v>I.HYD.15.2nd</v>
          </cell>
          <cell r="B355" t="str">
            <v>HYD 15</v>
          </cell>
          <cell r="C355" t="str">
            <v>HYD1</v>
          </cell>
          <cell r="D355" t="str">
            <v>PP2A1</v>
          </cell>
          <cell r="E355">
            <v>26.619036585</v>
          </cell>
          <cell r="F355" t="str">
            <v>vigs_infiltrated</v>
          </cell>
          <cell r="G355" t="str">
            <v>uninfested</v>
          </cell>
          <cell r="H355" t="str">
            <v>2nd</v>
          </cell>
          <cell r="I355" t="str">
            <v>fourteen</v>
          </cell>
        </row>
        <row r="356">
          <cell r="A356" t="str">
            <v>I.HYD.15.4th</v>
          </cell>
          <cell r="B356" t="str">
            <v>HYD 15</v>
          </cell>
          <cell r="C356" t="str">
            <v>HYD1</v>
          </cell>
          <cell r="D356" t="str">
            <v>PP2A1</v>
          </cell>
          <cell r="E356">
            <v>26.162348099999999</v>
          </cell>
          <cell r="F356" t="str">
            <v>vigs_infiltrated</v>
          </cell>
          <cell r="G356" t="str">
            <v>uninfested</v>
          </cell>
          <cell r="H356" t="str">
            <v>4th</v>
          </cell>
          <cell r="I356" t="str">
            <v>fourteen</v>
          </cell>
        </row>
        <row r="357">
          <cell r="A357" t="str">
            <v>I.HYD.12.2nd</v>
          </cell>
          <cell r="B357" t="str">
            <v>HYD 12</v>
          </cell>
          <cell r="C357" t="str">
            <v>HYD1</v>
          </cell>
          <cell r="D357" t="str">
            <v>PP2A1</v>
          </cell>
          <cell r="E357">
            <v>27.052026035000001</v>
          </cell>
          <cell r="F357" t="str">
            <v>vigs_infiltrated</v>
          </cell>
          <cell r="G357" t="str">
            <v>uninfested</v>
          </cell>
          <cell r="H357" t="str">
            <v>2nd</v>
          </cell>
          <cell r="I357" t="str">
            <v>twenty-one</v>
          </cell>
        </row>
        <row r="358">
          <cell r="A358" t="str">
            <v>I.HYD.12.4th</v>
          </cell>
          <cell r="B358" t="str">
            <v>HYD 12</v>
          </cell>
          <cell r="C358" t="str">
            <v>HYD1</v>
          </cell>
          <cell r="D358" t="str">
            <v>PP2A1</v>
          </cell>
          <cell r="E358">
            <v>33.874006999999999</v>
          </cell>
          <cell r="F358" t="str">
            <v>vigs_infiltrated</v>
          </cell>
          <cell r="G358" t="str">
            <v>uninfested</v>
          </cell>
          <cell r="H358" t="str">
            <v>4th</v>
          </cell>
          <cell r="I358" t="str">
            <v>twenty-one</v>
          </cell>
        </row>
        <row r="359">
          <cell r="A359" t="str">
            <v>I.HYD.11.2nd</v>
          </cell>
          <cell r="B359" t="str">
            <v>HYD 11</v>
          </cell>
          <cell r="C359" t="str">
            <v>HYD1</v>
          </cell>
          <cell r="D359" t="str">
            <v>PP2A1</v>
          </cell>
          <cell r="E359">
            <v>30.754274145</v>
          </cell>
          <cell r="F359" t="str">
            <v>vigs_infiltrated</v>
          </cell>
          <cell r="G359" t="str">
            <v>uninfested</v>
          </cell>
          <cell r="H359" t="str">
            <v>2nd</v>
          </cell>
          <cell r="I359" t="str">
            <v>fourteen</v>
          </cell>
        </row>
        <row r="360">
          <cell r="A360" t="str">
            <v>I.HYD.11.4th</v>
          </cell>
          <cell r="B360" t="str">
            <v>HYD 11</v>
          </cell>
          <cell r="C360" t="str">
            <v>HYD1</v>
          </cell>
          <cell r="D360" t="str">
            <v>PP2A1</v>
          </cell>
          <cell r="E360">
            <v>28.134029245000001</v>
          </cell>
          <cell r="F360" t="str">
            <v>vigs_infiltrated</v>
          </cell>
          <cell r="G360" t="str">
            <v>uninfested</v>
          </cell>
          <cell r="H360" t="str">
            <v>4th</v>
          </cell>
          <cell r="I360" t="str">
            <v>fourteen</v>
          </cell>
        </row>
        <row r="361">
          <cell r="A361" t="str">
            <v>I.GFP.8.2nd</v>
          </cell>
          <cell r="B361" t="str">
            <v>GFP 8</v>
          </cell>
          <cell r="C361" t="str">
            <v>GFP</v>
          </cell>
          <cell r="D361" t="str">
            <v>PP2A1</v>
          </cell>
          <cell r="E361">
            <v>28.852017364999998</v>
          </cell>
          <cell r="F361" t="str">
            <v>vigs_infiltrated</v>
          </cell>
          <cell r="G361" t="str">
            <v>uninfested</v>
          </cell>
          <cell r="H361" t="str">
            <v>2nd</v>
          </cell>
          <cell r="I361" t="str">
            <v>twenty-one</v>
          </cell>
        </row>
        <row r="362">
          <cell r="A362" t="str">
            <v>I.GFP.7.4th</v>
          </cell>
          <cell r="B362" t="str">
            <v>GFP 7</v>
          </cell>
          <cell r="C362" t="str">
            <v>GFP</v>
          </cell>
          <cell r="D362" t="str">
            <v>PP2A1</v>
          </cell>
          <cell r="E362">
            <v>28.289586005</v>
          </cell>
          <cell r="F362" t="str">
            <v>vigs_infiltrated</v>
          </cell>
          <cell r="G362" t="str">
            <v>uninfested</v>
          </cell>
          <cell r="H362" t="str">
            <v>4th</v>
          </cell>
          <cell r="I362" t="str">
            <v>fourteen</v>
          </cell>
        </row>
        <row r="363">
          <cell r="A363" t="str">
            <v>I.GFP.4.2nd</v>
          </cell>
          <cell r="B363" t="str">
            <v>GFP 4</v>
          </cell>
          <cell r="C363" t="str">
            <v>GFP</v>
          </cell>
          <cell r="D363" t="str">
            <v>PP2A1</v>
          </cell>
          <cell r="E363">
            <v>27.438185095000001</v>
          </cell>
          <cell r="F363" t="str">
            <v>vigs_infiltrated</v>
          </cell>
          <cell r="G363" t="str">
            <v>uninfested</v>
          </cell>
          <cell r="H363" t="str">
            <v>2nd</v>
          </cell>
          <cell r="I363" t="str">
            <v>twenty-one</v>
          </cell>
        </row>
        <row r="364">
          <cell r="A364" t="str">
            <v>I.GFP.3.4th</v>
          </cell>
          <cell r="B364" t="str">
            <v>GFP 3</v>
          </cell>
          <cell r="C364" t="str">
            <v>GFP</v>
          </cell>
          <cell r="D364" t="str">
            <v>PP2A1</v>
          </cell>
          <cell r="E364">
            <v>29.526944149999999</v>
          </cell>
          <cell r="F364" t="str">
            <v>vigs_infiltrated</v>
          </cell>
          <cell r="G364" t="str">
            <v>uninfested</v>
          </cell>
          <cell r="H364" t="str">
            <v>4th</v>
          </cell>
          <cell r="I364" t="str">
            <v>fourteen</v>
          </cell>
        </row>
        <row r="365">
          <cell r="A365" t="str">
            <v>I.GFP.28.2nd</v>
          </cell>
          <cell r="B365" t="str">
            <v>GFP 28</v>
          </cell>
          <cell r="C365" t="str">
            <v>GFP</v>
          </cell>
          <cell r="D365" t="str">
            <v>PP2A1</v>
          </cell>
          <cell r="E365">
            <v>29.449133100000001</v>
          </cell>
          <cell r="F365" t="str">
            <v>vigs_infiltrated</v>
          </cell>
          <cell r="G365" t="str">
            <v>uninfested</v>
          </cell>
          <cell r="H365" t="str">
            <v>2nd</v>
          </cell>
          <cell r="I365" t="str">
            <v>twenty-one</v>
          </cell>
        </row>
        <row r="366">
          <cell r="A366" t="str">
            <v>I.GFP.20.2nd</v>
          </cell>
          <cell r="B366" t="str">
            <v>GFP 20</v>
          </cell>
          <cell r="C366" t="str">
            <v>GFP</v>
          </cell>
          <cell r="D366" t="str">
            <v>PP2A1</v>
          </cell>
          <cell r="E366">
            <v>26.139051155000001</v>
          </cell>
          <cell r="F366" t="str">
            <v>vigs_infiltrated</v>
          </cell>
          <cell r="G366" t="str">
            <v>uninfested</v>
          </cell>
          <cell r="H366" t="str">
            <v>2nd</v>
          </cell>
          <cell r="I366" t="str">
            <v>twenty-one</v>
          </cell>
        </row>
        <row r="367">
          <cell r="A367" t="str">
            <v>I.GFP.19.4th</v>
          </cell>
          <cell r="B367" t="str">
            <v>GFP 19</v>
          </cell>
          <cell r="C367" t="str">
            <v>GFP</v>
          </cell>
          <cell r="D367" t="str">
            <v>PP2A1</v>
          </cell>
          <cell r="E367">
            <v>33.267290514999999</v>
          </cell>
          <cell r="F367" t="str">
            <v>vigs_infiltrated</v>
          </cell>
          <cell r="G367" t="str">
            <v>uninfested</v>
          </cell>
          <cell r="H367" t="str">
            <v>4th</v>
          </cell>
          <cell r="I367" t="str">
            <v>fourteen</v>
          </cell>
        </row>
        <row r="368">
          <cell r="A368" t="str">
            <v>I.Unif.9.4th</v>
          </cell>
          <cell r="B368" t="str">
            <v>Unif 9</v>
          </cell>
          <cell r="C368" t="str">
            <v>none</v>
          </cell>
          <cell r="D368" t="str">
            <v>TBL6</v>
          </cell>
          <cell r="E368">
            <v>31.706129045000001</v>
          </cell>
          <cell r="F368" t="str">
            <v>uninfiltrated</v>
          </cell>
          <cell r="G368" t="str">
            <v>infested</v>
          </cell>
          <cell r="H368" t="str">
            <v>4th</v>
          </cell>
          <cell r="I368" t="str">
            <v>fourteen</v>
          </cell>
        </row>
        <row r="369">
          <cell r="A369" t="str">
            <v>I.Unif.6.2nd</v>
          </cell>
          <cell r="B369" t="str">
            <v>Unif 6</v>
          </cell>
          <cell r="C369" t="str">
            <v>none</v>
          </cell>
          <cell r="D369" t="str">
            <v>TBL6</v>
          </cell>
          <cell r="E369">
            <v>28.79278922</v>
          </cell>
          <cell r="F369" t="str">
            <v>uninfiltrated</v>
          </cell>
          <cell r="G369" t="str">
            <v>infested</v>
          </cell>
          <cell r="H369" t="str">
            <v>2nd</v>
          </cell>
          <cell r="I369" t="str">
            <v>twenty-one</v>
          </cell>
        </row>
        <row r="370">
          <cell r="A370" t="str">
            <v>I.Unif.5.2nd</v>
          </cell>
          <cell r="B370" t="str">
            <v>Unif 5</v>
          </cell>
          <cell r="C370" t="str">
            <v>none</v>
          </cell>
          <cell r="D370" t="str">
            <v>TBL6</v>
          </cell>
          <cell r="E370">
            <v>31.801609025000001</v>
          </cell>
          <cell r="F370" t="str">
            <v>uninfiltrated</v>
          </cell>
          <cell r="G370" t="str">
            <v>infested</v>
          </cell>
          <cell r="H370" t="str">
            <v>2nd</v>
          </cell>
          <cell r="I370" t="str">
            <v>fourteen</v>
          </cell>
        </row>
        <row r="371">
          <cell r="A371" t="str">
            <v>I.Unif.21.4th</v>
          </cell>
          <cell r="B371" t="str">
            <v>Unif 21</v>
          </cell>
          <cell r="C371" t="str">
            <v>none</v>
          </cell>
          <cell r="D371" t="str">
            <v>TBL6</v>
          </cell>
          <cell r="E371">
            <v>34.542585944999999</v>
          </cell>
          <cell r="F371" t="str">
            <v>uninfiltrated</v>
          </cell>
          <cell r="G371" t="str">
            <v>infested</v>
          </cell>
          <cell r="H371" t="str">
            <v>4th</v>
          </cell>
          <cell r="I371" t="str">
            <v>fourteen</v>
          </cell>
        </row>
        <row r="372">
          <cell r="A372" t="str">
            <v>I.Unif.2.4th</v>
          </cell>
          <cell r="B372" t="str">
            <v>Unif 2</v>
          </cell>
          <cell r="C372" t="str">
            <v>none</v>
          </cell>
          <cell r="D372" t="str">
            <v>TBL6</v>
          </cell>
          <cell r="E372">
            <v>29.995000189999999</v>
          </cell>
          <cell r="F372" t="str">
            <v>uninfiltrated</v>
          </cell>
          <cell r="G372" t="str">
            <v>infested</v>
          </cell>
          <cell r="H372" t="str">
            <v>4th</v>
          </cell>
          <cell r="I372" t="str">
            <v>twenty-one</v>
          </cell>
        </row>
        <row r="373">
          <cell r="A373" t="str">
            <v>I.Unif.2.2nd</v>
          </cell>
          <cell r="B373" t="str">
            <v>Unif 2</v>
          </cell>
          <cell r="C373" t="str">
            <v>none</v>
          </cell>
          <cell r="D373" t="str">
            <v>TBL6</v>
          </cell>
          <cell r="E373">
            <v>29.510252385000001</v>
          </cell>
          <cell r="F373" t="str">
            <v>uninfiltrated</v>
          </cell>
          <cell r="G373" t="str">
            <v>infested</v>
          </cell>
          <cell r="H373" t="str">
            <v>2nd</v>
          </cell>
          <cell r="I373" t="str">
            <v>fourteen</v>
          </cell>
        </row>
        <row r="374">
          <cell r="A374" t="str">
            <v>I.Unif.18.2nd</v>
          </cell>
          <cell r="B374" t="str">
            <v>Unif 18</v>
          </cell>
          <cell r="C374" t="str">
            <v>none</v>
          </cell>
          <cell r="D374" t="str">
            <v>TBL6</v>
          </cell>
          <cell r="E374">
            <v>28.692173445000002</v>
          </cell>
          <cell r="F374" t="str">
            <v>uninfiltrated</v>
          </cell>
          <cell r="G374" t="str">
            <v>infested</v>
          </cell>
          <cell r="H374" t="str">
            <v>2nd</v>
          </cell>
          <cell r="I374" t="str">
            <v>twenty-one</v>
          </cell>
        </row>
        <row r="375">
          <cell r="A375" t="str">
            <v>I.Unif.18.4th</v>
          </cell>
          <cell r="B375" t="str">
            <v>Unif 18</v>
          </cell>
          <cell r="C375" t="str">
            <v>none</v>
          </cell>
          <cell r="D375" t="str">
            <v>TBL6</v>
          </cell>
          <cell r="E375">
            <v>30.41533536</v>
          </cell>
          <cell r="F375" t="str">
            <v>uninfiltrated</v>
          </cell>
          <cell r="G375" t="str">
            <v>infested</v>
          </cell>
          <cell r="H375" t="str">
            <v>4th</v>
          </cell>
          <cell r="I375" t="str">
            <v>twenty-one</v>
          </cell>
        </row>
        <row r="376">
          <cell r="A376" t="str">
            <v>I.Unif.17.2nd</v>
          </cell>
          <cell r="B376" t="str">
            <v>Unif 17</v>
          </cell>
          <cell r="C376" t="str">
            <v>none</v>
          </cell>
          <cell r="D376" t="str">
            <v>TBL6</v>
          </cell>
          <cell r="E376">
            <v>31.039421225000002</v>
          </cell>
          <cell r="F376" t="str">
            <v>uninfiltrated</v>
          </cell>
          <cell r="G376" t="str">
            <v>infested</v>
          </cell>
          <cell r="H376" t="str">
            <v>2nd</v>
          </cell>
          <cell r="I376" t="str">
            <v>fourteen</v>
          </cell>
        </row>
        <row r="377">
          <cell r="A377" t="str">
            <v>I.Unif.13.2nd</v>
          </cell>
          <cell r="B377" t="str">
            <v>Unif 13</v>
          </cell>
          <cell r="C377" t="str">
            <v>none</v>
          </cell>
          <cell r="D377" t="str">
            <v>TBL6</v>
          </cell>
          <cell r="E377">
            <v>31.271676200000002</v>
          </cell>
          <cell r="F377" t="str">
            <v>uninfiltrated</v>
          </cell>
          <cell r="G377" t="str">
            <v>infested</v>
          </cell>
          <cell r="H377" t="str">
            <v>2nd</v>
          </cell>
          <cell r="I377" t="str">
            <v>fourteen</v>
          </cell>
        </row>
        <row r="378">
          <cell r="A378" t="str">
            <v>I.HYD.9.2nd</v>
          </cell>
          <cell r="B378" t="str">
            <v>HYD 9</v>
          </cell>
          <cell r="C378" t="str">
            <v>HYD1</v>
          </cell>
          <cell r="D378" t="str">
            <v>TBL6</v>
          </cell>
          <cell r="E378">
            <v>30.21107846</v>
          </cell>
          <cell r="F378" t="str">
            <v>vigs_infiltrated</v>
          </cell>
          <cell r="G378" t="str">
            <v>infested</v>
          </cell>
          <cell r="H378" t="str">
            <v>2nd</v>
          </cell>
          <cell r="I378" t="str">
            <v>fourteen</v>
          </cell>
        </row>
        <row r="379">
          <cell r="A379" t="str">
            <v>I.HYD.6.2nd</v>
          </cell>
          <cell r="B379" t="str">
            <v>HYD 6</v>
          </cell>
          <cell r="C379" t="str">
            <v>HYD1</v>
          </cell>
          <cell r="D379" t="str">
            <v>TBL6</v>
          </cell>
          <cell r="E379">
            <v>28.064078980000001</v>
          </cell>
          <cell r="F379" t="str">
            <v>vigs_infiltrated</v>
          </cell>
          <cell r="G379" t="str">
            <v>infested</v>
          </cell>
          <cell r="H379" t="str">
            <v>2nd</v>
          </cell>
          <cell r="I379" t="str">
            <v>twenty-one</v>
          </cell>
        </row>
        <row r="380">
          <cell r="A380" t="str">
            <v>I.HYD.6.4th</v>
          </cell>
          <cell r="B380" t="str">
            <v>HYD 6</v>
          </cell>
          <cell r="C380" t="str">
            <v>HYD1</v>
          </cell>
          <cell r="D380" t="str">
            <v>TBL6</v>
          </cell>
          <cell r="E380">
            <v>29.821758079999999</v>
          </cell>
          <cell r="F380" t="str">
            <v>vigs_infiltrated</v>
          </cell>
          <cell r="G380" t="str">
            <v>infested</v>
          </cell>
          <cell r="H380" t="str">
            <v>4th</v>
          </cell>
          <cell r="I380" t="str">
            <v>twenty-one</v>
          </cell>
        </row>
        <row r="381">
          <cell r="A381" t="str">
            <v>I.HYD.5.2nd</v>
          </cell>
          <cell r="B381" t="str">
            <v>HYD 5</v>
          </cell>
          <cell r="C381" t="str">
            <v>HYD1</v>
          </cell>
          <cell r="D381" t="str">
            <v>TBL6</v>
          </cell>
          <cell r="E381">
            <v>31.320000435000001</v>
          </cell>
          <cell r="F381" t="str">
            <v>vigs_infiltrated</v>
          </cell>
          <cell r="G381" t="str">
            <v>infested</v>
          </cell>
          <cell r="H381" t="str">
            <v>2nd</v>
          </cell>
          <cell r="I381" t="str">
            <v>fourteen</v>
          </cell>
        </row>
        <row r="382">
          <cell r="A382" t="str">
            <v>I.HYD.5.4th</v>
          </cell>
          <cell r="B382" t="str">
            <v>HYD 5</v>
          </cell>
          <cell r="C382" t="str">
            <v>HYD1</v>
          </cell>
          <cell r="D382" t="str">
            <v>TBL6</v>
          </cell>
          <cell r="E382">
            <v>31.766888359999999</v>
          </cell>
          <cell r="F382" t="str">
            <v>vigs_infiltrated</v>
          </cell>
          <cell r="G382" t="str">
            <v>infested</v>
          </cell>
          <cell r="H382" t="str">
            <v>4th</v>
          </cell>
          <cell r="I382" t="str">
            <v>fourteen</v>
          </cell>
        </row>
        <row r="383">
          <cell r="A383" t="str">
            <v>I.HYD.26.2nd</v>
          </cell>
          <cell r="B383" t="str">
            <v>HYD 26</v>
          </cell>
          <cell r="C383" t="str">
            <v>HYD1</v>
          </cell>
          <cell r="D383" t="str">
            <v>TBL6</v>
          </cell>
          <cell r="E383">
            <v>28.297141249999999</v>
          </cell>
          <cell r="F383" t="str">
            <v>vigs_infiltrated</v>
          </cell>
          <cell r="G383" t="str">
            <v>infested</v>
          </cell>
          <cell r="H383" t="str">
            <v>2nd</v>
          </cell>
          <cell r="I383" t="str">
            <v>twenty-one</v>
          </cell>
        </row>
        <row r="384">
          <cell r="A384" t="str">
            <v>I.HYD.25.2nd</v>
          </cell>
          <cell r="B384" t="str">
            <v>HYD 25</v>
          </cell>
          <cell r="C384" t="str">
            <v>HYD1</v>
          </cell>
          <cell r="D384" t="str">
            <v>TBL6</v>
          </cell>
          <cell r="E384">
            <v>33.122087194999999</v>
          </cell>
          <cell r="F384" t="str">
            <v>vigs_infiltrated</v>
          </cell>
          <cell r="G384" t="str">
            <v>infested</v>
          </cell>
          <cell r="H384" t="str">
            <v>2nd</v>
          </cell>
          <cell r="I384" t="str">
            <v>fourteen</v>
          </cell>
        </row>
        <row r="385">
          <cell r="A385" t="str">
            <v>I.HYD.22.2nd</v>
          </cell>
          <cell r="B385" t="str">
            <v>HYD 22</v>
          </cell>
          <cell r="C385" t="str">
            <v>HYD1</v>
          </cell>
          <cell r="D385" t="str">
            <v>TBL6</v>
          </cell>
          <cell r="E385">
            <v>30.383779265000001</v>
          </cell>
          <cell r="F385" t="str">
            <v>vigs_infiltrated</v>
          </cell>
          <cell r="G385" t="str">
            <v>infested</v>
          </cell>
          <cell r="H385" t="str">
            <v>2nd</v>
          </cell>
          <cell r="I385" t="str">
            <v>twenty-one</v>
          </cell>
        </row>
        <row r="386">
          <cell r="A386" t="str">
            <v>I.HYD.22.4th</v>
          </cell>
          <cell r="B386" t="str">
            <v>HYD 22</v>
          </cell>
          <cell r="C386" t="str">
            <v>HYD1</v>
          </cell>
          <cell r="D386" t="str">
            <v>TBL6</v>
          </cell>
          <cell r="E386">
            <v>28.447289949999998</v>
          </cell>
          <cell r="F386" t="str">
            <v>vigs_infiltrated</v>
          </cell>
          <cell r="G386" t="str">
            <v>infested</v>
          </cell>
          <cell r="H386" t="str">
            <v>4th</v>
          </cell>
          <cell r="I386" t="str">
            <v>twenty-one</v>
          </cell>
        </row>
        <row r="387">
          <cell r="A387" t="str">
            <v>I.HYD.21.2nd</v>
          </cell>
          <cell r="B387" t="str">
            <v>HYD 21</v>
          </cell>
          <cell r="C387" t="str">
            <v>HYD1</v>
          </cell>
          <cell r="D387" t="str">
            <v>TBL6</v>
          </cell>
          <cell r="E387">
            <v>31.98304392</v>
          </cell>
          <cell r="F387" t="str">
            <v>vigs_infiltrated</v>
          </cell>
          <cell r="G387" t="str">
            <v>infested</v>
          </cell>
          <cell r="H387" t="str">
            <v>2nd</v>
          </cell>
          <cell r="I387" t="str">
            <v>fourteen</v>
          </cell>
        </row>
        <row r="388">
          <cell r="A388" t="str">
            <v>I.HYD.21.4th</v>
          </cell>
          <cell r="B388" t="str">
            <v>HYD 21</v>
          </cell>
          <cell r="C388" t="str">
            <v>HYD1</v>
          </cell>
          <cell r="D388" t="str">
            <v>TBL6</v>
          </cell>
          <cell r="E388">
            <v>33.274862859999999</v>
          </cell>
          <cell r="F388" t="str">
            <v>vigs_infiltrated</v>
          </cell>
          <cell r="G388" t="str">
            <v>infested</v>
          </cell>
          <cell r="H388" t="str">
            <v>4th</v>
          </cell>
          <cell r="I388" t="str">
            <v>fourteen</v>
          </cell>
        </row>
        <row r="389">
          <cell r="A389" t="str">
            <v>I.HYD.18.2nd</v>
          </cell>
          <cell r="B389" t="str">
            <v>HYD 18</v>
          </cell>
          <cell r="C389" t="str">
            <v>HYD1</v>
          </cell>
          <cell r="D389" t="str">
            <v>TBL6</v>
          </cell>
          <cell r="E389">
            <v>28.976917015000001</v>
          </cell>
          <cell r="F389" t="str">
            <v>vigs_infiltrated</v>
          </cell>
          <cell r="G389" t="str">
            <v>infested</v>
          </cell>
          <cell r="H389" t="str">
            <v>2nd</v>
          </cell>
          <cell r="I389" t="str">
            <v>twenty-one</v>
          </cell>
        </row>
        <row r="390">
          <cell r="A390" t="str">
            <v>I.HYD.18.4th</v>
          </cell>
          <cell r="B390" t="str">
            <v>HYD 18</v>
          </cell>
          <cell r="C390" t="str">
            <v>HYD1</v>
          </cell>
          <cell r="D390" t="str">
            <v>TBL6</v>
          </cell>
          <cell r="E390">
            <v>32.430831359999999</v>
          </cell>
          <cell r="F390" t="str">
            <v>vigs_infiltrated</v>
          </cell>
          <cell r="G390" t="str">
            <v>infested</v>
          </cell>
          <cell r="H390" t="str">
            <v>4th</v>
          </cell>
          <cell r="I390" t="str">
            <v>twenty-one</v>
          </cell>
        </row>
        <row r="391">
          <cell r="A391" t="str">
            <v>I.HYD.13.2nd</v>
          </cell>
          <cell r="B391" t="str">
            <v>HYD 13</v>
          </cell>
          <cell r="C391" t="str">
            <v>HYD1</v>
          </cell>
          <cell r="D391" t="str">
            <v>TBL6</v>
          </cell>
          <cell r="E391">
            <v>29.344442985000001</v>
          </cell>
          <cell r="F391" t="str">
            <v>vigs_infiltrated</v>
          </cell>
          <cell r="G391" t="str">
            <v>infested</v>
          </cell>
          <cell r="H391" t="str">
            <v>2nd</v>
          </cell>
          <cell r="I391" t="str">
            <v>fourteen</v>
          </cell>
        </row>
        <row r="392">
          <cell r="A392" t="str">
            <v>I.HYD.13.4th</v>
          </cell>
          <cell r="B392" t="str">
            <v>HYD 13</v>
          </cell>
          <cell r="C392" t="str">
            <v>HYD1</v>
          </cell>
          <cell r="D392" t="str">
            <v>TBL6</v>
          </cell>
          <cell r="E392">
            <v>29.617991395000001</v>
          </cell>
          <cell r="F392" t="str">
            <v>vigs_infiltrated</v>
          </cell>
          <cell r="G392" t="str">
            <v>infested</v>
          </cell>
          <cell r="H392" t="str">
            <v>4th</v>
          </cell>
          <cell r="I392" t="str">
            <v>fourteen</v>
          </cell>
        </row>
        <row r="393">
          <cell r="A393" t="str">
            <v>I.HYD.10.4th</v>
          </cell>
          <cell r="B393" t="str">
            <v>HYD 10</v>
          </cell>
          <cell r="C393" t="str">
            <v>HYD1</v>
          </cell>
          <cell r="D393" t="str">
            <v>TBL6</v>
          </cell>
          <cell r="E393">
            <v>28.82482834</v>
          </cell>
          <cell r="F393" t="str">
            <v>vigs_infiltrated</v>
          </cell>
          <cell r="G393" t="str">
            <v>infested</v>
          </cell>
          <cell r="H393" t="str">
            <v>4th</v>
          </cell>
          <cell r="I393" t="str">
            <v>twenty-one</v>
          </cell>
        </row>
        <row r="394">
          <cell r="A394" t="str">
            <v>I.GFP.9.2nd</v>
          </cell>
          <cell r="B394" t="str">
            <v>GFP 9</v>
          </cell>
          <cell r="C394" t="str">
            <v>GFP</v>
          </cell>
          <cell r="D394" t="str">
            <v>TBL6</v>
          </cell>
          <cell r="E394">
            <v>29.074607494999999</v>
          </cell>
          <cell r="F394" t="str">
            <v>vigs_infiltrated</v>
          </cell>
          <cell r="G394" t="str">
            <v>infested</v>
          </cell>
          <cell r="H394" t="str">
            <v>2nd</v>
          </cell>
          <cell r="I394" t="str">
            <v>fourteen</v>
          </cell>
        </row>
        <row r="395">
          <cell r="A395" t="str">
            <v>I.GFP.5.2nd</v>
          </cell>
          <cell r="B395" t="str">
            <v>GFP 5</v>
          </cell>
          <cell r="C395" t="str">
            <v>GFP</v>
          </cell>
          <cell r="D395" t="str">
            <v>TBL6</v>
          </cell>
          <cell r="E395">
            <v>30.59084403</v>
          </cell>
          <cell r="F395" t="str">
            <v>vigs_infiltrated</v>
          </cell>
          <cell r="G395" t="str">
            <v>infested</v>
          </cell>
          <cell r="H395" t="str">
            <v>2nd</v>
          </cell>
          <cell r="I395" t="str">
            <v>fourteen</v>
          </cell>
        </row>
        <row r="396">
          <cell r="A396" t="str">
            <v>I.GFP.26.4th</v>
          </cell>
          <cell r="B396" t="str">
            <v>GFP 26</v>
          </cell>
          <cell r="C396" t="str">
            <v>GFP</v>
          </cell>
          <cell r="D396" t="str">
            <v>TBL6</v>
          </cell>
          <cell r="E396">
            <v>30.661654224999999</v>
          </cell>
          <cell r="F396" t="str">
            <v>vigs_infiltrated</v>
          </cell>
          <cell r="G396" t="str">
            <v>infested</v>
          </cell>
          <cell r="H396" t="str">
            <v>4th</v>
          </cell>
          <cell r="I396" t="str">
            <v>twenty-one</v>
          </cell>
        </row>
        <row r="397">
          <cell r="A397" t="str">
            <v>I.GFP.26.2nd</v>
          </cell>
          <cell r="B397" t="str">
            <v>GFP 26</v>
          </cell>
          <cell r="C397" t="str">
            <v>GFP</v>
          </cell>
          <cell r="D397" t="str">
            <v>TBL6</v>
          </cell>
          <cell r="E397">
            <v>30.723622835</v>
          </cell>
          <cell r="F397" t="str">
            <v>vigs_infiltrated</v>
          </cell>
          <cell r="G397" t="str">
            <v>infested</v>
          </cell>
          <cell r="H397" t="str">
            <v>2nd</v>
          </cell>
          <cell r="I397" t="str">
            <v>twenty-one</v>
          </cell>
        </row>
        <row r="398">
          <cell r="A398" t="str">
            <v>I.GFP.25.4th</v>
          </cell>
          <cell r="B398" t="str">
            <v>GFP 25</v>
          </cell>
          <cell r="C398" t="str">
            <v>GFP</v>
          </cell>
          <cell r="D398" t="str">
            <v>TBL6</v>
          </cell>
          <cell r="E398">
            <v>31.614433545000001</v>
          </cell>
          <cell r="F398" t="str">
            <v>vigs_infiltrated</v>
          </cell>
          <cell r="G398" t="str">
            <v>infested</v>
          </cell>
          <cell r="H398" t="str">
            <v>4th</v>
          </cell>
          <cell r="I398" t="str">
            <v>fourteen</v>
          </cell>
        </row>
        <row r="399">
          <cell r="A399" t="str">
            <v>I.GFP.25.2nd</v>
          </cell>
          <cell r="B399" t="str">
            <v>GFP 25</v>
          </cell>
          <cell r="C399" t="str">
            <v>GFP</v>
          </cell>
          <cell r="D399" t="str">
            <v>TBL6</v>
          </cell>
          <cell r="E399">
            <v>28.605770735</v>
          </cell>
          <cell r="F399" t="str">
            <v>vigs_infiltrated</v>
          </cell>
          <cell r="G399" t="str">
            <v>infested</v>
          </cell>
          <cell r="H399" t="str">
            <v>2nd</v>
          </cell>
          <cell r="I399" t="str">
            <v>fourteen</v>
          </cell>
        </row>
        <row r="400">
          <cell r="A400" t="str">
            <v>I.GFP.21.2nd</v>
          </cell>
          <cell r="B400" t="str">
            <v>GFP 21</v>
          </cell>
          <cell r="C400" t="str">
            <v>GFP</v>
          </cell>
          <cell r="D400" t="str">
            <v>TBL6</v>
          </cell>
          <cell r="E400">
            <v>30.149140030000002</v>
          </cell>
          <cell r="F400" t="str">
            <v>vigs_infiltrated</v>
          </cell>
          <cell r="G400" t="str">
            <v>infested</v>
          </cell>
          <cell r="H400" t="str">
            <v>2nd</v>
          </cell>
          <cell r="I400" t="str">
            <v>fourteen</v>
          </cell>
        </row>
        <row r="401">
          <cell r="A401" t="str">
            <v>I.GFP.2.2nd</v>
          </cell>
          <cell r="B401" t="str">
            <v>GFP 2</v>
          </cell>
          <cell r="C401" t="str">
            <v>GFP</v>
          </cell>
          <cell r="D401" t="str">
            <v>TBL6</v>
          </cell>
          <cell r="E401">
            <v>28.379928345</v>
          </cell>
          <cell r="F401" t="str">
            <v>vigs_infiltrated</v>
          </cell>
          <cell r="G401" t="str">
            <v>infested</v>
          </cell>
          <cell r="H401" t="str">
            <v>2nd</v>
          </cell>
          <cell r="I401" t="str">
            <v>twenty-one</v>
          </cell>
        </row>
        <row r="402">
          <cell r="A402" t="str">
            <v>I.GFP.18.4th</v>
          </cell>
          <cell r="B402" t="str">
            <v>GFP 18</v>
          </cell>
          <cell r="C402" t="str">
            <v>GFP</v>
          </cell>
          <cell r="D402" t="str">
            <v>TBL6</v>
          </cell>
          <cell r="E402">
            <v>29.283772670000001</v>
          </cell>
          <cell r="F402" t="str">
            <v>vigs_infiltrated</v>
          </cell>
          <cell r="G402" t="str">
            <v>infested</v>
          </cell>
          <cell r="H402" t="str">
            <v>4th</v>
          </cell>
          <cell r="I402" t="str">
            <v>twenty-one</v>
          </cell>
        </row>
        <row r="403">
          <cell r="A403" t="str">
            <v>I.GFP.18.2nd</v>
          </cell>
          <cell r="B403" t="str">
            <v>GFP 18</v>
          </cell>
          <cell r="C403" t="str">
            <v>GFP</v>
          </cell>
          <cell r="D403" t="str">
            <v>TBL6</v>
          </cell>
          <cell r="E403">
            <v>28.835581625</v>
          </cell>
          <cell r="F403" t="str">
            <v>vigs_infiltrated</v>
          </cell>
          <cell r="G403" t="str">
            <v>infested</v>
          </cell>
          <cell r="H403" t="str">
            <v>2nd</v>
          </cell>
          <cell r="I403" t="str">
            <v>twenty-one</v>
          </cell>
        </row>
        <row r="404">
          <cell r="A404" t="str">
            <v>I.GFP.14.2nd</v>
          </cell>
          <cell r="B404" t="str">
            <v>GFP 14</v>
          </cell>
          <cell r="C404" t="str">
            <v>GFP</v>
          </cell>
          <cell r="D404" t="str">
            <v>TBL6</v>
          </cell>
          <cell r="E404">
            <v>29.473456185</v>
          </cell>
          <cell r="F404" t="str">
            <v>vigs_infiltrated</v>
          </cell>
          <cell r="G404" t="str">
            <v>infested</v>
          </cell>
          <cell r="H404" t="str">
            <v>2nd</v>
          </cell>
          <cell r="I404" t="str">
            <v>twenty-one</v>
          </cell>
        </row>
        <row r="405">
          <cell r="A405" t="str">
            <v>I.GFP.13.2nd</v>
          </cell>
          <cell r="B405" t="str">
            <v>GFP 13</v>
          </cell>
          <cell r="C405" t="str">
            <v>GFP</v>
          </cell>
          <cell r="D405" t="str">
            <v>TBL6</v>
          </cell>
          <cell r="E405">
            <v>29.70358156</v>
          </cell>
          <cell r="F405" t="str">
            <v>vigs_infiltrated</v>
          </cell>
          <cell r="G405" t="str">
            <v>infested</v>
          </cell>
          <cell r="H405" t="str">
            <v>2nd</v>
          </cell>
          <cell r="I405" t="str">
            <v>fourteen</v>
          </cell>
        </row>
        <row r="406">
          <cell r="A406" t="str">
            <v>I.GFP.13.4th</v>
          </cell>
          <cell r="B406" t="str">
            <v>GFP 13</v>
          </cell>
          <cell r="C406" t="str">
            <v>GFP</v>
          </cell>
          <cell r="D406" t="str">
            <v>TBL6</v>
          </cell>
          <cell r="E406">
            <v>31.247652550000002</v>
          </cell>
          <cell r="F406" t="str">
            <v>vigs_infiltrated</v>
          </cell>
          <cell r="G406" t="str">
            <v>infested</v>
          </cell>
          <cell r="H406" t="str">
            <v>4th</v>
          </cell>
          <cell r="I406" t="str">
            <v>fourteen</v>
          </cell>
        </row>
        <row r="407">
          <cell r="A407" t="str">
            <v>I.GFP.10.4th</v>
          </cell>
          <cell r="B407" t="str">
            <v>GFP 10</v>
          </cell>
          <cell r="C407" t="str">
            <v>GFP</v>
          </cell>
          <cell r="D407" t="str">
            <v>TBL6</v>
          </cell>
          <cell r="E407">
            <v>28.515922880000002</v>
          </cell>
          <cell r="F407" t="str">
            <v>vigs_infiltrated</v>
          </cell>
          <cell r="G407" t="str">
            <v>infested</v>
          </cell>
          <cell r="H407" t="str">
            <v>4th</v>
          </cell>
          <cell r="I407" t="str">
            <v>twenty-one</v>
          </cell>
        </row>
        <row r="408">
          <cell r="A408" t="str">
            <v>I.GFP.10.2nd</v>
          </cell>
          <cell r="B408" t="str">
            <v>GFP 10</v>
          </cell>
          <cell r="C408" t="str">
            <v>GFP</v>
          </cell>
          <cell r="D408" t="str">
            <v>TBL6</v>
          </cell>
          <cell r="E408">
            <v>27.578783574999999</v>
          </cell>
          <cell r="F408" t="str">
            <v>vigs_infiltrated</v>
          </cell>
          <cell r="G408" t="str">
            <v>infested</v>
          </cell>
          <cell r="H408" t="str">
            <v>2nd</v>
          </cell>
          <cell r="I408" t="str">
            <v>twenty-one</v>
          </cell>
        </row>
        <row r="409">
          <cell r="A409" t="str">
            <v>I.GFP1.2nd</v>
          </cell>
          <cell r="B409" t="str">
            <v>GFP 1</v>
          </cell>
          <cell r="C409" t="str">
            <v>GFP</v>
          </cell>
          <cell r="D409" t="str">
            <v>TBL6</v>
          </cell>
          <cell r="E409">
            <v>30.525828695000001</v>
          </cell>
          <cell r="F409" t="str">
            <v>vigs_infiltrated</v>
          </cell>
          <cell r="G409" t="str">
            <v>infested</v>
          </cell>
          <cell r="H409" t="str">
            <v>2nd</v>
          </cell>
          <cell r="I409" t="str">
            <v>fourteen</v>
          </cell>
        </row>
        <row r="410">
          <cell r="A410" t="str">
            <v>I.Unif.8.2nd</v>
          </cell>
          <cell r="B410" t="str">
            <v>Unif 8</v>
          </cell>
          <cell r="C410" t="str">
            <v>none</v>
          </cell>
          <cell r="D410" t="str">
            <v>TBL6</v>
          </cell>
          <cell r="E410">
            <v>30.461701914999999</v>
          </cell>
          <cell r="F410" t="str">
            <v>uninfiltrated</v>
          </cell>
          <cell r="G410" t="str">
            <v>uninfested</v>
          </cell>
          <cell r="H410" t="str">
            <v>2nd</v>
          </cell>
          <cell r="I410" t="str">
            <v>twenty-one</v>
          </cell>
        </row>
        <row r="411">
          <cell r="A411" t="str">
            <v>I.Unif.3.2nd</v>
          </cell>
          <cell r="B411" t="str">
            <v>Unif 3</v>
          </cell>
          <cell r="C411" t="str">
            <v>none</v>
          </cell>
          <cell r="D411" t="str">
            <v>TBL6</v>
          </cell>
          <cell r="E411">
            <v>30.600349725000001</v>
          </cell>
          <cell r="F411" t="str">
            <v>uninfiltrated</v>
          </cell>
          <cell r="G411" t="str">
            <v>uninfested</v>
          </cell>
          <cell r="H411" t="str">
            <v>2nd</v>
          </cell>
          <cell r="I411" t="str">
            <v>fourteen</v>
          </cell>
        </row>
        <row r="412">
          <cell r="A412" t="str">
            <v>I.Unif.15.2nd</v>
          </cell>
          <cell r="B412" t="str">
            <v>Unif 15</v>
          </cell>
          <cell r="C412" t="str">
            <v>none</v>
          </cell>
          <cell r="D412" t="str">
            <v>TBL6</v>
          </cell>
          <cell r="E412">
            <v>33.034929775000002</v>
          </cell>
          <cell r="F412" t="str">
            <v>uninfiltrated</v>
          </cell>
          <cell r="G412" t="str">
            <v>uninfested</v>
          </cell>
          <cell r="H412" t="str">
            <v>2nd</v>
          </cell>
          <cell r="I412" t="str">
            <v>fourteen</v>
          </cell>
        </row>
        <row r="413">
          <cell r="A413" t="str">
            <v>I.GFP.7.2nd</v>
          </cell>
          <cell r="B413" t="str">
            <v>GFP 7</v>
          </cell>
          <cell r="C413" t="str">
            <v>GFP</v>
          </cell>
          <cell r="D413" t="str">
            <v>TBL6</v>
          </cell>
          <cell r="E413">
            <v>29.213645039999999</v>
          </cell>
          <cell r="F413" t="str">
            <v>vigs_infiltrated</v>
          </cell>
          <cell r="G413" t="str">
            <v>uninfested</v>
          </cell>
          <cell r="H413" t="str">
            <v>2nd</v>
          </cell>
          <cell r="I413" t="str">
            <v>fourteen</v>
          </cell>
        </row>
        <row r="414">
          <cell r="A414" t="str">
            <v>I.GFP.4.4th</v>
          </cell>
          <cell r="B414" t="str">
            <v>GFP 4</v>
          </cell>
          <cell r="C414" t="str">
            <v>GFP</v>
          </cell>
          <cell r="D414" t="str">
            <v>TBL6</v>
          </cell>
          <cell r="E414">
            <v>31.321615680000001</v>
          </cell>
          <cell r="F414" t="str">
            <v>vigs_infiltrated</v>
          </cell>
          <cell r="G414" t="str">
            <v>uninfested</v>
          </cell>
          <cell r="H414" t="str">
            <v>4th</v>
          </cell>
          <cell r="I414" t="str">
            <v>twenty-one</v>
          </cell>
        </row>
        <row r="415">
          <cell r="A415" t="str">
            <v>I.GFP.23.2nd</v>
          </cell>
          <cell r="B415" t="str">
            <v>GFP 23</v>
          </cell>
          <cell r="C415" t="str">
            <v>GFP</v>
          </cell>
          <cell r="D415" t="str">
            <v>TBL6</v>
          </cell>
          <cell r="E415">
            <v>29.080059904999999</v>
          </cell>
          <cell r="F415" t="str">
            <v>vigs_infiltrated</v>
          </cell>
          <cell r="G415" t="str">
            <v>uninfested</v>
          </cell>
          <cell r="H415" t="str">
            <v>2nd</v>
          </cell>
          <cell r="I415" t="str">
            <v>fourteen</v>
          </cell>
        </row>
        <row r="416">
          <cell r="A416" t="str">
            <v>I.GFP.15.2nd</v>
          </cell>
          <cell r="B416" t="str">
            <v>GFP 15</v>
          </cell>
          <cell r="C416" t="str">
            <v>GFP</v>
          </cell>
          <cell r="D416" t="str">
            <v>TBL6</v>
          </cell>
          <cell r="E416">
            <v>31.328198990000001</v>
          </cell>
          <cell r="F416" t="str">
            <v>vigs_infiltrated</v>
          </cell>
          <cell r="G416" t="str">
            <v>uninfested</v>
          </cell>
          <cell r="H416" t="str">
            <v>2nd</v>
          </cell>
          <cell r="I416" t="str">
            <v>fourteen</v>
          </cell>
        </row>
        <row r="417">
          <cell r="A417" t="str">
            <v>I.GFP.12.2nd</v>
          </cell>
          <cell r="B417" t="str">
            <v>GFP 12</v>
          </cell>
          <cell r="C417" t="str">
            <v>GFP</v>
          </cell>
          <cell r="D417" t="str">
            <v>TBL6</v>
          </cell>
          <cell r="E417">
            <v>30.2049287</v>
          </cell>
          <cell r="F417" t="str">
            <v>vigs_infiltrated</v>
          </cell>
          <cell r="G417" t="str">
            <v>uninfested</v>
          </cell>
          <cell r="H417" t="str">
            <v>2nd</v>
          </cell>
          <cell r="I417" t="str">
            <v>twenty-one</v>
          </cell>
        </row>
        <row r="418">
          <cell r="A418" t="str">
            <v>I.GFP.11.2nd</v>
          </cell>
          <cell r="B418" t="str">
            <v>GFP 11</v>
          </cell>
          <cell r="C418" t="str">
            <v>GFP</v>
          </cell>
          <cell r="D418" t="str">
            <v>TBL6</v>
          </cell>
          <cell r="E418">
            <v>29.797333975000001</v>
          </cell>
          <cell r="F418" t="str">
            <v>vigs_infiltrated</v>
          </cell>
          <cell r="G418" t="str">
            <v>uninfested</v>
          </cell>
          <cell r="H418" t="str">
            <v>2nd</v>
          </cell>
          <cell r="I418" t="str">
            <v>fourteen</v>
          </cell>
        </row>
        <row r="419">
          <cell r="A419" t="str">
            <v>I.GFP.11.4th</v>
          </cell>
          <cell r="B419" t="str">
            <v>GFP 11</v>
          </cell>
          <cell r="C419" t="str">
            <v>GFP</v>
          </cell>
          <cell r="D419" t="str">
            <v>TBL6</v>
          </cell>
          <cell r="E419">
            <v>29.566869435000001</v>
          </cell>
          <cell r="F419" t="str">
            <v>vigs_infiltrated</v>
          </cell>
          <cell r="G419" t="str">
            <v>uninfested</v>
          </cell>
          <cell r="H419" t="str">
            <v>4th</v>
          </cell>
          <cell r="I419" t="str">
            <v>fourteen</v>
          </cell>
        </row>
        <row r="420">
          <cell r="A420" t="str">
            <v>I.Unif.8.4th</v>
          </cell>
          <cell r="B420" t="str">
            <v>Unif 8</v>
          </cell>
          <cell r="C420" t="str">
            <v>none</v>
          </cell>
          <cell r="D420" t="str">
            <v>TBL6</v>
          </cell>
          <cell r="E420">
            <v>29.627546375000001</v>
          </cell>
          <cell r="F420" t="str">
            <v>uninfiltrated</v>
          </cell>
          <cell r="G420" t="str">
            <v>uninfested</v>
          </cell>
          <cell r="H420" t="str">
            <v>4th</v>
          </cell>
          <cell r="I420" t="str">
            <v>twenty-one</v>
          </cell>
        </row>
        <row r="421">
          <cell r="A421" t="str">
            <v>I.Unif.3.4th</v>
          </cell>
          <cell r="B421" t="str">
            <v>Unif 3</v>
          </cell>
          <cell r="C421" t="str">
            <v>none</v>
          </cell>
          <cell r="D421" t="str">
            <v>TBL6</v>
          </cell>
          <cell r="E421">
            <v>30.20711056</v>
          </cell>
          <cell r="F421" t="str">
            <v>uninfiltrated</v>
          </cell>
          <cell r="G421" t="str">
            <v>uninfested</v>
          </cell>
          <cell r="H421" t="str">
            <v>4th</v>
          </cell>
          <cell r="I421" t="str">
            <v>fourteen</v>
          </cell>
        </row>
        <row r="422">
          <cell r="A422" t="str">
            <v>I.Unif.24.4th</v>
          </cell>
          <cell r="B422" t="str">
            <v>Unif 24</v>
          </cell>
          <cell r="C422" t="str">
            <v>none</v>
          </cell>
          <cell r="D422" t="str">
            <v>TBL6</v>
          </cell>
          <cell r="E422">
            <v>29.623433205000001</v>
          </cell>
          <cell r="F422" t="str">
            <v>uninfiltrated</v>
          </cell>
          <cell r="G422" t="str">
            <v>uninfested</v>
          </cell>
          <cell r="H422" t="str">
            <v>4th</v>
          </cell>
          <cell r="I422" t="str">
            <v>twenty-one</v>
          </cell>
        </row>
        <row r="423">
          <cell r="A423" t="str">
            <v>I.Unif.15.4th</v>
          </cell>
          <cell r="B423" t="str">
            <v>Unif 15</v>
          </cell>
          <cell r="C423" t="str">
            <v>none</v>
          </cell>
          <cell r="D423" t="str">
            <v>TBL6</v>
          </cell>
          <cell r="E423">
            <v>27.73433107</v>
          </cell>
          <cell r="F423" t="str">
            <v>uninfiltrated</v>
          </cell>
          <cell r="G423" t="str">
            <v>uninfested</v>
          </cell>
          <cell r="H423" t="str">
            <v>4th</v>
          </cell>
          <cell r="I423" t="str">
            <v>fourteen</v>
          </cell>
        </row>
        <row r="424">
          <cell r="A424" t="str">
            <v>I.Unif.11.4th</v>
          </cell>
          <cell r="B424" t="str">
            <v>Unif 11</v>
          </cell>
          <cell r="C424" t="str">
            <v>none</v>
          </cell>
          <cell r="D424" t="str">
            <v>TBL6</v>
          </cell>
          <cell r="E424">
            <v>30.357871885000002</v>
          </cell>
          <cell r="F424" t="str">
            <v>uninfiltrated</v>
          </cell>
          <cell r="G424" t="str">
            <v>uninfested</v>
          </cell>
          <cell r="H424" t="str">
            <v>4th</v>
          </cell>
          <cell r="I424" t="str">
            <v>fourteen</v>
          </cell>
        </row>
        <row r="425">
          <cell r="A425" t="str">
            <v>I.HYD.8.2nd</v>
          </cell>
          <cell r="B425" t="str">
            <v>HYD 8</v>
          </cell>
          <cell r="C425" t="str">
            <v>HYD1</v>
          </cell>
          <cell r="D425" t="str">
            <v>TBL6</v>
          </cell>
          <cell r="E425">
            <v>29.000700224999999</v>
          </cell>
          <cell r="F425" t="str">
            <v>vigs_infiltrated</v>
          </cell>
          <cell r="G425" t="str">
            <v>uninfested</v>
          </cell>
          <cell r="H425" t="str">
            <v>2nd</v>
          </cell>
          <cell r="I425" t="str">
            <v>twenty-one</v>
          </cell>
        </row>
        <row r="426">
          <cell r="A426" t="str">
            <v>I.HYD.7.2nd</v>
          </cell>
          <cell r="B426" t="str">
            <v>HYD 7</v>
          </cell>
          <cell r="C426" t="str">
            <v>HYD1</v>
          </cell>
          <cell r="D426" t="str">
            <v>TBL6</v>
          </cell>
          <cell r="E426">
            <v>29.191283850000001</v>
          </cell>
          <cell r="F426" t="str">
            <v>vigs_infiltrated</v>
          </cell>
          <cell r="G426" t="str">
            <v>uninfested</v>
          </cell>
          <cell r="H426" t="str">
            <v>2nd</v>
          </cell>
          <cell r="I426" t="str">
            <v>fourteen</v>
          </cell>
        </row>
        <row r="427">
          <cell r="A427" t="str">
            <v>I.HYD.4.2nd</v>
          </cell>
          <cell r="B427" t="str">
            <v>HYD 4</v>
          </cell>
          <cell r="C427" t="str">
            <v>HYD1</v>
          </cell>
          <cell r="D427" t="str">
            <v>TBL6</v>
          </cell>
          <cell r="E427">
            <v>30.930577625000002</v>
          </cell>
          <cell r="F427" t="str">
            <v>vigs_infiltrated</v>
          </cell>
          <cell r="G427" t="str">
            <v>uninfested</v>
          </cell>
          <cell r="H427" t="str">
            <v>2nd</v>
          </cell>
          <cell r="I427" t="str">
            <v>twenty-one</v>
          </cell>
        </row>
        <row r="428">
          <cell r="A428" t="str">
            <v>I.HYD.24.2nd</v>
          </cell>
          <cell r="B428" t="str">
            <v>HYD 24</v>
          </cell>
          <cell r="C428" t="str">
            <v>HYD1</v>
          </cell>
          <cell r="D428" t="str">
            <v>TBL6</v>
          </cell>
          <cell r="E428">
            <v>30.566908604999998</v>
          </cell>
          <cell r="F428" t="str">
            <v>vigs_infiltrated</v>
          </cell>
          <cell r="G428" t="str">
            <v>uninfested</v>
          </cell>
          <cell r="H428" t="str">
            <v>2nd</v>
          </cell>
          <cell r="I428" t="str">
            <v>twenty-one</v>
          </cell>
        </row>
        <row r="429">
          <cell r="A429" t="str">
            <v>I.HYD.23.2nd</v>
          </cell>
          <cell r="B429" t="str">
            <v>HYD 23</v>
          </cell>
          <cell r="C429" t="str">
            <v>HYD1</v>
          </cell>
          <cell r="D429" t="str">
            <v>TBL6</v>
          </cell>
          <cell r="E429">
            <v>31.119910234999999</v>
          </cell>
          <cell r="F429" t="str">
            <v>vigs_infiltrated</v>
          </cell>
          <cell r="G429" t="str">
            <v>uninfested</v>
          </cell>
          <cell r="H429" t="str">
            <v>2nd</v>
          </cell>
          <cell r="I429" t="str">
            <v>fourteen</v>
          </cell>
        </row>
        <row r="430">
          <cell r="A430" t="str">
            <v>I.HYD.23.4th</v>
          </cell>
          <cell r="B430" t="str">
            <v>HYD 23</v>
          </cell>
          <cell r="C430" t="str">
            <v>HYD1</v>
          </cell>
          <cell r="D430" t="str">
            <v>TBL6</v>
          </cell>
          <cell r="E430">
            <v>27.939627325</v>
          </cell>
          <cell r="F430" t="str">
            <v>vigs_infiltrated</v>
          </cell>
          <cell r="G430" t="str">
            <v>uninfested</v>
          </cell>
          <cell r="H430" t="str">
            <v>4th</v>
          </cell>
          <cell r="I430" t="str">
            <v>fourteen</v>
          </cell>
        </row>
        <row r="431">
          <cell r="A431" t="str">
            <v>I.HYD.16.2nd</v>
          </cell>
          <cell r="B431" t="str">
            <v>HYD 16</v>
          </cell>
          <cell r="C431" t="str">
            <v>HYD1</v>
          </cell>
          <cell r="D431" t="str">
            <v>TBL6</v>
          </cell>
          <cell r="E431">
            <v>28.877765275000002</v>
          </cell>
          <cell r="F431" t="str">
            <v>vigs_infiltrated</v>
          </cell>
          <cell r="G431" t="str">
            <v>uninfested</v>
          </cell>
          <cell r="H431" t="str">
            <v>2nd</v>
          </cell>
          <cell r="I431" t="str">
            <v>twenty-one</v>
          </cell>
        </row>
        <row r="432">
          <cell r="A432" t="str">
            <v>I.HYD.15.2nd</v>
          </cell>
          <cell r="B432" t="str">
            <v>HYD 15</v>
          </cell>
          <cell r="C432" t="str">
            <v>HYD1</v>
          </cell>
          <cell r="D432" t="str">
            <v>TBL6</v>
          </cell>
          <cell r="E432">
            <v>29.749532774999999</v>
          </cell>
          <cell r="F432" t="str">
            <v>vigs_infiltrated</v>
          </cell>
          <cell r="G432" t="str">
            <v>uninfested</v>
          </cell>
          <cell r="H432" t="str">
            <v>2nd</v>
          </cell>
          <cell r="I432" t="str">
            <v>fourteen</v>
          </cell>
        </row>
        <row r="433">
          <cell r="A433" t="str">
            <v>I.HYD.12.2nd</v>
          </cell>
          <cell r="B433" t="str">
            <v>HYD 12</v>
          </cell>
          <cell r="C433" t="str">
            <v>HYD1</v>
          </cell>
          <cell r="D433" t="str">
            <v>TBL6</v>
          </cell>
          <cell r="E433">
            <v>29.617049085000001</v>
          </cell>
          <cell r="F433" t="str">
            <v>vigs_infiltrated</v>
          </cell>
          <cell r="G433" t="str">
            <v>uninfested</v>
          </cell>
          <cell r="H433" t="str">
            <v>2nd</v>
          </cell>
          <cell r="I433" t="str">
            <v>twenty-one</v>
          </cell>
        </row>
        <row r="434">
          <cell r="A434" t="str">
            <v>I.HYD.11.2nd</v>
          </cell>
          <cell r="B434" t="str">
            <v>HYD 11</v>
          </cell>
          <cell r="C434" t="str">
            <v>HYD1</v>
          </cell>
          <cell r="D434" t="str">
            <v>TBL6</v>
          </cell>
          <cell r="E434">
            <v>34.822140439999998</v>
          </cell>
          <cell r="F434" t="str">
            <v>vigs_infiltrated</v>
          </cell>
          <cell r="G434" t="str">
            <v>uninfested</v>
          </cell>
          <cell r="H434" t="str">
            <v>2nd</v>
          </cell>
          <cell r="I434" t="str">
            <v>fourteen</v>
          </cell>
        </row>
        <row r="435">
          <cell r="A435" t="str">
            <v>I.HYD.11.4th</v>
          </cell>
          <cell r="B435" t="str">
            <v>HYD 11</v>
          </cell>
          <cell r="C435" t="str">
            <v>HYD1</v>
          </cell>
          <cell r="D435" t="str">
            <v>TBL6</v>
          </cell>
          <cell r="E435">
            <v>32.154657980000003</v>
          </cell>
          <cell r="F435" t="str">
            <v>vigs_infiltrated</v>
          </cell>
          <cell r="G435" t="str">
            <v>uninfested</v>
          </cell>
          <cell r="H435" t="str">
            <v>4th</v>
          </cell>
          <cell r="I435" t="str">
            <v>fourteen</v>
          </cell>
        </row>
        <row r="436">
          <cell r="A436" t="str">
            <v>I.GFP.7.4th</v>
          </cell>
          <cell r="B436" t="str">
            <v>GFP 7</v>
          </cell>
          <cell r="C436" t="str">
            <v>GFP</v>
          </cell>
          <cell r="D436" t="str">
            <v>TBL6</v>
          </cell>
          <cell r="E436">
            <v>32.618549719999997</v>
          </cell>
          <cell r="F436" t="str">
            <v>vigs_infiltrated</v>
          </cell>
          <cell r="G436" t="str">
            <v>uninfested</v>
          </cell>
          <cell r="H436" t="str">
            <v>4th</v>
          </cell>
          <cell r="I436" t="str">
            <v>fourteen</v>
          </cell>
        </row>
        <row r="437">
          <cell r="A437" t="str">
            <v>I.GFP.4.2nd</v>
          </cell>
          <cell r="B437" t="str">
            <v>GFP 4</v>
          </cell>
          <cell r="C437" t="str">
            <v>GFP</v>
          </cell>
          <cell r="D437" t="str">
            <v>TBL6</v>
          </cell>
          <cell r="E437">
            <v>29.485823714999999</v>
          </cell>
          <cell r="F437" t="str">
            <v>vigs_infiltrated</v>
          </cell>
          <cell r="G437" t="str">
            <v>uninfested</v>
          </cell>
          <cell r="H437" t="str">
            <v>2nd</v>
          </cell>
          <cell r="I437" t="str">
            <v>twenty-one</v>
          </cell>
        </row>
        <row r="438">
          <cell r="A438" t="str">
            <v>I.GFP.3.4th</v>
          </cell>
          <cell r="B438" t="str">
            <v>GFP 3</v>
          </cell>
          <cell r="C438" t="str">
            <v>GFP</v>
          </cell>
          <cell r="D438" t="str">
            <v>TBL6</v>
          </cell>
          <cell r="E438">
            <v>32.516339119999998</v>
          </cell>
          <cell r="F438" t="str">
            <v>vigs_infiltrated</v>
          </cell>
          <cell r="G438" t="str">
            <v>uninfested</v>
          </cell>
          <cell r="H438" t="str">
            <v>4th</v>
          </cell>
          <cell r="I438" t="str">
            <v>fourteen</v>
          </cell>
        </row>
        <row r="439">
          <cell r="A439" t="str">
            <v>I.GFP.28.2nd</v>
          </cell>
          <cell r="B439" t="str">
            <v>GFP 28</v>
          </cell>
          <cell r="C439" t="str">
            <v>GFP</v>
          </cell>
          <cell r="D439" t="str">
            <v>TBL6</v>
          </cell>
          <cell r="E439">
            <v>31.382304950000002</v>
          </cell>
          <cell r="F439" t="str">
            <v>vigs_infiltrated</v>
          </cell>
          <cell r="G439" t="str">
            <v>uninfested</v>
          </cell>
          <cell r="H439" t="str">
            <v>2nd</v>
          </cell>
          <cell r="I439" t="str">
            <v>twenty-one</v>
          </cell>
        </row>
        <row r="440">
          <cell r="A440" t="str">
            <v>I.GFP.20.2nd</v>
          </cell>
          <cell r="B440" t="str">
            <v>GFP 20</v>
          </cell>
          <cell r="C440" t="str">
            <v>GFP</v>
          </cell>
          <cell r="D440" t="str">
            <v>TBL6</v>
          </cell>
          <cell r="E440">
            <v>28.04668659</v>
          </cell>
          <cell r="F440" t="str">
            <v>vigs_infiltrated</v>
          </cell>
          <cell r="G440" t="str">
            <v>uninfested</v>
          </cell>
          <cell r="H440" t="str">
            <v>2nd</v>
          </cell>
          <cell r="I440" t="str">
            <v>twenty-one</v>
          </cell>
        </row>
        <row r="441">
          <cell r="A441" t="str">
            <v>I.GFP.20.4th</v>
          </cell>
          <cell r="B441" t="str">
            <v>GFP 20</v>
          </cell>
          <cell r="C441" t="str">
            <v>GFP</v>
          </cell>
          <cell r="D441" t="str">
            <v>TBL6</v>
          </cell>
          <cell r="E441">
            <v>33.389059824999997</v>
          </cell>
          <cell r="F441" t="str">
            <v>vigs_infiltrated</v>
          </cell>
          <cell r="G441" t="str">
            <v>uninfested</v>
          </cell>
          <cell r="H441" t="str">
            <v>4th</v>
          </cell>
          <cell r="I441" t="str">
            <v>twenty-one</v>
          </cell>
        </row>
        <row r="442">
          <cell r="A442" t="str">
            <v>I.Unif.9.2nd</v>
          </cell>
          <cell r="B442" t="str">
            <v>Unif 9</v>
          </cell>
          <cell r="C442" t="str">
            <v>none</v>
          </cell>
          <cell r="D442" t="str">
            <v>TMN5</v>
          </cell>
          <cell r="E442">
            <v>30.022689029999999</v>
          </cell>
          <cell r="F442" t="str">
            <v>uninfiltrated</v>
          </cell>
          <cell r="G442" t="str">
            <v>infested</v>
          </cell>
          <cell r="H442" t="str">
            <v>2nd</v>
          </cell>
          <cell r="I442" t="str">
            <v>fourteen</v>
          </cell>
        </row>
        <row r="443">
          <cell r="A443" t="str">
            <v>I.Unif.9.4th</v>
          </cell>
          <cell r="B443" t="str">
            <v>Unif 9</v>
          </cell>
          <cell r="C443" t="str">
            <v>none</v>
          </cell>
          <cell r="D443" t="str">
            <v>TMN5</v>
          </cell>
          <cell r="E443">
            <v>30.074622359999999</v>
          </cell>
          <cell r="F443" t="str">
            <v>uninfiltrated</v>
          </cell>
          <cell r="G443" t="str">
            <v>infested</v>
          </cell>
          <cell r="H443" t="str">
            <v>4th</v>
          </cell>
          <cell r="I443" t="str">
            <v>fourteen</v>
          </cell>
        </row>
        <row r="444">
          <cell r="A444" t="str">
            <v>I.Unif.6.2nd</v>
          </cell>
          <cell r="B444" t="str">
            <v>Unif 6</v>
          </cell>
          <cell r="C444" t="str">
            <v>none</v>
          </cell>
          <cell r="D444" t="str">
            <v>TMN5</v>
          </cell>
          <cell r="E444">
            <v>29.892071189999999</v>
          </cell>
          <cell r="F444" t="str">
            <v>uninfiltrated</v>
          </cell>
          <cell r="G444" t="str">
            <v>infested</v>
          </cell>
          <cell r="H444" t="str">
            <v>2nd</v>
          </cell>
          <cell r="I444" t="str">
            <v>twenty-one</v>
          </cell>
        </row>
        <row r="445">
          <cell r="A445" t="str">
            <v>I.Unif.5.2nd</v>
          </cell>
          <cell r="B445" t="str">
            <v>Unif 5</v>
          </cell>
          <cell r="C445" t="str">
            <v>none</v>
          </cell>
          <cell r="D445" t="str">
            <v>TMN5</v>
          </cell>
          <cell r="E445">
            <v>30.847480794999999</v>
          </cell>
          <cell r="F445" t="str">
            <v>uninfiltrated</v>
          </cell>
          <cell r="G445" t="str">
            <v>infested</v>
          </cell>
          <cell r="H445" t="str">
            <v>2nd</v>
          </cell>
          <cell r="I445" t="str">
            <v>fourteen</v>
          </cell>
        </row>
        <row r="446">
          <cell r="A446" t="str">
            <v>Unif.21.2nd</v>
          </cell>
          <cell r="B446" t="str">
            <v>Unif 21</v>
          </cell>
          <cell r="C446" t="str">
            <v>none</v>
          </cell>
          <cell r="D446" t="str">
            <v>TMN5</v>
          </cell>
          <cell r="E446">
            <v>28.962876269999999</v>
          </cell>
          <cell r="F446" t="str">
            <v>uninfiltrated</v>
          </cell>
          <cell r="G446" t="str">
            <v>infested</v>
          </cell>
          <cell r="H446" t="str">
            <v>2nd</v>
          </cell>
          <cell r="I446" t="str">
            <v>fourteen</v>
          </cell>
        </row>
        <row r="447">
          <cell r="A447" t="str">
            <v>I.Unif.21.4th</v>
          </cell>
          <cell r="B447" t="str">
            <v>Unif 21</v>
          </cell>
          <cell r="C447" t="str">
            <v>none</v>
          </cell>
          <cell r="D447" t="str">
            <v>TMN5</v>
          </cell>
          <cell r="E447">
            <v>32.686228020000001</v>
          </cell>
          <cell r="F447" t="str">
            <v>uninfiltrated</v>
          </cell>
          <cell r="G447" t="str">
            <v>infested</v>
          </cell>
          <cell r="H447" t="str">
            <v>4th</v>
          </cell>
          <cell r="I447" t="str">
            <v>fourteen</v>
          </cell>
        </row>
        <row r="448">
          <cell r="A448" t="str">
            <v>I.Unif.2.4th</v>
          </cell>
          <cell r="B448" t="str">
            <v>Unif 2</v>
          </cell>
          <cell r="C448" t="str">
            <v>none</v>
          </cell>
          <cell r="D448" t="str">
            <v>TMN5</v>
          </cell>
          <cell r="E448">
            <v>29.750189925000001</v>
          </cell>
          <cell r="F448" t="str">
            <v>uninfiltrated</v>
          </cell>
          <cell r="G448" t="str">
            <v>infested</v>
          </cell>
          <cell r="H448" t="str">
            <v>4th</v>
          </cell>
          <cell r="I448" t="str">
            <v>twenty-one</v>
          </cell>
        </row>
        <row r="449">
          <cell r="A449" t="str">
            <v>I.Unif.2.2nd</v>
          </cell>
          <cell r="B449" t="str">
            <v>Unif 2</v>
          </cell>
          <cell r="C449" t="str">
            <v>none</v>
          </cell>
          <cell r="D449" t="str">
            <v>TMN5</v>
          </cell>
          <cell r="E449">
            <v>30.591357115000001</v>
          </cell>
          <cell r="F449" t="str">
            <v>uninfiltrated</v>
          </cell>
          <cell r="G449" t="str">
            <v>infested</v>
          </cell>
          <cell r="H449" t="str">
            <v>2nd</v>
          </cell>
          <cell r="I449" t="str">
            <v>fourteen</v>
          </cell>
        </row>
        <row r="450">
          <cell r="A450" t="str">
            <v>I.Unif.18.2nd</v>
          </cell>
          <cell r="B450" t="str">
            <v>Unif 18</v>
          </cell>
          <cell r="C450" t="str">
            <v>none</v>
          </cell>
          <cell r="D450" t="str">
            <v>TMN5</v>
          </cell>
          <cell r="E450">
            <v>29.388496790000001</v>
          </cell>
          <cell r="F450" t="str">
            <v>uninfiltrated</v>
          </cell>
          <cell r="G450" t="str">
            <v>infested</v>
          </cell>
          <cell r="H450" t="str">
            <v>2nd</v>
          </cell>
          <cell r="I450" t="str">
            <v>twenty-one</v>
          </cell>
        </row>
        <row r="451">
          <cell r="A451" t="str">
            <v>I.Unif.18.4th</v>
          </cell>
          <cell r="B451" t="str">
            <v>Unif 18</v>
          </cell>
          <cell r="C451" t="str">
            <v>none</v>
          </cell>
          <cell r="D451" t="str">
            <v>TMN5</v>
          </cell>
          <cell r="E451">
            <v>31.468603139999999</v>
          </cell>
          <cell r="F451" t="str">
            <v>uninfiltrated</v>
          </cell>
          <cell r="G451" t="str">
            <v>infested</v>
          </cell>
          <cell r="H451" t="str">
            <v>4th</v>
          </cell>
          <cell r="I451" t="str">
            <v>twenty-one</v>
          </cell>
        </row>
        <row r="452">
          <cell r="A452" t="str">
            <v>I.Unif.17.2nd</v>
          </cell>
          <cell r="B452" t="str">
            <v>Unif 17</v>
          </cell>
          <cell r="C452" t="str">
            <v>none</v>
          </cell>
          <cell r="D452" t="str">
            <v>TMN5</v>
          </cell>
          <cell r="E452">
            <v>30.817929594999999</v>
          </cell>
          <cell r="F452" t="str">
            <v>uninfiltrated</v>
          </cell>
          <cell r="G452" t="str">
            <v>infested</v>
          </cell>
          <cell r="H452" t="str">
            <v>2nd</v>
          </cell>
          <cell r="I452" t="str">
            <v>fourteen</v>
          </cell>
        </row>
        <row r="453">
          <cell r="A453" t="str">
            <v>I.Unif.17.4th</v>
          </cell>
          <cell r="B453" t="str">
            <v>Unif 17</v>
          </cell>
          <cell r="C453" t="str">
            <v>none</v>
          </cell>
          <cell r="D453" t="str">
            <v>TMN5</v>
          </cell>
          <cell r="E453">
            <v>29.10428074</v>
          </cell>
          <cell r="F453" t="str">
            <v>uninfiltrated</v>
          </cell>
          <cell r="G453" t="str">
            <v>infested</v>
          </cell>
          <cell r="H453" t="str">
            <v>4th</v>
          </cell>
          <cell r="I453" t="str">
            <v>fourteen</v>
          </cell>
        </row>
        <row r="454">
          <cell r="A454" t="str">
            <v>I.Unif.13.2nd</v>
          </cell>
          <cell r="B454" t="str">
            <v>Unif 13</v>
          </cell>
          <cell r="C454" t="str">
            <v>none</v>
          </cell>
          <cell r="D454" t="str">
            <v>TMN5</v>
          </cell>
          <cell r="E454">
            <v>31.041410955</v>
          </cell>
          <cell r="F454" t="str">
            <v>uninfiltrated</v>
          </cell>
          <cell r="G454" t="str">
            <v>infested</v>
          </cell>
          <cell r="H454" t="str">
            <v>2nd</v>
          </cell>
          <cell r="I454" t="str">
            <v>fourteen</v>
          </cell>
        </row>
        <row r="455">
          <cell r="A455" t="str">
            <v>I.Unif.1.2nd</v>
          </cell>
          <cell r="B455" t="str">
            <v>Unif 1</v>
          </cell>
          <cell r="C455" t="str">
            <v>none</v>
          </cell>
          <cell r="D455" t="str">
            <v>TMN5</v>
          </cell>
          <cell r="E455">
            <v>32.947334079999997</v>
          </cell>
          <cell r="F455" t="str">
            <v>uninfiltrated</v>
          </cell>
          <cell r="G455" t="str">
            <v>infested</v>
          </cell>
          <cell r="H455" t="str">
            <v>2nd</v>
          </cell>
          <cell r="I455" t="str">
            <v>fourteen</v>
          </cell>
        </row>
        <row r="456">
          <cell r="A456" t="str">
            <v>I.Unif.1.4th</v>
          </cell>
          <cell r="B456" t="str">
            <v>Unif 1</v>
          </cell>
          <cell r="C456" t="str">
            <v>none</v>
          </cell>
          <cell r="D456" t="str">
            <v>TMN5</v>
          </cell>
          <cell r="E456">
            <v>29.881227464999998</v>
          </cell>
          <cell r="F456" t="str">
            <v>uninfiltrated</v>
          </cell>
          <cell r="G456" t="str">
            <v>infested</v>
          </cell>
          <cell r="H456" t="str">
            <v>4th</v>
          </cell>
          <cell r="I456" t="str">
            <v>fourteen</v>
          </cell>
        </row>
        <row r="457">
          <cell r="A457" t="str">
            <v>I.HYD.9.2nd</v>
          </cell>
          <cell r="B457" t="str">
            <v>HYD 9</v>
          </cell>
          <cell r="C457" t="str">
            <v>HYD1</v>
          </cell>
          <cell r="D457" t="str">
            <v>TMN5</v>
          </cell>
          <cell r="E457">
            <v>29.976796390000001</v>
          </cell>
          <cell r="F457" t="str">
            <v>vigs_infiltrated</v>
          </cell>
          <cell r="G457" t="str">
            <v>infested</v>
          </cell>
          <cell r="H457" t="str">
            <v>2nd</v>
          </cell>
          <cell r="I457" t="str">
            <v>fourteen</v>
          </cell>
        </row>
        <row r="458">
          <cell r="A458" t="str">
            <v>I.HYD.6.2nd</v>
          </cell>
          <cell r="B458" t="str">
            <v>HYD 6</v>
          </cell>
          <cell r="C458" t="str">
            <v>HYD1</v>
          </cell>
          <cell r="D458" t="str">
            <v>TMN5</v>
          </cell>
          <cell r="E458">
            <v>31.154808419999998</v>
          </cell>
          <cell r="F458" t="str">
            <v>vigs_infiltrated</v>
          </cell>
          <cell r="G458" t="str">
            <v>infested</v>
          </cell>
          <cell r="H458" t="str">
            <v>2nd</v>
          </cell>
          <cell r="I458" t="str">
            <v>twenty-one</v>
          </cell>
        </row>
        <row r="459">
          <cell r="A459" t="str">
            <v>I.HYD.6.4th</v>
          </cell>
          <cell r="B459" t="str">
            <v>HYD 6</v>
          </cell>
          <cell r="C459" t="str">
            <v>HYD1</v>
          </cell>
          <cell r="D459" t="str">
            <v>TMN5</v>
          </cell>
          <cell r="E459">
            <v>29.188354265000001</v>
          </cell>
          <cell r="F459" t="str">
            <v>vigs_infiltrated</v>
          </cell>
          <cell r="G459" t="str">
            <v>infested</v>
          </cell>
          <cell r="H459" t="str">
            <v>4th</v>
          </cell>
          <cell r="I459" t="str">
            <v>twenty-one</v>
          </cell>
        </row>
        <row r="460">
          <cell r="A460" t="str">
            <v>I.HYD.5.2nd</v>
          </cell>
          <cell r="B460" t="str">
            <v>HYD 5</v>
          </cell>
          <cell r="C460" t="str">
            <v>HYD1</v>
          </cell>
          <cell r="D460" t="str">
            <v>TMN5</v>
          </cell>
          <cell r="E460">
            <v>30.740750725000002</v>
          </cell>
          <cell r="F460" t="str">
            <v>vigs_infiltrated</v>
          </cell>
          <cell r="G460" t="str">
            <v>infested</v>
          </cell>
          <cell r="H460" t="str">
            <v>2nd</v>
          </cell>
          <cell r="I460" t="str">
            <v>fourteen</v>
          </cell>
        </row>
        <row r="461">
          <cell r="A461" t="str">
            <v>I.HYD.5.4th</v>
          </cell>
          <cell r="B461" t="str">
            <v>HYD 5</v>
          </cell>
          <cell r="C461" t="str">
            <v>HYD1</v>
          </cell>
          <cell r="D461" t="str">
            <v>TMN5</v>
          </cell>
          <cell r="E461">
            <v>30.879720164999998</v>
          </cell>
          <cell r="F461" t="str">
            <v>vigs_infiltrated</v>
          </cell>
          <cell r="G461" t="str">
            <v>infested</v>
          </cell>
          <cell r="H461" t="str">
            <v>4th</v>
          </cell>
          <cell r="I461" t="str">
            <v>fourteen</v>
          </cell>
        </row>
        <row r="462">
          <cell r="A462" t="str">
            <v>I.HYD.26.2nd</v>
          </cell>
          <cell r="B462" t="str">
            <v>HYD 26</v>
          </cell>
          <cell r="C462" t="str">
            <v>HYD1</v>
          </cell>
          <cell r="D462" t="str">
            <v>TMN5</v>
          </cell>
          <cell r="E462">
            <v>28.915377979999999</v>
          </cell>
          <cell r="F462" t="str">
            <v>vigs_infiltrated</v>
          </cell>
          <cell r="G462" t="str">
            <v>infested</v>
          </cell>
          <cell r="H462" t="str">
            <v>2nd</v>
          </cell>
          <cell r="I462" t="str">
            <v>twenty-one</v>
          </cell>
        </row>
        <row r="463">
          <cell r="A463" t="str">
            <v>I.HYD.26.4th</v>
          </cell>
          <cell r="B463" t="str">
            <v>HYD 26</v>
          </cell>
          <cell r="C463" t="str">
            <v>HYD1</v>
          </cell>
          <cell r="D463" t="str">
            <v>TMN5</v>
          </cell>
          <cell r="E463">
            <v>28.383083415000002</v>
          </cell>
          <cell r="F463" t="str">
            <v>vigs_infiltrated</v>
          </cell>
          <cell r="G463" t="str">
            <v>infested</v>
          </cell>
          <cell r="H463" t="str">
            <v>4th</v>
          </cell>
          <cell r="I463" t="str">
            <v>twenty-one</v>
          </cell>
        </row>
        <row r="464">
          <cell r="A464" t="str">
            <v>I.HYD.25.2nd</v>
          </cell>
          <cell r="B464" t="str">
            <v>HYD 25</v>
          </cell>
          <cell r="C464" t="str">
            <v>HYD1</v>
          </cell>
          <cell r="D464" t="str">
            <v>TMN5</v>
          </cell>
          <cell r="E464">
            <v>32.26600732</v>
          </cell>
          <cell r="F464" t="str">
            <v>vigs_infiltrated</v>
          </cell>
          <cell r="G464" t="str">
            <v>infested</v>
          </cell>
          <cell r="H464" t="str">
            <v>2nd</v>
          </cell>
          <cell r="I464" t="str">
            <v>fourteen</v>
          </cell>
        </row>
        <row r="465">
          <cell r="A465" t="str">
            <v>I.HYD.22.2nd</v>
          </cell>
          <cell r="B465" t="str">
            <v>HYD 22</v>
          </cell>
          <cell r="C465" t="str">
            <v>HYD1</v>
          </cell>
          <cell r="D465" t="str">
            <v>TMN5</v>
          </cell>
          <cell r="E465">
            <v>33.768828335000002</v>
          </cell>
          <cell r="F465" t="str">
            <v>vigs_infiltrated</v>
          </cell>
          <cell r="G465" t="str">
            <v>infested</v>
          </cell>
          <cell r="H465" t="str">
            <v>2nd</v>
          </cell>
          <cell r="I465" t="str">
            <v>twenty-one</v>
          </cell>
        </row>
        <row r="466">
          <cell r="A466" t="str">
            <v>I.HYD.22.4th</v>
          </cell>
          <cell r="B466" t="str">
            <v>HYD 22</v>
          </cell>
          <cell r="C466" t="str">
            <v>HYD1</v>
          </cell>
          <cell r="D466" t="str">
            <v>TMN5</v>
          </cell>
          <cell r="E466">
            <v>30.724200414999999</v>
          </cell>
          <cell r="F466" t="str">
            <v>vigs_infiltrated</v>
          </cell>
          <cell r="G466" t="str">
            <v>infested</v>
          </cell>
          <cell r="H466" t="str">
            <v>4th</v>
          </cell>
          <cell r="I466" t="str">
            <v>twenty-one</v>
          </cell>
        </row>
        <row r="467">
          <cell r="A467" t="str">
            <v>I.HYD.21.2nd</v>
          </cell>
          <cell r="B467" t="str">
            <v>HYD 21</v>
          </cell>
          <cell r="C467" t="str">
            <v>HYD1</v>
          </cell>
          <cell r="D467" t="str">
            <v>TMN5</v>
          </cell>
          <cell r="E467">
            <v>30.209398180000001</v>
          </cell>
          <cell r="F467" t="str">
            <v>vigs_infiltrated</v>
          </cell>
          <cell r="G467" t="str">
            <v>infested</v>
          </cell>
          <cell r="H467" t="str">
            <v>2nd</v>
          </cell>
          <cell r="I467" t="str">
            <v>fourteen</v>
          </cell>
        </row>
        <row r="468">
          <cell r="A468" t="str">
            <v>I.HYD.21.4th</v>
          </cell>
          <cell r="B468" t="str">
            <v>HYD 21</v>
          </cell>
          <cell r="C468" t="str">
            <v>HYD1</v>
          </cell>
          <cell r="D468" t="str">
            <v>TMN5</v>
          </cell>
          <cell r="E468">
            <v>32.119772015000002</v>
          </cell>
          <cell r="F468" t="str">
            <v>vigs_infiltrated</v>
          </cell>
          <cell r="G468" t="str">
            <v>infested</v>
          </cell>
          <cell r="H468" t="str">
            <v>4th</v>
          </cell>
          <cell r="I468" t="str">
            <v>fourteen</v>
          </cell>
        </row>
        <row r="469">
          <cell r="A469" t="str">
            <v>I.HYD.2.2nd</v>
          </cell>
          <cell r="B469" t="str">
            <v>HYD 2</v>
          </cell>
          <cell r="C469" t="str">
            <v>HYD1</v>
          </cell>
          <cell r="D469" t="str">
            <v>TMN5</v>
          </cell>
          <cell r="E469">
            <v>29.232964760000002</v>
          </cell>
          <cell r="F469" t="str">
            <v>vigs_infiltrated</v>
          </cell>
          <cell r="G469" t="str">
            <v>infested</v>
          </cell>
          <cell r="H469" t="str">
            <v>2nd</v>
          </cell>
          <cell r="I469" t="str">
            <v>twenty-one</v>
          </cell>
        </row>
        <row r="470">
          <cell r="A470" t="str">
            <v>I.HYD.2.4th</v>
          </cell>
          <cell r="B470" t="str">
            <v>HYD 2</v>
          </cell>
          <cell r="C470" t="str">
            <v>HYD1</v>
          </cell>
          <cell r="D470" t="str">
            <v>TMN5</v>
          </cell>
          <cell r="E470">
            <v>29.138231025</v>
          </cell>
          <cell r="F470" t="str">
            <v>vigs_infiltrated</v>
          </cell>
          <cell r="G470" t="str">
            <v>infested</v>
          </cell>
          <cell r="H470" t="str">
            <v>4th</v>
          </cell>
          <cell r="I470" t="str">
            <v>twenty-one</v>
          </cell>
        </row>
        <row r="471">
          <cell r="A471" t="str">
            <v>I.HYD.18.2nd</v>
          </cell>
          <cell r="B471" t="str">
            <v>HYD 18</v>
          </cell>
          <cell r="C471" t="str">
            <v>HYD1</v>
          </cell>
          <cell r="D471" t="str">
            <v>TMN5</v>
          </cell>
          <cell r="E471">
            <v>28.557861079999999</v>
          </cell>
          <cell r="F471" t="str">
            <v>vigs_infiltrated</v>
          </cell>
          <cell r="G471" t="str">
            <v>infested</v>
          </cell>
          <cell r="H471" t="str">
            <v>2nd</v>
          </cell>
          <cell r="I471" t="str">
            <v>twenty-one</v>
          </cell>
        </row>
        <row r="472">
          <cell r="A472" t="str">
            <v>I.HYD.18.4th</v>
          </cell>
          <cell r="B472" t="str">
            <v>HYD 18</v>
          </cell>
          <cell r="C472" t="str">
            <v>HYD1</v>
          </cell>
          <cell r="D472" t="str">
            <v>TMN5</v>
          </cell>
          <cell r="E472">
            <v>31.627538165000001</v>
          </cell>
          <cell r="F472" t="str">
            <v>vigs_infiltrated</v>
          </cell>
          <cell r="G472" t="str">
            <v>infested</v>
          </cell>
          <cell r="H472" t="str">
            <v>4th</v>
          </cell>
          <cell r="I472" t="str">
            <v>twenty-one</v>
          </cell>
        </row>
        <row r="473">
          <cell r="A473" t="str">
            <v>I.HYD.17.2nd</v>
          </cell>
          <cell r="B473" t="str">
            <v>HYD 17</v>
          </cell>
          <cell r="C473" t="str">
            <v>HYD1</v>
          </cell>
          <cell r="D473" t="str">
            <v>TMN5</v>
          </cell>
          <cell r="E473">
            <v>33.532634795</v>
          </cell>
          <cell r="F473" t="str">
            <v>vigs_infiltrated</v>
          </cell>
          <cell r="G473" t="str">
            <v>infested</v>
          </cell>
          <cell r="H473" t="str">
            <v>2nd</v>
          </cell>
          <cell r="I473" t="str">
            <v>fourteen</v>
          </cell>
        </row>
        <row r="474">
          <cell r="A474" t="str">
            <v>I.HYD.13.2nd</v>
          </cell>
          <cell r="B474" t="str">
            <v>HYD 13</v>
          </cell>
          <cell r="C474" t="str">
            <v>HYD1</v>
          </cell>
          <cell r="D474" t="str">
            <v>TMN5</v>
          </cell>
          <cell r="E474">
            <v>29.289823080000001</v>
          </cell>
          <cell r="F474" t="str">
            <v>vigs_infiltrated</v>
          </cell>
          <cell r="G474" t="str">
            <v>infested</v>
          </cell>
          <cell r="H474" t="str">
            <v>2nd</v>
          </cell>
          <cell r="I474" t="str">
            <v>fourteen</v>
          </cell>
        </row>
        <row r="475">
          <cell r="A475" t="str">
            <v>I.HYD.13.4th</v>
          </cell>
          <cell r="B475" t="str">
            <v>HYD 13</v>
          </cell>
          <cell r="C475" t="str">
            <v>HYD1</v>
          </cell>
          <cell r="D475" t="str">
            <v>TMN5</v>
          </cell>
          <cell r="E475">
            <v>30.296827584999999</v>
          </cell>
          <cell r="F475" t="str">
            <v>vigs_infiltrated</v>
          </cell>
          <cell r="G475" t="str">
            <v>infested</v>
          </cell>
          <cell r="H475" t="str">
            <v>4th</v>
          </cell>
          <cell r="I475" t="str">
            <v>fourteen</v>
          </cell>
        </row>
        <row r="476">
          <cell r="A476" t="str">
            <v>I.HYD.10.2nd</v>
          </cell>
          <cell r="B476" t="str">
            <v>HYD 10</v>
          </cell>
          <cell r="C476" t="str">
            <v>HYD1</v>
          </cell>
          <cell r="D476" t="str">
            <v>TMN5</v>
          </cell>
          <cell r="E476">
            <v>29.4361967</v>
          </cell>
          <cell r="F476" t="str">
            <v>vigs_infiltrated</v>
          </cell>
          <cell r="G476" t="str">
            <v>infested</v>
          </cell>
          <cell r="H476" t="str">
            <v>2nd</v>
          </cell>
          <cell r="I476" t="str">
            <v>twenty-one</v>
          </cell>
        </row>
        <row r="477">
          <cell r="A477" t="str">
            <v>I.HYD.10.4th</v>
          </cell>
          <cell r="B477" t="str">
            <v>HYD 10</v>
          </cell>
          <cell r="C477" t="str">
            <v>HYD1</v>
          </cell>
          <cell r="D477" t="str">
            <v>TMN5</v>
          </cell>
          <cell r="E477">
            <v>29.138985765000001</v>
          </cell>
          <cell r="F477" t="str">
            <v>vigs_infiltrated</v>
          </cell>
          <cell r="G477" t="str">
            <v>infested</v>
          </cell>
          <cell r="H477" t="str">
            <v>4th</v>
          </cell>
          <cell r="I477" t="str">
            <v>twenty-one</v>
          </cell>
        </row>
        <row r="478">
          <cell r="A478" t="str">
            <v>I.HYD.1.2nd</v>
          </cell>
          <cell r="B478" t="str">
            <v>HYD 1</v>
          </cell>
          <cell r="C478" t="str">
            <v>HYD1</v>
          </cell>
          <cell r="D478" t="str">
            <v>TMN5</v>
          </cell>
          <cell r="E478">
            <v>28.377520915000002</v>
          </cell>
          <cell r="F478" t="str">
            <v>vigs_infiltrated</v>
          </cell>
          <cell r="G478" t="str">
            <v>infested</v>
          </cell>
          <cell r="H478" t="str">
            <v>2nd</v>
          </cell>
          <cell r="I478" t="str">
            <v>fourteen</v>
          </cell>
        </row>
        <row r="479">
          <cell r="A479" t="str">
            <v>I.HYD.1.4th</v>
          </cell>
          <cell r="B479" t="str">
            <v>HYD 1</v>
          </cell>
          <cell r="C479" t="str">
            <v>HYD1</v>
          </cell>
          <cell r="D479" t="str">
            <v>TMN5</v>
          </cell>
          <cell r="E479">
            <v>32.148771234999998</v>
          </cell>
          <cell r="F479" t="str">
            <v>vigs_infiltrated</v>
          </cell>
          <cell r="G479" t="str">
            <v>infested</v>
          </cell>
          <cell r="H479" t="str">
            <v>4th</v>
          </cell>
          <cell r="I479" t="str">
            <v>fourteen</v>
          </cell>
        </row>
        <row r="480">
          <cell r="A480" t="str">
            <v>I.GFP.9.2nd</v>
          </cell>
          <cell r="B480" t="str">
            <v>GFP 9</v>
          </cell>
          <cell r="C480" t="str">
            <v>GFP</v>
          </cell>
          <cell r="D480" t="str">
            <v>TMN5</v>
          </cell>
          <cell r="E480">
            <v>29.903774625</v>
          </cell>
          <cell r="F480" t="str">
            <v>vigs_infiltrated</v>
          </cell>
          <cell r="G480" t="str">
            <v>infested</v>
          </cell>
          <cell r="H480" t="str">
            <v>2nd</v>
          </cell>
          <cell r="I480" t="str">
            <v>fourteen</v>
          </cell>
        </row>
        <row r="481">
          <cell r="A481" t="str">
            <v>I.GFP.9.4th</v>
          </cell>
          <cell r="B481" t="str">
            <v>GFP 9</v>
          </cell>
          <cell r="C481" t="str">
            <v>GFP</v>
          </cell>
          <cell r="D481" t="str">
            <v>TMN5</v>
          </cell>
          <cell r="E481">
            <v>29.463579889999998</v>
          </cell>
          <cell r="F481" t="str">
            <v>vigs_infiltrated</v>
          </cell>
          <cell r="G481" t="str">
            <v>infested</v>
          </cell>
          <cell r="H481" t="str">
            <v>4th</v>
          </cell>
          <cell r="I481" t="str">
            <v>fourteen</v>
          </cell>
        </row>
        <row r="482">
          <cell r="A482" t="str">
            <v>I.GFP.5.2nd</v>
          </cell>
          <cell r="B482" t="str">
            <v>GFP 5</v>
          </cell>
          <cell r="C482" t="str">
            <v>GFP</v>
          </cell>
          <cell r="D482" t="str">
            <v>TMN5</v>
          </cell>
          <cell r="E482">
            <v>29.872475349999998</v>
          </cell>
          <cell r="F482" t="str">
            <v>vigs_infiltrated</v>
          </cell>
          <cell r="G482" t="str">
            <v>infested</v>
          </cell>
          <cell r="H482" t="str">
            <v>2nd</v>
          </cell>
          <cell r="I482" t="str">
            <v>fourteen</v>
          </cell>
        </row>
        <row r="483">
          <cell r="A483" t="str">
            <v>I.GFP.26.4th</v>
          </cell>
          <cell r="B483" t="str">
            <v>GFP 26</v>
          </cell>
          <cell r="C483" t="str">
            <v>GFP</v>
          </cell>
          <cell r="D483" t="str">
            <v>TMN5</v>
          </cell>
          <cell r="E483">
            <v>30.869323000000001</v>
          </cell>
          <cell r="F483" t="str">
            <v>vigs_infiltrated</v>
          </cell>
          <cell r="G483" t="str">
            <v>infested</v>
          </cell>
          <cell r="H483" t="str">
            <v>4th</v>
          </cell>
          <cell r="I483" t="str">
            <v>twenty-one</v>
          </cell>
        </row>
        <row r="484">
          <cell r="A484" t="str">
            <v>I.GFP.26.2nd</v>
          </cell>
          <cell r="B484" t="str">
            <v>GFP 26</v>
          </cell>
          <cell r="C484" t="str">
            <v>GFP</v>
          </cell>
          <cell r="D484" t="str">
            <v>TMN5</v>
          </cell>
          <cell r="E484">
            <v>30.164987050000001</v>
          </cell>
          <cell r="F484" t="str">
            <v>vigs_infiltrated</v>
          </cell>
          <cell r="G484" t="str">
            <v>infested</v>
          </cell>
          <cell r="H484" t="str">
            <v>2nd</v>
          </cell>
          <cell r="I484" t="str">
            <v>twenty-one</v>
          </cell>
        </row>
        <row r="485">
          <cell r="A485" t="str">
            <v>I.GFP.25.4th</v>
          </cell>
          <cell r="B485" t="str">
            <v>GFP 25</v>
          </cell>
          <cell r="C485" t="str">
            <v>GFP</v>
          </cell>
          <cell r="D485" t="str">
            <v>TMN5</v>
          </cell>
          <cell r="E485">
            <v>29.661980530000001</v>
          </cell>
          <cell r="F485" t="str">
            <v>vigs_infiltrated</v>
          </cell>
          <cell r="G485" t="str">
            <v>infested</v>
          </cell>
          <cell r="H485" t="str">
            <v>4th</v>
          </cell>
          <cell r="I485" t="str">
            <v>fourteen</v>
          </cell>
        </row>
        <row r="486">
          <cell r="A486" t="str">
            <v>I.GFP.25.2nd</v>
          </cell>
          <cell r="B486" t="str">
            <v>GFP 25</v>
          </cell>
          <cell r="C486" t="str">
            <v>GFP</v>
          </cell>
          <cell r="D486" t="str">
            <v>TMN5</v>
          </cell>
          <cell r="E486">
            <v>28.72822807</v>
          </cell>
          <cell r="F486" t="str">
            <v>vigs_infiltrated</v>
          </cell>
          <cell r="G486" t="str">
            <v>infested</v>
          </cell>
          <cell r="H486" t="str">
            <v>2nd</v>
          </cell>
          <cell r="I486" t="str">
            <v>fourteen</v>
          </cell>
        </row>
        <row r="487">
          <cell r="A487" t="str">
            <v>I.GFP.22.2nd</v>
          </cell>
          <cell r="B487" t="str">
            <v>GFP 22</v>
          </cell>
          <cell r="C487" t="str">
            <v>GFP</v>
          </cell>
          <cell r="D487" t="str">
            <v>TMN5</v>
          </cell>
          <cell r="E487">
            <v>28.838492315</v>
          </cell>
          <cell r="F487" t="str">
            <v>vigs_infiltrated</v>
          </cell>
          <cell r="G487" t="str">
            <v>infested</v>
          </cell>
          <cell r="H487" t="str">
            <v>2nd</v>
          </cell>
          <cell r="I487" t="str">
            <v>twenty-one</v>
          </cell>
        </row>
        <row r="488">
          <cell r="A488" t="str">
            <v>I.GFP.22.4th</v>
          </cell>
          <cell r="B488" t="str">
            <v>GFP 22</v>
          </cell>
          <cell r="C488" t="str">
            <v>GFP</v>
          </cell>
          <cell r="D488" t="str">
            <v>TMN5</v>
          </cell>
          <cell r="E488">
            <v>31.25025398</v>
          </cell>
          <cell r="F488" t="str">
            <v>vigs_infiltrated</v>
          </cell>
          <cell r="G488" t="str">
            <v>infested</v>
          </cell>
          <cell r="H488" t="str">
            <v>4th</v>
          </cell>
          <cell r="I488" t="str">
            <v>twenty-one</v>
          </cell>
        </row>
        <row r="489">
          <cell r="A489" t="str">
            <v>I.GFP.21.2nd</v>
          </cell>
          <cell r="B489" t="str">
            <v>GFP 21</v>
          </cell>
          <cell r="C489" t="str">
            <v>GFP</v>
          </cell>
          <cell r="D489" t="str">
            <v>TMN5</v>
          </cell>
          <cell r="E489">
            <v>29.806177054999999</v>
          </cell>
          <cell r="F489" t="str">
            <v>vigs_infiltrated</v>
          </cell>
          <cell r="G489" t="str">
            <v>infested</v>
          </cell>
          <cell r="H489" t="str">
            <v>2nd</v>
          </cell>
          <cell r="I489" t="str">
            <v>fourteen</v>
          </cell>
        </row>
        <row r="490">
          <cell r="A490" t="str">
            <v>I.GFP.2.2nd</v>
          </cell>
          <cell r="B490" t="str">
            <v>GFP 2</v>
          </cell>
          <cell r="C490" t="str">
            <v>GFP</v>
          </cell>
          <cell r="D490" t="str">
            <v>TMN5</v>
          </cell>
          <cell r="E490">
            <v>29.495263685000001</v>
          </cell>
          <cell r="F490" t="str">
            <v>vigs_infiltrated</v>
          </cell>
          <cell r="G490" t="str">
            <v>infested</v>
          </cell>
          <cell r="H490" t="str">
            <v>2nd</v>
          </cell>
          <cell r="I490" t="str">
            <v>twenty-one</v>
          </cell>
        </row>
        <row r="491">
          <cell r="A491" t="str">
            <v>I.GFP.18.4th</v>
          </cell>
          <cell r="B491" t="str">
            <v>GFP 18</v>
          </cell>
          <cell r="C491" t="str">
            <v>GFP</v>
          </cell>
          <cell r="D491" t="str">
            <v>TMN5</v>
          </cell>
          <cell r="E491">
            <v>28.958332080000002</v>
          </cell>
          <cell r="F491" t="str">
            <v>vigs_infiltrated</v>
          </cell>
          <cell r="G491" t="str">
            <v>infested</v>
          </cell>
          <cell r="H491" t="str">
            <v>4th</v>
          </cell>
          <cell r="I491" t="str">
            <v>twenty-one</v>
          </cell>
        </row>
        <row r="492">
          <cell r="A492" t="str">
            <v>I.GFP.18.2nd</v>
          </cell>
          <cell r="B492" t="str">
            <v>GFP 18</v>
          </cell>
          <cell r="C492" t="str">
            <v>GFP</v>
          </cell>
          <cell r="D492" t="str">
            <v>TMN5</v>
          </cell>
          <cell r="E492">
            <v>28.251369879999999</v>
          </cell>
          <cell r="F492" t="str">
            <v>vigs_infiltrated</v>
          </cell>
          <cell r="G492" t="str">
            <v>infested</v>
          </cell>
          <cell r="H492" t="str">
            <v>2nd</v>
          </cell>
          <cell r="I492" t="str">
            <v>twenty-one</v>
          </cell>
        </row>
        <row r="493">
          <cell r="A493" t="str">
            <v>I.GFP.17.2nd</v>
          </cell>
          <cell r="B493" t="str">
            <v>GFP 17</v>
          </cell>
          <cell r="C493" t="str">
            <v>GFP</v>
          </cell>
          <cell r="D493" t="str">
            <v>TMN5</v>
          </cell>
          <cell r="E493">
            <v>31.188037285</v>
          </cell>
          <cell r="F493" t="str">
            <v>vigs_infiltrated</v>
          </cell>
          <cell r="G493" t="str">
            <v>infested</v>
          </cell>
          <cell r="H493" t="str">
            <v>2nd</v>
          </cell>
          <cell r="I493" t="str">
            <v>fourteen</v>
          </cell>
        </row>
        <row r="494">
          <cell r="A494" t="str">
            <v>I.GFP.14.2nd</v>
          </cell>
          <cell r="B494" t="str">
            <v>GFP 14</v>
          </cell>
          <cell r="C494" t="str">
            <v>GFP</v>
          </cell>
          <cell r="D494" t="str">
            <v>TMN5</v>
          </cell>
          <cell r="E494">
            <v>29.94397545</v>
          </cell>
          <cell r="F494" t="str">
            <v>vigs_infiltrated</v>
          </cell>
          <cell r="G494" t="str">
            <v>infested</v>
          </cell>
          <cell r="H494" t="str">
            <v>2nd</v>
          </cell>
          <cell r="I494" t="str">
            <v>twenty-one</v>
          </cell>
        </row>
        <row r="495">
          <cell r="A495" t="str">
            <v>I.GFP.13.2nd</v>
          </cell>
          <cell r="B495" t="str">
            <v>GFP 13</v>
          </cell>
          <cell r="C495" t="str">
            <v>GFP</v>
          </cell>
          <cell r="D495" t="str">
            <v>TMN5</v>
          </cell>
          <cell r="E495">
            <v>29.13134573</v>
          </cell>
          <cell r="F495" t="str">
            <v>vigs_infiltrated</v>
          </cell>
          <cell r="G495" t="str">
            <v>infested</v>
          </cell>
          <cell r="H495" t="str">
            <v>2nd</v>
          </cell>
          <cell r="I495" t="str">
            <v>fourteen</v>
          </cell>
        </row>
        <row r="496">
          <cell r="A496" t="str">
            <v>I.GFP.13.4th</v>
          </cell>
          <cell r="B496" t="str">
            <v>GFP 13</v>
          </cell>
          <cell r="C496" t="str">
            <v>GFP</v>
          </cell>
          <cell r="D496" t="str">
            <v>TMN5</v>
          </cell>
          <cell r="E496">
            <v>29.544642150000001</v>
          </cell>
          <cell r="F496" t="str">
            <v>vigs_infiltrated</v>
          </cell>
          <cell r="G496" t="str">
            <v>infested</v>
          </cell>
          <cell r="H496" t="str">
            <v>4th</v>
          </cell>
          <cell r="I496" t="str">
            <v>fourteen</v>
          </cell>
        </row>
        <row r="497">
          <cell r="A497" t="str">
            <v>I.GFP.10.4th</v>
          </cell>
          <cell r="B497" t="str">
            <v>GFP 10</v>
          </cell>
          <cell r="C497" t="str">
            <v>GFP</v>
          </cell>
          <cell r="D497" t="str">
            <v>TMN5</v>
          </cell>
          <cell r="E497">
            <v>28.444546885000001</v>
          </cell>
          <cell r="F497" t="str">
            <v>vigs_infiltrated</v>
          </cell>
          <cell r="G497" t="str">
            <v>infested</v>
          </cell>
          <cell r="H497" t="str">
            <v>4th</v>
          </cell>
          <cell r="I497" t="str">
            <v>twenty-one</v>
          </cell>
        </row>
        <row r="498">
          <cell r="A498" t="str">
            <v>I.GFP.10.2nd</v>
          </cell>
          <cell r="B498" t="str">
            <v>GFP 10</v>
          </cell>
          <cell r="C498" t="str">
            <v>GFP</v>
          </cell>
          <cell r="D498" t="str">
            <v>TMN5</v>
          </cell>
          <cell r="E498">
            <v>27.714752870000002</v>
          </cell>
          <cell r="F498" t="str">
            <v>vigs_infiltrated</v>
          </cell>
          <cell r="G498" t="str">
            <v>infested</v>
          </cell>
          <cell r="H498" t="str">
            <v>2nd</v>
          </cell>
          <cell r="I498" t="str">
            <v>twenty-one</v>
          </cell>
        </row>
        <row r="499">
          <cell r="A499" t="str">
            <v>I.GFP1.2nd</v>
          </cell>
          <cell r="B499" t="str">
            <v>GFP 1</v>
          </cell>
          <cell r="C499" t="str">
            <v>GFP</v>
          </cell>
          <cell r="D499" t="str">
            <v>TMN5</v>
          </cell>
          <cell r="E499">
            <v>29.596282129999999</v>
          </cell>
          <cell r="F499" t="str">
            <v>vigs_infiltrated</v>
          </cell>
          <cell r="G499" t="str">
            <v>infested</v>
          </cell>
          <cell r="H499" t="str">
            <v>2nd</v>
          </cell>
          <cell r="I499" t="str">
            <v>fourteen</v>
          </cell>
        </row>
        <row r="500">
          <cell r="A500" t="str">
            <v>I.Unif.8.2nd</v>
          </cell>
          <cell r="B500" t="str">
            <v>Unif 8</v>
          </cell>
          <cell r="C500" t="str">
            <v>none</v>
          </cell>
          <cell r="D500" t="str">
            <v>TMN5</v>
          </cell>
          <cell r="E500">
            <v>31.678267654999999</v>
          </cell>
          <cell r="F500" t="str">
            <v>uninfiltrated</v>
          </cell>
          <cell r="G500" t="str">
            <v>uninfested</v>
          </cell>
          <cell r="H500" t="str">
            <v>2nd</v>
          </cell>
          <cell r="I500" t="str">
            <v>twenty-one</v>
          </cell>
        </row>
        <row r="501">
          <cell r="A501" t="str">
            <v>I.Unif.7.2nd</v>
          </cell>
          <cell r="B501" t="str">
            <v>Unif 7</v>
          </cell>
          <cell r="C501" t="str">
            <v>none</v>
          </cell>
          <cell r="D501" t="str">
            <v>TMN5</v>
          </cell>
          <cell r="E501">
            <v>30.945361999999999</v>
          </cell>
          <cell r="F501" t="str">
            <v>uninfiltrated</v>
          </cell>
          <cell r="G501" t="str">
            <v>uninfested</v>
          </cell>
          <cell r="H501" t="str">
            <v>2nd</v>
          </cell>
          <cell r="I501" t="str">
            <v>fourteen</v>
          </cell>
        </row>
        <row r="502">
          <cell r="A502" t="str">
            <v>I.Unif.7.4th</v>
          </cell>
          <cell r="B502" t="str">
            <v>Unif 7</v>
          </cell>
          <cell r="C502" t="str">
            <v>none</v>
          </cell>
          <cell r="D502" t="str">
            <v>TMN5</v>
          </cell>
          <cell r="E502">
            <v>30.37307826</v>
          </cell>
          <cell r="F502" t="str">
            <v>uninfiltrated</v>
          </cell>
          <cell r="G502" t="str">
            <v>uninfested</v>
          </cell>
          <cell r="H502" t="str">
            <v>4th</v>
          </cell>
          <cell r="I502" t="str">
            <v>fourteen</v>
          </cell>
        </row>
        <row r="503">
          <cell r="A503" t="str">
            <v>I.Unif.3.2nd</v>
          </cell>
          <cell r="B503" t="str">
            <v>Unif 3</v>
          </cell>
          <cell r="C503" t="str">
            <v>none</v>
          </cell>
          <cell r="D503" t="str">
            <v>TMN5</v>
          </cell>
          <cell r="E503">
            <v>30.30793323</v>
          </cell>
          <cell r="F503" t="str">
            <v>uninfiltrated</v>
          </cell>
          <cell r="G503" t="str">
            <v>uninfested</v>
          </cell>
          <cell r="H503" t="str">
            <v>2nd</v>
          </cell>
          <cell r="I503" t="str">
            <v>fourteen</v>
          </cell>
        </row>
        <row r="504">
          <cell r="A504" t="str">
            <v>I.Unif.24.2nd</v>
          </cell>
          <cell r="B504" t="str">
            <v>Unif 24</v>
          </cell>
          <cell r="C504" t="str">
            <v>none</v>
          </cell>
          <cell r="D504" t="str">
            <v>TMN5</v>
          </cell>
          <cell r="E504">
            <v>33.328771590000002</v>
          </cell>
          <cell r="F504" t="str">
            <v>uninfiltrated</v>
          </cell>
          <cell r="G504" t="str">
            <v>uninfested</v>
          </cell>
          <cell r="H504" t="str">
            <v>2nd</v>
          </cell>
          <cell r="I504" t="str">
            <v>twenty-one</v>
          </cell>
        </row>
        <row r="505">
          <cell r="A505" t="str">
            <v>I.Unif.23.2nd</v>
          </cell>
          <cell r="B505" t="str">
            <v>Unif 23</v>
          </cell>
          <cell r="C505" t="str">
            <v>none</v>
          </cell>
          <cell r="D505" t="str">
            <v>TMN5</v>
          </cell>
          <cell r="E505">
            <v>32.158696550000002</v>
          </cell>
          <cell r="F505" t="str">
            <v>uninfiltrated</v>
          </cell>
          <cell r="G505" t="str">
            <v>uninfested</v>
          </cell>
          <cell r="H505" t="str">
            <v>2nd</v>
          </cell>
          <cell r="I505" t="str">
            <v>fourteen</v>
          </cell>
        </row>
        <row r="506">
          <cell r="A506" t="str">
            <v>I.Unif.20.2nd</v>
          </cell>
          <cell r="B506" t="str">
            <v>Unif 20</v>
          </cell>
          <cell r="C506" t="str">
            <v>none</v>
          </cell>
          <cell r="D506" t="str">
            <v>TMN5</v>
          </cell>
          <cell r="E506">
            <v>30.083251140000002</v>
          </cell>
          <cell r="F506" t="str">
            <v>uninfiltrated</v>
          </cell>
          <cell r="G506" t="str">
            <v>uninfested</v>
          </cell>
          <cell r="H506" t="str">
            <v>2nd</v>
          </cell>
          <cell r="I506" t="str">
            <v>twenty-one</v>
          </cell>
        </row>
        <row r="507">
          <cell r="A507" t="str">
            <v>I.Unif.19.2nd</v>
          </cell>
          <cell r="B507" t="str">
            <v>Unif 19</v>
          </cell>
          <cell r="C507" t="str">
            <v>none</v>
          </cell>
          <cell r="D507" t="str">
            <v>TMN5</v>
          </cell>
          <cell r="E507">
            <v>30.875634304999998</v>
          </cell>
          <cell r="F507" t="str">
            <v>uninfiltrated</v>
          </cell>
          <cell r="G507" t="str">
            <v>uninfested</v>
          </cell>
          <cell r="H507" t="str">
            <v>2nd</v>
          </cell>
          <cell r="I507" t="str">
            <v>fourteen</v>
          </cell>
        </row>
        <row r="508">
          <cell r="A508" t="str">
            <v>I.Unif.15.2nd</v>
          </cell>
          <cell r="B508" t="str">
            <v>Unif 15</v>
          </cell>
          <cell r="C508" t="str">
            <v>none</v>
          </cell>
          <cell r="D508" t="str">
            <v>TMN5</v>
          </cell>
          <cell r="E508">
            <v>32.350002089999997</v>
          </cell>
          <cell r="F508" t="str">
            <v>uninfiltrated</v>
          </cell>
          <cell r="G508" t="str">
            <v>uninfested</v>
          </cell>
          <cell r="H508" t="str">
            <v>2nd</v>
          </cell>
          <cell r="I508" t="str">
            <v>fourteen</v>
          </cell>
        </row>
        <row r="509">
          <cell r="A509" t="str">
            <v>I.Unif.12.2nd</v>
          </cell>
          <cell r="B509" t="str">
            <v>Unif 12</v>
          </cell>
          <cell r="C509" t="str">
            <v>none</v>
          </cell>
          <cell r="D509" t="str">
            <v>TMN5</v>
          </cell>
          <cell r="E509">
            <v>30.982997990000001</v>
          </cell>
          <cell r="F509" t="str">
            <v>uninfiltrated</v>
          </cell>
          <cell r="G509" t="str">
            <v>uninfested</v>
          </cell>
          <cell r="H509" t="str">
            <v>2nd</v>
          </cell>
          <cell r="I509" t="str">
            <v>twenty-one</v>
          </cell>
        </row>
        <row r="510">
          <cell r="A510" t="str">
            <v>I.Unif.12.4th</v>
          </cell>
          <cell r="B510" t="str">
            <v>Unif 12</v>
          </cell>
          <cell r="C510" t="str">
            <v>none</v>
          </cell>
          <cell r="D510" t="str">
            <v>TMN5</v>
          </cell>
          <cell r="E510">
            <v>31.808431670000001</v>
          </cell>
          <cell r="F510" t="str">
            <v>uninfiltrated</v>
          </cell>
          <cell r="G510" t="str">
            <v>uninfested</v>
          </cell>
          <cell r="H510" t="str">
            <v>4th</v>
          </cell>
          <cell r="I510" t="str">
            <v>twenty-one</v>
          </cell>
        </row>
        <row r="511">
          <cell r="A511" t="str">
            <v>I.Unif.11.2nd</v>
          </cell>
          <cell r="B511" t="str">
            <v>Unif 11</v>
          </cell>
          <cell r="C511" t="str">
            <v>none</v>
          </cell>
          <cell r="D511" t="str">
            <v>TMN5</v>
          </cell>
          <cell r="E511">
            <v>29.999439774999999</v>
          </cell>
          <cell r="F511" t="str">
            <v>uninfiltrated</v>
          </cell>
          <cell r="G511" t="str">
            <v>uninfested</v>
          </cell>
          <cell r="H511" t="str">
            <v>2nd</v>
          </cell>
          <cell r="I511" t="str">
            <v>fourteen</v>
          </cell>
        </row>
        <row r="512">
          <cell r="A512" t="str">
            <v>I.GFP.8.4th</v>
          </cell>
          <cell r="B512" t="str">
            <v>GFP 8</v>
          </cell>
          <cell r="C512" t="str">
            <v>GFP</v>
          </cell>
          <cell r="D512" t="str">
            <v>TMN5</v>
          </cell>
          <cell r="E512">
            <v>32.030347194999997</v>
          </cell>
          <cell r="F512" t="str">
            <v>vigs_infiltrated</v>
          </cell>
          <cell r="G512" t="str">
            <v>uninfested</v>
          </cell>
          <cell r="H512" t="str">
            <v>4th</v>
          </cell>
          <cell r="I512" t="str">
            <v>twenty-one</v>
          </cell>
        </row>
        <row r="513">
          <cell r="A513" t="str">
            <v>I.GFP.7.2nd</v>
          </cell>
          <cell r="B513" t="str">
            <v>GFP 7</v>
          </cell>
          <cell r="C513" t="str">
            <v>GFP</v>
          </cell>
          <cell r="D513" t="str">
            <v>TMN5</v>
          </cell>
          <cell r="E513">
            <v>30.73828018</v>
          </cell>
          <cell r="F513" t="str">
            <v>vigs_infiltrated</v>
          </cell>
          <cell r="G513" t="str">
            <v>uninfested</v>
          </cell>
          <cell r="H513" t="str">
            <v>2nd</v>
          </cell>
          <cell r="I513" t="str">
            <v>fourteen</v>
          </cell>
        </row>
        <row r="514">
          <cell r="A514" t="str">
            <v>I.GFP.4.4th</v>
          </cell>
          <cell r="B514" t="str">
            <v>GFP 4</v>
          </cell>
          <cell r="C514" t="str">
            <v>GFP</v>
          </cell>
          <cell r="D514" t="str">
            <v>TMN5</v>
          </cell>
          <cell r="E514">
            <v>32.376889734999999</v>
          </cell>
          <cell r="F514" t="str">
            <v>vigs_infiltrated</v>
          </cell>
          <cell r="G514" t="str">
            <v>uninfested</v>
          </cell>
          <cell r="H514" t="str">
            <v>4th</v>
          </cell>
          <cell r="I514" t="str">
            <v>twenty-one</v>
          </cell>
        </row>
        <row r="515">
          <cell r="A515" t="str">
            <v>I.GFP.3.2nd</v>
          </cell>
          <cell r="B515" t="str">
            <v>GFP 3</v>
          </cell>
          <cell r="C515" t="str">
            <v>GFP</v>
          </cell>
          <cell r="D515" t="str">
            <v>TMN5</v>
          </cell>
          <cell r="E515">
            <v>31.727779949999999</v>
          </cell>
          <cell r="F515" t="str">
            <v>vigs_infiltrated</v>
          </cell>
          <cell r="G515" t="str">
            <v>uninfested</v>
          </cell>
          <cell r="H515" t="str">
            <v>2nd</v>
          </cell>
          <cell r="I515" t="str">
            <v>fourteen</v>
          </cell>
        </row>
        <row r="516">
          <cell r="A516" t="str">
            <v>I.GFP.27.2nd</v>
          </cell>
          <cell r="B516" t="str">
            <v>GFP 27</v>
          </cell>
          <cell r="C516" t="str">
            <v>GFP</v>
          </cell>
          <cell r="D516" t="str">
            <v>TMN5</v>
          </cell>
          <cell r="E516">
            <v>31.876064235000001</v>
          </cell>
          <cell r="F516" t="str">
            <v>vigs_infiltrated</v>
          </cell>
          <cell r="G516" t="str">
            <v>uninfested</v>
          </cell>
          <cell r="H516" t="str">
            <v>2nd</v>
          </cell>
          <cell r="I516" t="str">
            <v>fourteen</v>
          </cell>
        </row>
        <row r="517">
          <cell r="A517" t="str">
            <v>I.GFP.27.4th</v>
          </cell>
          <cell r="B517" t="str">
            <v>GFP 27</v>
          </cell>
          <cell r="C517" t="str">
            <v>GFP</v>
          </cell>
          <cell r="D517" t="str">
            <v>TMN5</v>
          </cell>
          <cell r="E517">
            <v>31.188734105000002</v>
          </cell>
          <cell r="F517" t="str">
            <v>vigs_infiltrated</v>
          </cell>
          <cell r="G517" t="str">
            <v>uninfested</v>
          </cell>
          <cell r="H517" t="str">
            <v>4th</v>
          </cell>
          <cell r="I517" t="str">
            <v>fourteen</v>
          </cell>
        </row>
        <row r="518">
          <cell r="A518" t="str">
            <v>I.GFP.24.2nd</v>
          </cell>
          <cell r="B518" t="str">
            <v>GFP 24</v>
          </cell>
          <cell r="C518" t="str">
            <v>GFP</v>
          </cell>
          <cell r="D518" t="str">
            <v>TMN5</v>
          </cell>
          <cell r="E518">
            <v>30.467534775000001</v>
          </cell>
          <cell r="F518" t="str">
            <v>vigs_infiltrated</v>
          </cell>
          <cell r="G518" t="str">
            <v>uninfested</v>
          </cell>
          <cell r="H518" t="str">
            <v>2nd</v>
          </cell>
          <cell r="I518" t="str">
            <v>twenty-one</v>
          </cell>
        </row>
        <row r="519">
          <cell r="A519" t="str">
            <v>I.GFP.23.2nd</v>
          </cell>
          <cell r="B519" t="str">
            <v>GFP 23</v>
          </cell>
          <cell r="C519" t="str">
            <v>GFP</v>
          </cell>
          <cell r="D519" t="str">
            <v>TMN5</v>
          </cell>
          <cell r="E519">
            <v>29.062130655000001</v>
          </cell>
          <cell r="F519" t="str">
            <v>vigs_infiltrated</v>
          </cell>
          <cell r="G519" t="str">
            <v>uninfested</v>
          </cell>
          <cell r="H519" t="str">
            <v>2nd</v>
          </cell>
          <cell r="I519" t="str">
            <v>fourteen</v>
          </cell>
        </row>
        <row r="520">
          <cell r="A520" t="str">
            <v>I.GFP.19.2nd</v>
          </cell>
          <cell r="B520" t="str">
            <v>GFP 19</v>
          </cell>
          <cell r="C520" t="str">
            <v>GFP</v>
          </cell>
          <cell r="D520" t="str">
            <v>TMN5</v>
          </cell>
          <cell r="E520">
            <v>31.044327039999999</v>
          </cell>
          <cell r="F520" t="str">
            <v>vigs_infiltrated</v>
          </cell>
          <cell r="G520" t="str">
            <v>uninfested</v>
          </cell>
          <cell r="H520" t="str">
            <v>2nd</v>
          </cell>
          <cell r="I520" t="str">
            <v>fourteen</v>
          </cell>
        </row>
        <row r="521">
          <cell r="A521" t="str">
            <v>I.GFP.16.2nd</v>
          </cell>
          <cell r="B521" t="str">
            <v>GFP 16</v>
          </cell>
          <cell r="C521" t="str">
            <v>GFP</v>
          </cell>
          <cell r="D521" t="str">
            <v>TMN5</v>
          </cell>
          <cell r="E521">
            <v>29.504805380000001</v>
          </cell>
          <cell r="F521" t="str">
            <v>vigs_infiltrated</v>
          </cell>
          <cell r="G521" t="str">
            <v>uninfested</v>
          </cell>
          <cell r="H521" t="str">
            <v>2nd</v>
          </cell>
          <cell r="I521" t="str">
            <v>twenty-one</v>
          </cell>
        </row>
        <row r="522">
          <cell r="A522" t="str">
            <v>I.GFP.16.4th</v>
          </cell>
          <cell r="B522" t="str">
            <v>GFP 16</v>
          </cell>
          <cell r="C522" t="str">
            <v>GFP</v>
          </cell>
          <cell r="D522" t="str">
            <v>TMN5</v>
          </cell>
          <cell r="E522">
            <v>32.107539015</v>
          </cell>
          <cell r="F522" t="str">
            <v>vigs_infiltrated</v>
          </cell>
          <cell r="G522" t="str">
            <v>uninfested</v>
          </cell>
          <cell r="H522" t="str">
            <v>4th</v>
          </cell>
          <cell r="I522" t="str">
            <v>twenty-one</v>
          </cell>
        </row>
        <row r="523">
          <cell r="A523" t="str">
            <v>I.GFP.15.2nd</v>
          </cell>
          <cell r="B523" t="str">
            <v>GFP 15</v>
          </cell>
          <cell r="C523" t="str">
            <v>GFP</v>
          </cell>
          <cell r="D523" t="str">
            <v>TMN5</v>
          </cell>
          <cell r="E523">
            <v>31.266628454999999</v>
          </cell>
          <cell r="F523" t="str">
            <v>vigs_infiltrated</v>
          </cell>
          <cell r="G523" t="str">
            <v>uninfested</v>
          </cell>
          <cell r="H523" t="str">
            <v>2nd</v>
          </cell>
          <cell r="I523" t="str">
            <v>fourteen</v>
          </cell>
        </row>
        <row r="524">
          <cell r="A524" t="str">
            <v>I.GFP.12.2nd</v>
          </cell>
          <cell r="B524" t="str">
            <v>GFP 12</v>
          </cell>
          <cell r="C524" t="str">
            <v>GFP</v>
          </cell>
          <cell r="D524" t="str">
            <v>TMN5</v>
          </cell>
          <cell r="E524">
            <v>29.029042515</v>
          </cell>
          <cell r="F524" t="str">
            <v>vigs_infiltrated</v>
          </cell>
          <cell r="G524" t="str">
            <v>uninfested</v>
          </cell>
          <cell r="H524" t="str">
            <v>2nd</v>
          </cell>
          <cell r="I524" t="str">
            <v>twenty-one</v>
          </cell>
        </row>
        <row r="525">
          <cell r="A525" t="str">
            <v>I.GFP.11.2nd</v>
          </cell>
          <cell r="B525" t="str">
            <v>GFP 11</v>
          </cell>
          <cell r="C525" t="str">
            <v>GFP</v>
          </cell>
          <cell r="D525" t="str">
            <v>TMN5</v>
          </cell>
          <cell r="E525">
            <v>30.072013514999998</v>
          </cell>
          <cell r="F525" t="str">
            <v>vigs_infiltrated</v>
          </cell>
          <cell r="G525" t="str">
            <v>uninfested</v>
          </cell>
          <cell r="H525" t="str">
            <v>2nd</v>
          </cell>
          <cell r="I525" t="str">
            <v>fourteen</v>
          </cell>
        </row>
        <row r="526">
          <cell r="A526" t="str">
            <v>I.GFP.11.4th</v>
          </cell>
          <cell r="B526" t="str">
            <v>GFP 11</v>
          </cell>
          <cell r="C526" t="str">
            <v>GFP</v>
          </cell>
          <cell r="D526" t="str">
            <v>TMN5</v>
          </cell>
          <cell r="E526">
            <v>28.76237441</v>
          </cell>
          <cell r="F526" t="str">
            <v>vigs_infiltrated</v>
          </cell>
          <cell r="G526" t="str">
            <v>uninfested</v>
          </cell>
          <cell r="H526" t="str">
            <v>4th</v>
          </cell>
          <cell r="I526" t="str">
            <v>fourteen</v>
          </cell>
        </row>
        <row r="527">
          <cell r="A527" t="str">
            <v>I.Unif.8.4th</v>
          </cell>
          <cell r="B527" t="str">
            <v>Unif 8</v>
          </cell>
          <cell r="C527" t="str">
            <v>none</v>
          </cell>
          <cell r="D527" t="str">
            <v>TMN5</v>
          </cell>
          <cell r="E527">
            <v>29.061944329999999</v>
          </cell>
          <cell r="F527" t="str">
            <v>uninfiltrated</v>
          </cell>
          <cell r="G527" t="str">
            <v>uninfested</v>
          </cell>
          <cell r="H527" t="str">
            <v>4th</v>
          </cell>
          <cell r="I527" t="str">
            <v>twenty-one</v>
          </cell>
        </row>
        <row r="528">
          <cell r="A528" t="str">
            <v>I.Unif.3.4th</v>
          </cell>
          <cell r="B528" t="str">
            <v>Unif 3</v>
          </cell>
          <cell r="C528" t="str">
            <v>none</v>
          </cell>
          <cell r="D528" t="str">
            <v>TMN5</v>
          </cell>
          <cell r="E528">
            <v>28.607295775000001</v>
          </cell>
          <cell r="F528" t="str">
            <v>uninfiltrated</v>
          </cell>
          <cell r="G528" t="str">
            <v>uninfested</v>
          </cell>
          <cell r="H528" t="str">
            <v>4th</v>
          </cell>
          <cell r="I528" t="str">
            <v>fourteen</v>
          </cell>
        </row>
        <row r="529">
          <cell r="A529" t="str">
            <v>I.Unif.24.4th</v>
          </cell>
          <cell r="B529" t="str">
            <v>Unif 24</v>
          </cell>
          <cell r="C529" t="str">
            <v>none</v>
          </cell>
          <cell r="D529" t="str">
            <v>TMN5</v>
          </cell>
          <cell r="E529">
            <v>30.35521426</v>
          </cell>
          <cell r="F529" t="str">
            <v>uninfiltrated</v>
          </cell>
          <cell r="G529" t="str">
            <v>uninfested</v>
          </cell>
          <cell r="H529" t="str">
            <v>4th</v>
          </cell>
          <cell r="I529" t="str">
            <v>twenty-one</v>
          </cell>
        </row>
        <row r="530">
          <cell r="A530" t="str">
            <v>I.Unif.20.4th</v>
          </cell>
          <cell r="B530" t="str">
            <v>Unif 20</v>
          </cell>
          <cell r="C530" t="str">
            <v>none</v>
          </cell>
          <cell r="D530" t="str">
            <v>TMN5</v>
          </cell>
          <cell r="E530">
            <v>34.69964513</v>
          </cell>
          <cell r="F530" t="str">
            <v>uninfiltrated</v>
          </cell>
          <cell r="G530" t="str">
            <v>uninfested</v>
          </cell>
          <cell r="H530" t="str">
            <v>4th</v>
          </cell>
          <cell r="I530" t="str">
            <v>twenty-one</v>
          </cell>
        </row>
        <row r="531">
          <cell r="A531" t="str">
            <v>I.Unif.16.2ndd</v>
          </cell>
          <cell r="B531" t="str">
            <v>Unif 16</v>
          </cell>
          <cell r="C531" t="str">
            <v>none</v>
          </cell>
          <cell r="D531" t="str">
            <v>TMN5</v>
          </cell>
          <cell r="E531">
            <v>32.165546775000003</v>
          </cell>
          <cell r="F531" t="str">
            <v>uninfiltrated</v>
          </cell>
          <cell r="G531" t="str">
            <v>uninfested</v>
          </cell>
          <cell r="H531" t="str">
            <v>2ndd</v>
          </cell>
          <cell r="I531" t="str">
            <v>twenty-one</v>
          </cell>
        </row>
        <row r="532">
          <cell r="A532" t="str">
            <v>I.Unif.15.4th</v>
          </cell>
          <cell r="B532" t="str">
            <v>Unif 15</v>
          </cell>
          <cell r="C532" t="str">
            <v>none</v>
          </cell>
          <cell r="D532" t="str">
            <v>TMN5</v>
          </cell>
          <cell r="E532">
            <v>28.459672390000001</v>
          </cell>
          <cell r="F532" t="str">
            <v>uninfiltrated</v>
          </cell>
          <cell r="G532" t="str">
            <v>uninfested</v>
          </cell>
          <cell r="H532" t="str">
            <v>4th</v>
          </cell>
          <cell r="I532" t="str">
            <v>fourteen</v>
          </cell>
        </row>
        <row r="533">
          <cell r="A533" t="str">
            <v>I.Unif.11.4th</v>
          </cell>
          <cell r="B533" t="str">
            <v>Unif 11</v>
          </cell>
          <cell r="C533" t="str">
            <v>none</v>
          </cell>
          <cell r="D533" t="str">
            <v>TMN5</v>
          </cell>
          <cell r="E533">
            <v>29.028183354999999</v>
          </cell>
          <cell r="F533" t="str">
            <v>uninfiltrated</v>
          </cell>
          <cell r="G533" t="str">
            <v>uninfested</v>
          </cell>
          <cell r="H533" t="str">
            <v>4th</v>
          </cell>
          <cell r="I533" t="str">
            <v>fourteen</v>
          </cell>
        </row>
        <row r="534">
          <cell r="A534" t="str">
            <v>I.HYD.8.2nd</v>
          </cell>
          <cell r="B534" t="str">
            <v>HYD 8</v>
          </cell>
          <cell r="C534" t="str">
            <v>HYD1</v>
          </cell>
          <cell r="D534" t="str">
            <v>TMN5</v>
          </cell>
          <cell r="E534">
            <v>30.748607655000001</v>
          </cell>
          <cell r="F534" t="str">
            <v>vigs_infiltrated</v>
          </cell>
          <cell r="G534" t="str">
            <v>uninfested</v>
          </cell>
          <cell r="H534" t="str">
            <v>2nd</v>
          </cell>
          <cell r="I534" t="str">
            <v>twenty-one</v>
          </cell>
        </row>
        <row r="535">
          <cell r="A535" t="str">
            <v>I.HYD.7.2nd</v>
          </cell>
          <cell r="B535" t="str">
            <v>HYD 7</v>
          </cell>
          <cell r="C535" t="str">
            <v>HYD1</v>
          </cell>
          <cell r="D535" t="str">
            <v>TMN5</v>
          </cell>
          <cell r="E535">
            <v>30.232942035000001</v>
          </cell>
          <cell r="F535" t="str">
            <v>vigs_infiltrated</v>
          </cell>
          <cell r="G535" t="str">
            <v>uninfested</v>
          </cell>
          <cell r="H535" t="str">
            <v>2nd</v>
          </cell>
          <cell r="I535" t="str">
            <v>fourteen</v>
          </cell>
        </row>
        <row r="536">
          <cell r="A536" t="str">
            <v>I.HYD.4.2nd</v>
          </cell>
          <cell r="B536" t="str">
            <v>HYD 4</v>
          </cell>
          <cell r="C536" t="str">
            <v>HYD1</v>
          </cell>
          <cell r="D536" t="str">
            <v>TMN5</v>
          </cell>
          <cell r="E536">
            <v>29.944371839999999</v>
          </cell>
          <cell r="F536" t="str">
            <v>vigs_infiltrated</v>
          </cell>
          <cell r="G536" t="str">
            <v>uninfested</v>
          </cell>
          <cell r="H536" t="str">
            <v>2nd</v>
          </cell>
          <cell r="I536" t="str">
            <v>twenty-one</v>
          </cell>
        </row>
        <row r="537">
          <cell r="A537" t="str">
            <v>I.HYD.4.4th</v>
          </cell>
          <cell r="B537" t="str">
            <v>HYD 4</v>
          </cell>
          <cell r="C537" t="str">
            <v>HYD1</v>
          </cell>
          <cell r="D537" t="str">
            <v>TMN5</v>
          </cell>
          <cell r="E537">
            <v>30.670683704999998</v>
          </cell>
          <cell r="F537" t="str">
            <v>vigs_infiltrated</v>
          </cell>
          <cell r="G537" t="str">
            <v>uninfested</v>
          </cell>
          <cell r="H537" t="str">
            <v>4th</v>
          </cell>
          <cell r="I537" t="str">
            <v>twenty-one</v>
          </cell>
        </row>
        <row r="538">
          <cell r="A538" t="str">
            <v>I.HYD.3.2nd</v>
          </cell>
          <cell r="B538" t="str">
            <v>HYD 3</v>
          </cell>
          <cell r="C538" t="str">
            <v>HYD1</v>
          </cell>
          <cell r="D538" t="str">
            <v>TMN5</v>
          </cell>
          <cell r="E538">
            <v>31.000128794999998</v>
          </cell>
          <cell r="F538" t="str">
            <v>vigs_infiltrated</v>
          </cell>
          <cell r="G538" t="str">
            <v>uninfested</v>
          </cell>
          <cell r="H538" t="str">
            <v>2nd</v>
          </cell>
          <cell r="I538" t="str">
            <v>fourteen</v>
          </cell>
        </row>
        <row r="539">
          <cell r="A539" t="str">
            <v>I.HYD.3.4th</v>
          </cell>
          <cell r="B539" t="str">
            <v>HYD 3</v>
          </cell>
          <cell r="C539" t="str">
            <v>HYD1</v>
          </cell>
          <cell r="D539" t="str">
            <v>TMN5</v>
          </cell>
          <cell r="E539">
            <v>34.444633615000001</v>
          </cell>
          <cell r="F539" t="str">
            <v>vigs_infiltrated</v>
          </cell>
          <cell r="G539" t="str">
            <v>uninfested</v>
          </cell>
          <cell r="H539" t="str">
            <v>4th</v>
          </cell>
          <cell r="I539" t="str">
            <v>fourteen</v>
          </cell>
        </row>
        <row r="540">
          <cell r="A540" t="str">
            <v>I.HYD.28.2nd</v>
          </cell>
          <cell r="B540" t="str">
            <v>HYD 28</v>
          </cell>
          <cell r="C540" t="str">
            <v>HYD1</v>
          </cell>
          <cell r="D540" t="str">
            <v>TMN5</v>
          </cell>
          <cell r="E540">
            <v>30.743872645</v>
          </cell>
          <cell r="F540" t="str">
            <v>vigs_infiltrated</v>
          </cell>
          <cell r="G540" t="str">
            <v>uninfested</v>
          </cell>
          <cell r="H540" t="str">
            <v>2nd</v>
          </cell>
          <cell r="I540" t="str">
            <v>twenty-one</v>
          </cell>
        </row>
        <row r="541">
          <cell r="A541" t="str">
            <v>I.HYD.28.4th</v>
          </cell>
          <cell r="B541" t="str">
            <v>HYD 28</v>
          </cell>
          <cell r="C541" t="str">
            <v>HYD1</v>
          </cell>
          <cell r="D541" t="str">
            <v>TMN5</v>
          </cell>
          <cell r="E541">
            <v>32.67516603</v>
          </cell>
          <cell r="F541" t="str">
            <v>vigs_infiltrated</v>
          </cell>
          <cell r="G541" t="str">
            <v>uninfested</v>
          </cell>
          <cell r="H541" t="str">
            <v>4th</v>
          </cell>
          <cell r="I541" t="str">
            <v>twenty-one</v>
          </cell>
        </row>
        <row r="542">
          <cell r="A542" t="str">
            <v>I.HYD.27.2nd</v>
          </cell>
          <cell r="B542" t="str">
            <v>HYD 27</v>
          </cell>
          <cell r="C542" t="str">
            <v>HYD1</v>
          </cell>
          <cell r="D542" t="str">
            <v>TMN5</v>
          </cell>
          <cell r="E542">
            <v>29.836433095</v>
          </cell>
          <cell r="F542" t="str">
            <v>vigs_infiltrated</v>
          </cell>
          <cell r="G542" t="str">
            <v>uninfested</v>
          </cell>
          <cell r="H542" t="str">
            <v>2nd</v>
          </cell>
          <cell r="I542" t="str">
            <v>fourteen</v>
          </cell>
        </row>
        <row r="543">
          <cell r="A543" t="str">
            <v>I.HYD.27.4th</v>
          </cell>
          <cell r="B543" t="str">
            <v>HYD 27</v>
          </cell>
          <cell r="C543" t="str">
            <v>HYD1</v>
          </cell>
          <cell r="D543" t="str">
            <v>TMN5</v>
          </cell>
          <cell r="E543">
            <v>30.654677925000001</v>
          </cell>
          <cell r="F543" t="str">
            <v>vigs_infiltrated</v>
          </cell>
          <cell r="G543" t="str">
            <v>uninfested</v>
          </cell>
          <cell r="H543" t="str">
            <v>4th</v>
          </cell>
          <cell r="I543" t="str">
            <v>fourteen</v>
          </cell>
        </row>
        <row r="544">
          <cell r="A544" t="str">
            <v>I.HYD.24.2nd</v>
          </cell>
          <cell r="B544" t="str">
            <v>HYD 24</v>
          </cell>
          <cell r="C544" t="str">
            <v>HYD1</v>
          </cell>
          <cell r="D544" t="str">
            <v>TMN5</v>
          </cell>
          <cell r="E544">
            <v>30.001689445</v>
          </cell>
          <cell r="F544" t="str">
            <v>vigs_infiltrated</v>
          </cell>
          <cell r="G544" t="str">
            <v>uninfested</v>
          </cell>
          <cell r="H544" t="str">
            <v>2nd</v>
          </cell>
          <cell r="I544" t="str">
            <v>twenty-one</v>
          </cell>
        </row>
        <row r="545">
          <cell r="A545" t="str">
            <v>I.HYD.23.4th</v>
          </cell>
          <cell r="B545" t="str">
            <v>HYD 23</v>
          </cell>
          <cell r="C545" t="str">
            <v>HYD1</v>
          </cell>
          <cell r="D545" t="str">
            <v>TMN5</v>
          </cell>
          <cell r="E545">
            <v>28.357531290000001</v>
          </cell>
          <cell r="F545" t="str">
            <v>vigs_infiltrated</v>
          </cell>
          <cell r="G545" t="str">
            <v>uninfested</v>
          </cell>
          <cell r="H545" t="str">
            <v>4th</v>
          </cell>
          <cell r="I545" t="str">
            <v>fourteen</v>
          </cell>
        </row>
        <row r="546">
          <cell r="A546" t="str">
            <v>I.HYD.20.2nd</v>
          </cell>
          <cell r="B546" t="str">
            <v>HYD 20</v>
          </cell>
          <cell r="C546" t="str">
            <v>HYD1</v>
          </cell>
          <cell r="D546" t="str">
            <v>TMN5</v>
          </cell>
          <cell r="E546">
            <v>32.370408114999996</v>
          </cell>
          <cell r="F546" t="str">
            <v>vigs_infiltrated</v>
          </cell>
          <cell r="G546" t="str">
            <v>uninfested</v>
          </cell>
          <cell r="H546" t="str">
            <v>2nd</v>
          </cell>
          <cell r="I546" t="str">
            <v>twenty-one</v>
          </cell>
        </row>
        <row r="547">
          <cell r="A547" t="str">
            <v>I.HYD.20.4th</v>
          </cell>
          <cell r="B547" t="str">
            <v>HYD 20</v>
          </cell>
          <cell r="C547" t="str">
            <v>HYD1</v>
          </cell>
          <cell r="D547" t="str">
            <v>TMN5</v>
          </cell>
          <cell r="E547">
            <v>36.999808635000001</v>
          </cell>
          <cell r="F547" t="str">
            <v>vigs_infiltrated</v>
          </cell>
          <cell r="G547" t="str">
            <v>uninfested</v>
          </cell>
          <cell r="H547" t="str">
            <v>4th</v>
          </cell>
          <cell r="I547" t="str">
            <v>twenty-one</v>
          </cell>
        </row>
        <row r="548">
          <cell r="A548" t="str">
            <v>I.HYD.19.4th</v>
          </cell>
          <cell r="B548" t="str">
            <v>HYD 19</v>
          </cell>
          <cell r="C548" t="str">
            <v>HYD1</v>
          </cell>
          <cell r="D548" t="str">
            <v>TMN5</v>
          </cell>
          <cell r="E548">
            <v>31.95114379</v>
          </cell>
          <cell r="F548" t="str">
            <v>vigs_infiltrated</v>
          </cell>
          <cell r="G548" t="str">
            <v>uninfested</v>
          </cell>
          <cell r="H548" t="str">
            <v>4th</v>
          </cell>
          <cell r="I548" t="str">
            <v>fourteen</v>
          </cell>
        </row>
        <row r="549">
          <cell r="A549" t="str">
            <v>I.HYD.16.2nd</v>
          </cell>
          <cell r="B549" t="str">
            <v>HYD 16</v>
          </cell>
          <cell r="C549" t="str">
            <v>HYD1</v>
          </cell>
          <cell r="D549" t="str">
            <v>TMN5</v>
          </cell>
          <cell r="E549">
            <v>30.426788165000001</v>
          </cell>
          <cell r="F549" t="str">
            <v>vigs_infiltrated</v>
          </cell>
          <cell r="G549" t="str">
            <v>uninfested</v>
          </cell>
          <cell r="H549" t="str">
            <v>2nd</v>
          </cell>
          <cell r="I549" t="str">
            <v>twenty-one</v>
          </cell>
        </row>
        <row r="550">
          <cell r="A550" t="str">
            <v>I.HYD.15.2nd</v>
          </cell>
          <cell r="B550" t="str">
            <v>HYD 15</v>
          </cell>
          <cell r="C550" t="str">
            <v>HYD1</v>
          </cell>
          <cell r="D550" t="str">
            <v>TMN5</v>
          </cell>
          <cell r="E550">
            <v>30.350984794999999</v>
          </cell>
          <cell r="F550" t="str">
            <v>vigs_infiltrated</v>
          </cell>
          <cell r="G550" t="str">
            <v>uninfested</v>
          </cell>
          <cell r="H550" t="str">
            <v>2nd</v>
          </cell>
          <cell r="I550" t="str">
            <v>fourteen</v>
          </cell>
        </row>
        <row r="551">
          <cell r="A551" t="str">
            <v>I.HYD.15.4th</v>
          </cell>
          <cell r="B551" t="str">
            <v>HYD 15</v>
          </cell>
          <cell r="C551" t="str">
            <v>HYD1</v>
          </cell>
          <cell r="D551" t="str">
            <v>TMN5</v>
          </cell>
          <cell r="E551">
            <v>29.505559595000001</v>
          </cell>
          <cell r="F551" t="str">
            <v>vigs_infiltrated</v>
          </cell>
          <cell r="G551" t="str">
            <v>uninfested</v>
          </cell>
          <cell r="H551" t="str">
            <v>4th</v>
          </cell>
          <cell r="I551" t="str">
            <v>fourteen</v>
          </cell>
        </row>
        <row r="552">
          <cell r="A552" t="str">
            <v>I.HYD.12.2nd</v>
          </cell>
          <cell r="B552" t="str">
            <v>HYD 12</v>
          </cell>
          <cell r="C552" t="str">
            <v>HYD1</v>
          </cell>
          <cell r="D552" t="str">
            <v>TMN5</v>
          </cell>
          <cell r="E552">
            <v>30.333163020000001</v>
          </cell>
          <cell r="F552" t="str">
            <v>vigs_infiltrated</v>
          </cell>
          <cell r="G552" t="str">
            <v>uninfested</v>
          </cell>
          <cell r="H552" t="str">
            <v>2nd</v>
          </cell>
          <cell r="I552" t="str">
            <v>twenty-one</v>
          </cell>
        </row>
        <row r="553">
          <cell r="A553" t="str">
            <v>I.HYD.11.2nd</v>
          </cell>
          <cell r="B553" t="str">
            <v>HYD 11</v>
          </cell>
          <cell r="C553" t="str">
            <v>HYD1</v>
          </cell>
          <cell r="D553" t="str">
            <v>TMN5</v>
          </cell>
          <cell r="E553">
            <v>33.029348839999997</v>
          </cell>
          <cell r="F553" t="str">
            <v>vigs_infiltrated</v>
          </cell>
          <cell r="G553" t="str">
            <v>uninfested</v>
          </cell>
          <cell r="H553" t="str">
            <v>2nd</v>
          </cell>
          <cell r="I553" t="str">
            <v>fourteen</v>
          </cell>
        </row>
        <row r="554">
          <cell r="A554" t="str">
            <v>I.HYD.11.4th</v>
          </cell>
          <cell r="B554" t="str">
            <v>HYD 11</v>
          </cell>
          <cell r="C554" t="str">
            <v>HYD1</v>
          </cell>
          <cell r="D554" t="str">
            <v>TMN5</v>
          </cell>
          <cell r="E554">
            <v>32.981365414999999</v>
          </cell>
          <cell r="F554" t="str">
            <v>vigs_infiltrated</v>
          </cell>
          <cell r="G554" t="str">
            <v>uninfested</v>
          </cell>
          <cell r="H554" t="str">
            <v>4th</v>
          </cell>
          <cell r="I554" t="str">
            <v>fourteen</v>
          </cell>
        </row>
        <row r="555">
          <cell r="A555" t="str">
            <v>I.GFP.8.2nd</v>
          </cell>
          <cell r="B555" t="str">
            <v>GFP 8</v>
          </cell>
          <cell r="C555" t="str">
            <v>GFP</v>
          </cell>
          <cell r="D555" t="str">
            <v>TMN5</v>
          </cell>
          <cell r="E555">
            <v>32.146334584999998</v>
          </cell>
          <cell r="F555" t="str">
            <v>vigs_infiltrated</v>
          </cell>
          <cell r="G555" t="str">
            <v>uninfested</v>
          </cell>
          <cell r="H555" t="str">
            <v>2nd</v>
          </cell>
          <cell r="I555" t="str">
            <v>twenty-one</v>
          </cell>
        </row>
        <row r="556">
          <cell r="A556" t="str">
            <v>I.GFP.7.4th</v>
          </cell>
          <cell r="B556" t="str">
            <v>GFP 7</v>
          </cell>
          <cell r="C556" t="str">
            <v>GFP</v>
          </cell>
          <cell r="D556" t="str">
            <v>TMN5</v>
          </cell>
          <cell r="E556">
            <v>32.118915835000003</v>
          </cell>
          <cell r="F556" t="str">
            <v>vigs_infiltrated</v>
          </cell>
          <cell r="G556" t="str">
            <v>uninfested</v>
          </cell>
          <cell r="H556" t="str">
            <v>4th</v>
          </cell>
          <cell r="I556" t="str">
            <v>fourteen</v>
          </cell>
        </row>
        <row r="557">
          <cell r="A557" t="str">
            <v>I.GFP.4.2nd</v>
          </cell>
          <cell r="B557" t="str">
            <v>GFP 4</v>
          </cell>
          <cell r="C557" t="str">
            <v>GFP</v>
          </cell>
          <cell r="D557" t="str">
            <v>TMN5</v>
          </cell>
          <cell r="E557">
            <v>30.19050477</v>
          </cell>
          <cell r="F557" t="str">
            <v>vigs_infiltrated</v>
          </cell>
          <cell r="G557" t="str">
            <v>uninfested</v>
          </cell>
          <cell r="H557" t="str">
            <v>2nd</v>
          </cell>
          <cell r="I557" t="str">
            <v>twenty-one</v>
          </cell>
        </row>
        <row r="558">
          <cell r="A558" t="str">
            <v>I.GFP.3.4th</v>
          </cell>
          <cell r="B558" t="str">
            <v>GFP 3</v>
          </cell>
          <cell r="C558" t="str">
            <v>GFP</v>
          </cell>
          <cell r="D558" t="str">
            <v>TMN5</v>
          </cell>
          <cell r="E558">
            <v>31.308538304999999</v>
          </cell>
          <cell r="F558" t="str">
            <v>vigs_infiltrated</v>
          </cell>
          <cell r="G558" t="str">
            <v>uninfested</v>
          </cell>
          <cell r="H558" t="str">
            <v>4th</v>
          </cell>
          <cell r="I558" t="str">
            <v>fourteen</v>
          </cell>
        </row>
        <row r="559">
          <cell r="A559" t="str">
            <v>I.GFP.28.2nd</v>
          </cell>
          <cell r="B559" t="str">
            <v>GFP 28</v>
          </cell>
          <cell r="C559" t="str">
            <v>GFP</v>
          </cell>
          <cell r="D559" t="str">
            <v>TMN5</v>
          </cell>
          <cell r="E559">
            <v>33.302934155000003</v>
          </cell>
          <cell r="F559" t="str">
            <v>vigs_infiltrated</v>
          </cell>
          <cell r="G559" t="str">
            <v>uninfested</v>
          </cell>
          <cell r="H559" t="str">
            <v>2nd</v>
          </cell>
          <cell r="I559" t="str">
            <v>twenty-one</v>
          </cell>
        </row>
        <row r="560">
          <cell r="A560" t="str">
            <v>I.GFP.20.2nd</v>
          </cell>
          <cell r="B560" t="str">
            <v>GFP 20</v>
          </cell>
          <cell r="C560" t="str">
            <v>GFP</v>
          </cell>
          <cell r="D560" t="str">
            <v>TMN5</v>
          </cell>
          <cell r="E560">
            <v>30.149564805000001</v>
          </cell>
          <cell r="F560" t="str">
            <v>vigs_infiltrated</v>
          </cell>
          <cell r="G560" t="str">
            <v>uninfested</v>
          </cell>
          <cell r="H560" t="str">
            <v>2nd</v>
          </cell>
          <cell r="I560" t="str">
            <v>twenty-one</v>
          </cell>
        </row>
        <row r="561">
          <cell r="A561" t="str">
            <v>I.Unif.9.2nd</v>
          </cell>
          <cell r="B561" t="str">
            <v>Unif 9</v>
          </cell>
          <cell r="C561" t="str">
            <v>none</v>
          </cell>
          <cell r="D561" t="str">
            <v>UBQ14</v>
          </cell>
          <cell r="E561">
            <v>26.147212695</v>
          </cell>
          <cell r="F561" t="str">
            <v>uninfiltrated</v>
          </cell>
          <cell r="G561" t="str">
            <v>infested</v>
          </cell>
          <cell r="H561" t="str">
            <v>2nd</v>
          </cell>
          <cell r="I561" t="str">
            <v>fourteen</v>
          </cell>
        </row>
        <row r="562">
          <cell r="A562" t="str">
            <v>I.Unif.9.4th</v>
          </cell>
          <cell r="B562" t="str">
            <v>Unif 9</v>
          </cell>
          <cell r="C562" t="str">
            <v>none</v>
          </cell>
          <cell r="D562" t="str">
            <v>UBQ14</v>
          </cell>
          <cell r="E562">
            <v>22.396332810000001</v>
          </cell>
          <cell r="F562" t="str">
            <v>uninfiltrated</v>
          </cell>
          <cell r="G562" t="str">
            <v>infested</v>
          </cell>
          <cell r="H562" t="str">
            <v>4th</v>
          </cell>
          <cell r="I562" t="str">
            <v>fourteen</v>
          </cell>
        </row>
        <row r="563">
          <cell r="A563" t="str">
            <v>I.Unif.6.2nd</v>
          </cell>
          <cell r="B563" t="str">
            <v>Unif 6</v>
          </cell>
          <cell r="C563" t="str">
            <v>none</v>
          </cell>
          <cell r="D563" t="str">
            <v>UBQ14</v>
          </cell>
          <cell r="E563">
            <v>21.825742630000001</v>
          </cell>
          <cell r="F563" t="str">
            <v>uninfiltrated</v>
          </cell>
          <cell r="G563" t="str">
            <v>infested</v>
          </cell>
          <cell r="H563" t="str">
            <v>2nd</v>
          </cell>
          <cell r="I563" t="str">
            <v>twenty-one</v>
          </cell>
        </row>
        <row r="564">
          <cell r="A564" t="str">
            <v>I.Unif.5.2nd</v>
          </cell>
          <cell r="B564" t="str">
            <v>Unif 5</v>
          </cell>
          <cell r="C564" t="str">
            <v>none</v>
          </cell>
          <cell r="D564" t="str">
            <v>UBQ14</v>
          </cell>
          <cell r="E564">
            <v>28.242920994999999</v>
          </cell>
          <cell r="F564" t="str">
            <v>uninfiltrated</v>
          </cell>
          <cell r="G564" t="str">
            <v>infested</v>
          </cell>
          <cell r="H564" t="str">
            <v>2nd</v>
          </cell>
          <cell r="I564" t="str">
            <v>fourteen</v>
          </cell>
        </row>
        <row r="565">
          <cell r="A565" t="str">
            <v>Unif.21.2nd</v>
          </cell>
          <cell r="B565" t="str">
            <v>Unif 21</v>
          </cell>
          <cell r="C565" t="str">
            <v>none</v>
          </cell>
          <cell r="D565" t="str">
            <v>UBQ14</v>
          </cell>
          <cell r="E565">
            <v>26.240983620000002</v>
          </cell>
          <cell r="F565" t="str">
            <v>uninfiltrated</v>
          </cell>
          <cell r="G565" t="str">
            <v>infested</v>
          </cell>
          <cell r="H565" t="str">
            <v>2nd</v>
          </cell>
          <cell r="I565" t="str">
            <v>fourteen</v>
          </cell>
        </row>
        <row r="566">
          <cell r="A566" t="str">
            <v>I.Unif.21.4th</v>
          </cell>
          <cell r="B566" t="str">
            <v>Unif 21</v>
          </cell>
          <cell r="C566" t="str">
            <v>none</v>
          </cell>
          <cell r="D566" t="str">
            <v>UBQ14</v>
          </cell>
          <cell r="E566">
            <v>25.877902025000001</v>
          </cell>
          <cell r="F566" t="str">
            <v>uninfiltrated</v>
          </cell>
          <cell r="G566" t="str">
            <v>infested</v>
          </cell>
          <cell r="H566" t="str">
            <v>4th</v>
          </cell>
          <cell r="I566" t="str">
            <v>fourteen</v>
          </cell>
        </row>
        <row r="567">
          <cell r="A567" t="str">
            <v>I.Unif.2.4th</v>
          </cell>
          <cell r="B567" t="str">
            <v>Unif 2</v>
          </cell>
          <cell r="C567" t="str">
            <v>none</v>
          </cell>
          <cell r="D567" t="str">
            <v>UBQ14</v>
          </cell>
          <cell r="E567">
            <v>27.15052442</v>
          </cell>
          <cell r="F567" t="str">
            <v>uninfiltrated</v>
          </cell>
          <cell r="G567" t="str">
            <v>infested</v>
          </cell>
          <cell r="H567" t="str">
            <v>4th</v>
          </cell>
          <cell r="I567" t="str">
            <v>twenty-one</v>
          </cell>
        </row>
        <row r="568">
          <cell r="A568" t="str">
            <v>I.Unif.2.2nd</v>
          </cell>
          <cell r="B568" t="str">
            <v>Unif 2</v>
          </cell>
          <cell r="C568" t="str">
            <v>none</v>
          </cell>
          <cell r="D568" t="str">
            <v>UBQ14</v>
          </cell>
          <cell r="E568">
            <v>27.511235755000001</v>
          </cell>
          <cell r="F568" t="str">
            <v>uninfiltrated</v>
          </cell>
          <cell r="G568" t="str">
            <v>infested</v>
          </cell>
          <cell r="H568" t="str">
            <v>2nd</v>
          </cell>
          <cell r="I568" t="str">
            <v>fourteen</v>
          </cell>
        </row>
        <row r="569">
          <cell r="A569" t="str">
            <v>I.Unif.18.2nd</v>
          </cell>
          <cell r="B569" t="str">
            <v>Unif 18</v>
          </cell>
          <cell r="C569" t="str">
            <v>none</v>
          </cell>
          <cell r="D569" t="str">
            <v>UBQ14</v>
          </cell>
          <cell r="E569">
            <v>21.722628525000001</v>
          </cell>
          <cell r="F569" t="str">
            <v>uninfiltrated</v>
          </cell>
          <cell r="G569" t="str">
            <v>infested</v>
          </cell>
          <cell r="H569" t="str">
            <v>2nd</v>
          </cell>
          <cell r="I569" t="str">
            <v>twenty-one</v>
          </cell>
        </row>
        <row r="570">
          <cell r="A570" t="str">
            <v>I.Unif.18.4th</v>
          </cell>
          <cell r="B570" t="str">
            <v>Unif 18</v>
          </cell>
          <cell r="C570" t="str">
            <v>none</v>
          </cell>
          <cell r="D570" t="str">
            <v>UBQ14</v>
          </cell>
          <cell r="E570">
            <v>27.480091075000001</v>
          </cell>
          <cell r="F570" t="str">
            <v>uninfiltrated</v>
          </cell>
          <cell r="G570" t="str">
            <v>infested</v>
          </cell>
          <cell r="H570" t="str">
            <v>4th</v>
          </cell>
          <cell r="I570" t="str">
            <v>twenty-one</v>
          </cell>
        </row>
        <row r="571">
          <cell r="A571" t="str">
            <v>I.Unif.17.2nd</v>
          </cell>
          <cell r="B571" t="str">
            <v>Unif 17</v>
          </cell>
          <cell r="C571" t="str">
            <v>none</v>
          </cell>
          <cell r="D571" t="str">
            <v>UBQ14</v>
          </cell>
          <cell r="E571">
            <v>27.531358744999999</v>
          </cell>
          <cell r="F571" t="str">
            <v>uninfiltrated</v>
          </cell>
          <cell r="G571" t="str">
            <v>infested</v>
          </cell>
          <cell r="H571" t="str">
            <v>2nd</v>
          </cell>
          <cell r="I571" t="str">
            <v>fourteen</v>
          </cell>
        </row>
        <row r="572">
          <cell r="A572" t="str">
            <v>I.Unif.13.2nd</v>
          </cell>
          <cell r="B572" t="str">
            <v>Unif 13</v>
          </cell>
          <cell r="C572" t="str">
            <v>none</v>
          </cell>
          <cell r="D572" t="str">
            <v>UBQ14</v>
          </cell>
          <cell r="E572">
            <v>23.327424879999999</v>
          </cell>
          <cell r="F572" t="str">
            <v>uninfiltrated</v>
          </cell>
          <cell r="G572" t="str">
            <v>infested</v>
          </cell>
          <cell r="H572" t="str">
            <v>2nd</v>
          </cell>
          <cell r="I572" t="str">
            <v>fourteen</v>
          </cell>
        </row>
        <row r="573">
          <cell r="A573" t="str">
            <v>I.Unif.1.2nd</v>
          </cell>
          <cell r="B573" t="str">
            <v>Unif 1</v>
          </cell>
          <cell r="C573" t="str">
            <v>none</v>
          </cell>
          <cell r="D573" t="str">
            <v>UBQ14</v>
          </cell>
          <cell r="E573">
            <v>29.158707225000001</v>
          </cell>
          <cell r="F573" t="str">
            <v>uninfiltrated</v>
          </cell>
          <cell r="G573" t="str">
            <v>infested</v>
          </cell>
          <cell r="H573" t="str">
            <v>2nd</v>
          </cell>
          <cell r="I573" t="str">
            <v>fourteen</v>
          </cell>
        </row>
        <row r="574">
          <cell r="A574" t="str">
            <v>I.Unif.1.4th</v>
          </cell>
          <cell r="B574" t="str">
            <v>Unif 1</v>
          </cell>
          <cell r="C574" t="str">
            <v>none</v>
          </cell>
          <cell r="D574" t="str">
            <v>UBQ14</v>
          </cell>
          <cell r="E574">
            <v>27.150302445000001</v>
          </cell>
          <cell r="F574" t="str">
            <v>uninfiltrated</v>
          </cell>
          <cell r="G574" t="str">
            <v>infested</v>
          </cell>
          <cell r="H574" t="str">
            <v>4th</v>
          </cell>
          <cell r="I574" t="str">
            <v>fourteen</v>
          </cell>
        </row>
        <row r="575">
          <cell r="A575" t="str">
            <v>I.HYD.9.2nd</v>
          </cell>
          <cell r="B575" t="str">
            <v>HYD 9</v>
          </cell>
          <cell r="C575" t="str">
            <v>HYD1</v>
          </cell>
          <cell r="D575" t="str">
            <v>UBQ14</v>
          </cell>
          <cell r="E575">
            <v>27.476924740000001</v>
          </cell>
          <cell r="F575" t="str">
            <v>vigs_infiltrated</v>
          </cell>
          <cell r="G575" t="str">
            <v>infested</v>
          </cell>
          <cell r="H575" t="str">
            <v>2nd</v>
          </cell>
          <cell r="I575" t="str">
            <v>fourteen</v>
          </cell>
        </row>
        <row r="576">
          <cell r="A576" t="str">
            <v>I.HYD.6.2nd</v>
          </cell>
          <cell r="B576" t="str">
            <v>HYD 6</v>
          </cell>
          <cell r="C576" t="str">
            <v>HYD1</v>
          </cell>
          <cell r="D576" t="str">
            <v>UBQ14</v>
          </cell>
          <cell r="E576">
            <v>27.004182674999999</v>
          </cell>
          <cell r="F576" t="str">
            <v>vigs_infiltrated</v>
          </cell>
          <cell r="G576" t="str">
            <v>infested</v>
          </cell>
          <cell r="H576" t="str">
            <v>2nd</v>
          </cell>
          <cell r="I576" t="str">
            <v>twenty-one</v>
          </cell>
        </row>
        <row r="577">
          <cell r="A577" t="str">
            <v>I.HYD.6.4th</v>
          </cell>
          <cell r="B577" t="str">
            <v>HYD 6</v>
          </cell>
          <cell r="C577" t="str">
            <v>HYD1</v>
          </cell>
          <cell r="D577" t="str">
            <v>UBQ14</v>
          </cell>
          <cell r="E577">
            <v>26.586037739999998</v>
          </cell>
          <cell r="F577" t="str">
            <v>vigs_infiltrated</v>
          </cell>
          <cell r="G577" t="str">
            <v>infested</v>
          </cell>
          <cell r="H577" t="str">
            <v>4th</v>
          </cell>
          <cell r="I577" t="str">
            <v>twenty-one</v>
          </cell>
        </row>
        <row r="578">
          <cell r="A578" t="str">
            <v>I.HYD.5.2nd</v>
          </cell>
          <cell r="B578" t="str">
            <v>HYD 5</v>
          </cell>
          <cell r="C578" t="str">
            <v>HYD1</v>
          </cell>
          <cell r="D578" t="str">
            <v>UBQ14</v>
          </cell>
          <cell r="E578">
            <v>23.031560809999998</v>
          </cell>
          <cell r="F578" t="str">
            <v>vigs_infiltrated</v>
          </cell>
          <cell r="G578" t="str">
            <v>infested</v>
          </cell>
          <cell r="H578" t="str">
            <v>2nd</v>
          </cell>
          <cell r="I578" t="str">
            <v>fourteen</v>
          </cell>
        </row>
        <row r="579">
          <cell r="A579" t="str">
            <v>I.HYD.5.4th</v>
          </cell>
          <cell r="B579" t="str">
            <v>HYD 5</v>
          </cell>
          <cell r="C579" t="str">
            <v>HYD1</v>
          </cell>
          <cell r="D579" t="str">
            <v>UBQ14</v>
          </cell>
          <cell r="E579">
            <v>27.309706609999999</v>
          </cell>
          <cell r="F579" t="str">
            <v>vigs_infiltrated</v>
          </cell>
          <cell r="G579" t="str">
            <v>infested</v>
          </cell>
          <cell r="H579" t="str">
            <v>4th</v>
          </cell>
          <cell r="I579" t="str">
            <v>fourteen</v>
          </cell>
        </row>
        <row r="580">
          <cell r="A580" t="str">
            <v>I.HYD.26.2nd</v>
          </cell>
          <cell r="B580" t="str">
            <v>HYD 26</v>
          </cell>
          <cell r="C580" t="str">
            <v>HYD1</v>
          </cell>
          <cell r="D580" t="str">
            <v>UBQ14</v>
          </cell>
          <cell r="E580">
            <v>25.612770675</v>
          </cell>
          <cell r="F580" t="str">
            <v>vigs_infiltrated</v>
          </cell>
          <cell r="G580" t="str">
            <v>infested</v>
          </cell>
          <cell r="H580" t="str">
            <v>2nd</v>
          </cell>
          <cell r="I580" t="str">
            <v>twenty-one</v>
          </cell>
        </row>
        <row r="581">
          <cell r="A581" t="str">
            <v>I.HYD.26.4th</v>
          </cell>
          <cell r="B581" t="str">
            <v>HYD 26</v>
          </cell>
          <cell r="C581" t="str">
            <v>HYD1</v>
          </cell>
          <cell r="D581" t="str">
            <v>UBQ14</v>
          </cell>
          <cell r="E581">
            <v>25.614531110000001</v>
          </cell>
          <cell r="F581" t="str">
            <v>vigs_infiltrated</v>
          </cell>
          <cell r="G581" t="str">
            <v>infested</v>
          </cell>
          <cell r="H581" t="str">
            <v>4th</v>
          </cell>
          <cell r="I581" t="str">
            <v>twenty-one</v>
          </cell>
        </row>
        <row r="582">
          <cell r="A582" t="str">
            <v>I.HYD.25.2nd</v>
          </cell>
          <cell r="B582" t="str">
            <v>HYD 25</v>
          </cell>
          <cell r="C582" t="str">
            <v>HYD1</v>
          </cell>
          <cell r="D582" t="str">
            <v>UBQ14</v>
          </cell>
          <cell r="E582">
            <v>28.968226649999998</v>
          </cell>
          <cell r="F582" t="str">
            <v>vigs_infiltrated</v>
          </cell>
          <cell r="G582" t="str">
            <v>infested</v>
          </cell>
          <cell r="H582" t="str">
            <v>2nd</v>
          </cell>
          <cell r="I582" t="str">
            <v>fourteen</v>
          </cell>
        </row>
        <row r="583">
          <cell r="A583" t="str">
            <v>I.HYD.22.2nd</v>
          </cell>
          <cell r="B583" t="str">
            <v>HYD 22</v>
          </cell>
          <cell r="C583" t="str">
            <v>HYD1</v>
          </cell>
          <cell r="D583" t="str">
            <v>UBQ14</v>
          </cell>
          <cell r="E583">
            <v>23.224168505000002</v>
          </cell>
          <cell r="F583" t="str">
            <v>vigs_infiltrated</v>
          </cell>
          <cell r="G583" t="str">
            <v>infested</v>
          </cell>
          <cell r="H583" t="str">
            <v>2nd</v>
          </cell>
          <cell r="I583" t="str">
            <v>twenty-one</v>
          </cell>
        </row>
        <row r="584">
          <cell r="A584" t="str">
            <v>I.HYD.22.4th</v>
          </cell>
          <cell r="B584" t="str">
            <v>HYD 22</v>
          </cell>
          <cell r="C584" t="str">
            <v>HYD1</v>
          </cell>
          <cell r="D584" t="str">
            <v>UBQ14</v>
          </cell>
          <cell r="E584">
            <v>26.154496705</v>
          </cell>
          <cell r="F584" t="str">
            <v>vigs_infiltrated</v>
          </cell>
          <cell r="G584" t="str">
            <v>infested</v>
          </cell>
          <cell r="H584" t="str">
            <v>4th</v>
          </cell>
          <cell r="I584" t="str">
            <v>twenty-one</v>
          </cell>
        </row>
        <row r="585">
          <cell r="A585" t="str">
            <v>I.HYD.21.2nd</v>
          </cell>
          <cell r="B585" t="str">
            <v>HYD 21</v>
          </cell>
          <cell r="C585" t="str">
            <v>HYD1</v>
          </cell>
          <cell r="D585" t="str">
            <v>UBQ14</v>
          </cell>
          <cell r="E585">
            <v>25.04499423</v>
          </cell>
          <cell r="F585" t="str">
            <v>vigs_infiltrated</v>
          </cell>
          <cell r="G585" t="str">
            <v>infested</v>
          </cell>
          <cell r="H585" t="str">
            <v>2nd</v>
          </cell>
          <cell r="I585" t="str">
            <v>fourteen</v>
          </cell>
        </row>
        <row r="586">
          <cell r="A586" t="str">
            <v>I.HYD.21.4th</v>
          </cell>
          <cell r="B586" t="str">
            <v>HYD 21</v>
          </cell>
          <cell r="C586" t="str">
            <v>HYD1</v>
          </cell>
          <cell r="D586" t="str">
            <v>UBQ14</v>
          </cell>
          <cell r="E586">
            <v>24.348500534999999</v>
          </cell>
          <cell r="F586" t="str">
            <v>vigs_infiltrated</v>
          </cell>
          <cell r="G586" t="str">
            <v>infested</v>
          </cell>
          <cell r="H586" t="str">
            <v>4th</v>
          </cell>
          <cell r="I586" t="str">
            <v>fourteen</v>
          </cell>
        </row>
        <row r="587">
          <cell r="A587" t="str">
            <v>I.HYD.2.2nd</v>
          </cell>
          <cell r="B587" t="str">
            <v>HYD 2</v>
          </cell>
          <cell r="C587" t="str">
            <v>HYD1</v>
          </cell>
          <cell r="D587" t="str">
            <v>UBQ14</v>
          </cell>
          <cell r="E587">
            <v>26.091700285000002</v>
          </cell>
          <cell r="F587" t="str">
            <v>vigs_infiltrated</v>
          </cell>
          <cell r="G587" t="str">
            <v>infested</v>
          </cell>
          <cell r="H587" t="str">
            <v>2nd</v>
          </cell>
          <cell r="I587" t="str">
            <v>twenty-one</v>
          </cell>
        </row>
        <row r="588">
          <cell r="A588" t="str">
            <v>I.HYD.2.4th</v>
          </cell>
          <cell r="B588" t="str">
            <v>HYD 2</v>
          </cell>
          <cell r="C588" t="str">
            <v>HYD1</v>
          </cell>
          <cell r="D588" t="str">
            <v>UBQ14</v>
          </cell>
          <cell r="E588">
            <v>26.494035565000001</v>
          </cell>
          <cell r="F588" t="str">
            <v>vigs_infiltrated</v>
          </cell>
          <cell r="G588" t="str">
            <v>infested</v>
          </cell>
          <cell r="H588" t="str">
            <v>4th</v>
          </cell>
          <cell r="I588" t="str">
            <v>twenty-one</v>
          </cell>
        </row>
        <row r="589">
          <cell r="A589" t="str">
            <v>I.HYD.18.2nd</v>
          </cell>
          <cell r="B589" t="str">
            <v>HYD 18</v>
          </cell>
          <cell r="C589" t="str">
            <v>HYD1</v>
          </cell>
          <cell r="D589" t="str">
            <v>UBQ14</v>
          </cell>
          <cell r="E589">
            <v>25.455216910000001</v>
          </cell>
          <cell r="F589" t="str">
            <v>vigs_infiltrated</v>
          </cell>
          <cell r="G589" t="str">
            <v>infested</v>
          </cell>
          <cell r="H589" t="str">
            <v>2nd</v>
          </cell>
          <cell r="I589" t="str">
            <v>twenty-one</v>
          </cell>
        </row>
        <row r="590">
          <cell r="A590" t="str">
            <v>I.HYD.18.4th</v>
          </cell>
          <cell r="B590" t="str">
            <v>HYD 18</v>
          </cell>
          <cell r="C590" t="str">
            <v>HYD1</v>
          </cell>
          <cell r="D590" t="str">
            <v>UBQ14</v>
          </cell>
          <cell r="E590">
            <v>28.408905794999999</v>
          </cell>
          <cell r="F590" t="str">
            <v>vigs_infiltrated</v>
          </cell>
          <cell r="G590" t="str">
            <v>infested</v>
          </cell>
          <cell r="H590" t="str">
            <v>4th</v>
          </cell>
          <cell r="I590" t="str">
            <v>twenty-one</v>
          </cell>
        </row>
        <row r="591">
          <cell r="A591" t="str">
            <v>I.HYD.17.2nd</v>
          </cell>
          <cell r="B591" t="str">
            <v>HYD 17</v>
          </cell>
          <cell r="C591" t="str">
            <v>HYD1</v>
          </cell>
          <cell r="D591" t="str">
            <v>UBQ14</v>
          </cell>
          <cell r="E591">
            <v>30.46830306</v>
          </cell>
          <cell r="F591" t="str">
            <v>vigs_infiltrated</v>
          </cell>
          <cell r="G591" t="str">
            <v>infested</v>
          </cell>
          <cell r="H591" t="str">
            <v>2nd</v>
          </cell>
          <cell r="I591" t="str">
            <v>fourteen</v>
          </cell>
        </row>
        <row r="592">
          <cell r="A592" t="str">
            <v>I.HYD.13.2nd</v>
          </cell>
          <cell r="B592" t="str">
            <v>HYD 13</v>
          </cell>
          <cell r="C592" t="str">
            <v>HYD1</v>
          </cell>
          <cell r="D592" t="str">
            <v>UBQ14</v>
          </cell>
          <cell r="E592">
            <v>26.058868759999999</v>
          </cell>
          <cell r="F592" t="str">
            <v>vigs_infiltrated</v>
          </cell>
          <cell r="G592" t="str">
            <v>infested</v>
          </cell>
          <cell r="H592" t="str">
            <v>2nd</v>
          </cell>
          <cell r="I592" t="str">
            <v>fourteen</v>
          </cell>
        </row>
        <row r="593">
          <cell r="A593" t="str">
            <v>I.HYD.13.4th</v>
          </cell>
          <cell r="B593" t="str">
            <v>HYD 13</v>
          </cell>
          <cell r="C593" t="str">
            <v>HYD1</v>
          </cell>
          <cell r="D593" t="str">
            <v>UBQ14</v>
          </cell>
          <cell r="E593">
            <v>27.006503654999999</v>
          </cell>
          <cell r="F593" t="str">
            <v>vigs_infiltrated</v>
          </cell>
          <cell r="G593" t="str">
            <v>infested</v>
          </cell>
          <cell r="H593" t="str">
            <v>4th</v>
          </cell>
          <cell r="I593" t="str">
            <v>fourteen</v>
          </cell>
        </row>
        <row r="594">
          <cell r="A594" t="str">
            <v>I.HYD.10.2nd</v>
          </cell>
          <cell r="B594" t="str">
            <v>HYD 10</v>
          </cell>
          <cell r="C594" t="str">
            <v>HYD1</v>
          </cell>
          <cell r="D594" t="str">
            <v>UBQ14</v>
          </cell>
          <cell r="E594">
            <v>25.622059180000001</v>
          </cell>
          <cell r="F594" t="str">
            <v>vigs_infiltrated</v>
          </cell>
          <cell r="G594" t="str">
            <v>infested</v>
          </cell>
          <cell r="H594" t="str">
            <v>2nd</v>
          </cell>
          <cell r="I594" t="str">
            <v>twenty-one</v>
          </cell>
        </row>
        <row r="595">
          <cell r="A595" t="str">
            <v>I.HYD.10.4th</v>
          </cell>
          <cell r="B595" t="str">
            <v>HYD 10</v>
          </cell>
          <cell r="C595" t="str">
            <v>HYD1</v>
          </cell>
          <cell r="D595" t="str">
            <v>UBQ14</v>
          </cell>
          <cell r="E595">
            <v>21.293259995</v>
          </cell>
          <cell r="F595" t="str">
            <v>vigs_infiltrated</v>
          </cell>
          <cell r="G595" t="str">
            <v>infested</v>
          </cell>
          <cell r="H595" t="str">
            <v>4th</v>
          </cell>
          <cell r="I595" t="str">
            <v>twenty-one</v>
          </cell>
        </row>
        <row r="596">
          <cell r="A596" t="str">
            <v>I.HYD.1.2nd</v>
          </cell>
          <cell r="B596" t="str">
            <v>HYD 1</v>
          </cell>
          <cell r="C596" t="str">
            <v>HYD1</v>
          </cell>
          <cell r="D596" t="str">
            <v>UBQ14</v>
          </cell>
          <cell r="E596">
            <v>26.288860320000001</v>
          </cell>
          <cell r="F596" t="str">
            <v>vigs_infiltrated</v>
          </cell>
          <cell r="G596" t="str">
            <v>infested</v>
          </cell>
          <cell r="H596" t="str">
            <v>2nd</v>
          </cell>
          <cell r="I596" t="str">
            <v>fourteen</v>
          </cell>
        </row>
        <row r="597">
          <cell r="A597" t="str">
            <v>I.HYD.1.4th</v>
          </cell>
          <cell r="B597" t="str">
            <v>HYD 1</v>
          </cell>
          <cell r="C597" t="str">
            <v>HYD1</v>
          </cell>
          <cell r="D597" t="str">
            <v>UBQ14</v>
          </cell>
          <cell r="E597">
            <v>29.202732480000002</v>
          </cell>
          <cell r="F597" t="str">
            <v>vigs_infiltrated</v>
          </cell>
          <cell r="G597" t="str">
            <v>infested</v>
          </cell>
          <cell r="H597" t="str">
            <v>4th</v>
          </cell>
          <cell r="I597" t="str">
            <v>fourteen</v>
          </cell>
        </row>
        <row r="598">
          <cell r="A598" t="str">
            <v>I.GFP.9.2nd</v>
          </cell>
          <cell r="B598" t="str">
            <v>GFP 9</v>
          </cell>
          <cell r="C598" t="str">
            <v>GFP</v>
          </cell>
          <cell r="D598" t="str">
            <v>UBQ14</v>
          </cell>
          <cell r="E598">
            <v>27.115489985</v>
          </cell>
          <cell r="F598" t="str">
            <v>vigs_infiltrated</v>
          </cell>
          <cell r="G598" t="str">
            <v>infested</v>
          </cell>
          <cell r="H598" t="str">
            <v>2nd</v>
          </cell>
          <cell r="I598" t="str">
            <v>fourteen</v>
          </cell>
        </row>
        <row r="599">
          <cell r="A599" t="str">
            <v>I.GFP.9.4th</v>
          </cell>
          <cell r="B599" t="str">
            <v>GFP 9</v>
          </cell>
          <cell r="C599" t="str">
            <v>GFP</v>
          </cell>
          <cell r="D599" t="str">
            <v>UBQ14</v>
          </cell>
          <cell r="E599">
            <v>26.903437775</v>
          </cell>
          <cell r="F599" t="str">
            <v>vigs_infiltrated</v>
          </cell>
          <cell r="G599" t="str">
            <v>infested</v>
          </cell>
          <cell r="H599" t="str">
            <v>4th</v>
          </cell>
          <cell r="I599" t="str">
            <v>fourteen</v>
          </cell>
        </row>
        <row r="600">
          <cell r="A600" t="str">
            <v>I.GFP.5.2nd</v>
          </cell>
          <cell r="B600" t="str">
            <v>GFP 5</v>
          </cell>
          <cell r="C600" t="str">
            <v>GFP</v>
          </cell>
          <cell r="D600" t="str">
            <v>UBQ14</v>
          </cell>
          <cell r="E600">
            <v>22.034678540000002</v>
          </cell>
          <cell r="F600" t="str">
            <v>vigs_infiltrated</v>
          </cell>
          <cell r="G600" t="str">
            <v>infested</v>
          </cell>
          <cell r="H600" t="str">
            <v>2nd</v>
          </cell>
          <cell r="I600" t="str">
            <v>fourteen</v>
          </cell>
        </row>
        <row r="601">
          <cell r="A601" t="str">
            <v>I.GFP.26.4th</v>
          </cell>
          <cell r="B601" t="str">
            <v>GFP 26</v>
          </cell>
          <cell r="C601" t="str">
            <v>GFP</v>
          </cell>
          <cell r="D601" t="str">
            <v>UBQ14</v>
          </cell>
          <cell r="E601">
            <v>22.27537903</v>
          </cell>
          <cell r="F601" t="str">
            <v>vigs_infiltrated</v>
          </cell>
          <cell r="G601" t="str">
            <v>infested</v>
          </cell>
          <cell r="H601" t="str">
            <v>4th</v>
          </cell>
          <cell r="I601" t="str">
            <v>twenty-one</v>
          </cell>
        </row>
        <row r="602">
          <cell r="A602" t="str">
            <v>I.GFP.26.2nd</v>
          </cell>
          <cell r="B602" t="str">
            <v>GFP 26</v>
          </cell>
          <cell r="C602" t="str">
            <v>GFP</v>
          </cell>
          <cell r="D602" t="str">
            <v>UBQ14</v>
          </cell>
          <cell r="E602">
            <v>22.272924294999999</v>
          </cell>
          <cell r="F602" t="str">
            <v>vigs_infiltrated</v>
          </cell>
          <cell r="G602" t="str">
            <v>infested</v>
          </cell>
          <cell r="H602" t="str">
            <v>2nd</v>
          </cell>
          <cell r="I602" t="str">
            <v>twenty-one</v>
          </cell>
        </row>
        <row r="603">
          <cell r="A603" t="str">
            <v>I.GFP.25.4th</v>
          </cell>
          <cell r="B603" t="str">
            <v>GFP 25</v>
          </cell>
          <cell r="C603" t="str">
            <v>GFP</v>
          </cell>
          <cell r="D603" t="str">
            <v>UBQ14</v>
          </cell>
          <cell r="E603">
            <v>27.818479624999998</v>
          </cell>
          <cell r="F603" t="str">
            <v>vigs_infiltrated</v>
          </cell>
          <cell r="G603" t="str">
            <v>infested</v>
          </cell>
          <cell r="H603" t="str">
            <v>4th</v>
          </cell>
          <cell r="I603" t="str">
            <v>fourteen</v>
          </cell>
        </row>
        <row r="604">
          <cell r="A604" t="str">
            <v>I.GFP.25.2nd</v>
          </cell>
          <cell r="B604" t="str">
            <v>GFP 25</v>
          </cell>
          <cell r="C604" t="str">
            <v>GFP</v>
          </cell>
          <cell r="D604" t="str">
            <v>UBQ14</v>
          </cell>
          <cell r="E604">
            <v>25.963464510000001</v>
          </cell>
          <cell r="F604" t="str">
            <v>vigs_infiltrated</v>
          </cell>
          <cell r="G604" t="str">
            <v>infested</v>
          </cell>
          <cell r="H604" t="str">
            <v>2nd</v>
          </cell>
          <cell r="I604" t="str">
            <v>fourteen</v>
          </cell>
        </row>
        <row r="605">
          <cell r="A605" t="str">
            <v>I.GFP.22.2nd</v>
          </cell>
          <cell r="B605" t="str">
            <v>GFP 22</v>
          </cell>
          <cell r="C605" t="str">
            <v>GFP</v>
          </cell>
          <cell r="D605" t="str">
            <v>UBQ14</v>
          </cell>
          <cell r="E605">
            <v>26.299320215000002</v>
          </cell>
          <cell r="F605" t="str">
            <v>vigs_infiltrated</v>
          </cell>
          <cell r="G605" t="str">
            <v>infested</v>
          </cell>
          <cell r="H605" t="str">
            <v>2nd</v>
          </cell>
          <cell r="I605" t="str">
            <v>twenty-one</v>
          </cell>
        </row>
        <row r="606">
          <cell r="A606" t="str">
            <v>I.GFP.22.4th</v>
          </cell>
          <cell r="B606" t="str">
            <v>GFP 22</v>
          </cell>
          <cell r="C606" t="str">
            <v>GFP</v>
          </cell>
          <cell r="D606" t="str">
            <v>UBQ14</v>
          </cell>
          <cell r="E606">
            <v>28.612515949999999</v>
          </cell>
          <cell r="F606" t="str">
            <v>vigs_infiltrated</v>
          </cell>
          <cell r="G606" t="str">
            <v>infested</v>
          </cell>
          <cell r="H606" t="str">
            <v>4th</v>
          </cell>
          <cell r="I606" t="str">
            <v>twenty-one</v>
          </cell>
        </row>
        <row r="607">
          <cell r="A607" t="str">
            <v>I.GFP.21.2nd</v>
          </cell>
          <cell r="B607" t="str">
            <v>GFP 21</v>
          </cell>
          <cell r="C607" t="str">
            <v>GFP</v>
          </cell>
          <cell r="D607" t="str">
            <v>UBQ14</v>
          </cell>
          <cell r="E607">
            <v>21.967383365</v>
          </cell>
          <cell r="F607" t="str">
            <v>vigs_infiltrated</v>
          </cell>
          <cell r="G607" t="str">
            <v>infested</v>
          </cell>
          <cell r="H607" t="str">
            <v>2nd</v>
          </cell>
          <cell r="I607" t="str">
            <v>fourteen</v>
          </cell>
        </row>
        <row r="608">
          <cell r="A608" t="str">
            <v>I.GFP.2.2nd</v>
          </cell>
          <cell r="B608" t="str">
            <v>GFP 2</v>
          </cell>
          <cell r="C608" t="str">
            <v>GFP</v>
          </cell>
          <cell r="D608" t="str">
            <v>UBQ14</v>
          </cell>
          <cell r="E608">
            <v>26.289491375000001</v>
          </cell>
          <cell r="F608" t="str">
            <v>vigs_infiltrated</v>
          </cell>
          <cell r="G608" t="str">
            <v>infested</v>
          </cell>
          <cell r="H608" t="str">
            <v>2nd</v>
          </cell>
          <cell r="I608" t="str">
            <v>twenty-one</v>
          </cell>
        </row>
        <row r="609">
          <cell r="A609" t="str">
            <v>I.GFP.18.4th</v>
          </cell>
          <cell r="B609" t="str">
            <v>GFP 18</v>
          </cell>
          <cell r="C609" t="str">
            <v>GFP</v>
          </cell>
          <cell r="D609" t="str">
            <v>UBQ14</v>
          </cell>
          <cell r="E609">
            <v>21.450375730000001</v>
          </cell>
          <cell r="F609" t="str">
            <v>vigs_infiltrated</v>
          </cell>
          <cell r="G609" t="str">
            <v>infested</v>
          </cell>
          <cell r="H609" t="str">
            <v>4th</v>
          </cell>
          <cell r="I609" t="str">
            <v>twenty-one</v>
          </cell>
        </row>
        <row r="610">
          <cell r="A610" t="str">
            <v>I.GFP.18.2nd</v>
          </cell>
          <cell r="B610" t="str">
            <v>GFP 18</v>
          </cell>
          <cell r="C610" t="str">
            <v>GFP</v>
          </cell>
          <cell r="D610" t="str">
            <v>UBQ14</v>
          </cell>
          <cell r="E610">
            <v>20.867230859999999</v>
          </cell>
          <cell r="F610" t="str">
            <v>vigs_infiltrated</v>
          </cell>
          <cell r="G610" t="str">
            <v>infested</v>
          </cell>
          <cell r="H610" t="str">
            <v>2nd</v>
          </cell>
          <cell r="I610" t="str">
            <v>twenty-one</v>
          </cell>
        </row>
        <row r="611">
          <cell r="A611" t="str">
            <v>I.GFP.17.2nd</v>
          </cell>
          <cell r="B611" t="str">
            <v>GFP 17</v>
          </cell>
          <cell r="C611" t="str">
            <v>GFP</v>
          </cell>
          <cell r="D611" t="str">
            <v>UBQ14</v>
          </cell>
          <cell r="E611">
            <v>28.494579139999999</v>
          </cell>
          <cell r="F611" t="str">
            <v>vigs_infiltrated</v>
          </cell>
          <cell r="G611" t="str">
            <v>infested</v>
          </cell>
          <cell r="H611" t="str">
            <v>2nd</v>
          </cell>
          <cell r="I611" t="str">
            <v>fourteen</v>
          </cell>
        </row>
        <row r="612">
          <cell r="A612" t="str">
            <v>I.GFP.14.2nd</v>
          </cell>
          <cell r="B612" t="str">
            <v>GFP 14</v>
          </cell>
          <cell r="C612" t="str">
            <v>GFP</v>
          </cell>
          <cell r="D612" t="str">
            <v>UBQ14</v>
          </cell>
          <cell r="E612">
            <v>26.79471736</v>
          </cell>
          <cell r="F612" t="str">
            <v>vigs_infiltrated</v>
          </cell>
          <cell r="G612" t="str">
            <v>infested</v>
          </cell>
          <cell r="H612" t="str">
            <v>2nd</v>
          </cell>
          <cell r="I612" t="str">
            <v>twenty-one</v>
          </cell>
        </row>
        <row r="613">
          <cell r="A613" t="str">
            <v>I.GFP.14.4th</v>
          </cell>
          <cell r="B613" t="str">
            <v>GFP 14</v>
          </cell>
          <cell r="C613" t="str">
            <v>GFP</v>
          </cell>
          <cell r="D613" t="str">
            <v>UBQ14</v>
          </cell>
          <cell r="E613">
            <v>31.460068825</v>
          </cell>
          <cell r="F613" t="str">
            <v>vigs_infiltrated</v>
          </cell>
          <cell r="G613" t="str">
            <v>infested</v>
          </cell>
          <cell r="H613" t="str">
            <v>4th</v>
          </cell>
          <cell r="I613" t="str">
            <v>twenty-one</v>
          </cell>
        </row>
        <row r="614">
          <cell r="A614" t="str">
            <v>I.GFP.13.2nd</v>
          </cell>
          <cell r="B614" t="str">
            <v>GFP 13</v>
          </cell>
          <cell r="C614" t="str">
            <v>GFP</v>
          </cell>
          <cell r="D614" t="str">
            <v>UBQ14</v>
          </cell>
          <cell r="E614">
            <v>26.358531355</v>
          </cell>
          <cell r="F614" t="str">
            <v>vigs_infiltrated</v>
          </cell>
          <cell r="G614" t="str">
            <v>infested</v>
          </cell>
          <cell r="H614" t="str">
            <v>2nd</v>
          </cell>
          <cell r="I614" t="str">
            <v>fourteen</v>
          </cell>
        </row>
        <row r="615">
          <cell r="A615" t="str">
            <v>I.GFP.13.4th</v>
          </cell>
          <cell r="B615" t="str">
            <v>GFP 13</v>
          </cell>
          <cell r="C615" t="str">
            <v>GFP</v>
          </cell>
          <cell r="D615" t="str">
            <v>UBQ14</v>
          </cell>
          <cell r="E615">
            <v>27.507229599999999</v>
          </cell>
          <cell r="F615" t="str">
            <v>vigs_infiltrated</v>
          </cell>
          <cell r="G615" t="str">
            <v>infested</v>
          </cell>
          <cell r="H615" t="str">
            <v>4th</v>
          </cell>
          <cell r="I615" t="str">
            <v>fourteen</v>
          </cell>
        </row>
        <row r="616">
          <cell r="A616" t="str">
            <v>I.GFP.10.4th</v>
          </cell>
          <cell r="B616" t="str">
            <v>GFP 10</v>
          </cell>
          <cell r="C616" t="str">
            <v>GFP</v>
          </cell>
          <cell r="D616" t="str">
            <v>UBQ14</v>
          </cell>
          <cell r="E616">
            <v>26.374544839999999</v>
          </cell>
          <cell r="F616" t="str">
            <v>vigs_infiltrated</v>
          </cell>
          <cell r="G616" t="str">
            <v>infested</v>
          </cell>
          <cell r="H616" t="str">
            <v>4th</v>
          </cell>
          <cell r="I616" t="str">
            <v>twenty-one</v>
          </cell>
        </row>
        <row r="617">
          <cell r="A617" t="str">
            <v>I.GFP.10.2nd</v>
          </cell>
          <cell r="B617" t="str">
            <v>GFP 10</v>
          </cell>
          <cell r="C617" t="str">
            <v>GFP</v>
          </cell>
          <cell r="D617" t="str">
            <v>UBQ14</v>
          </cell>
          <cell r="E617">
            <v>19.814885745000002</v>
          </cell>
          <cell r="F617" t="str">
            <v>vigs_infiltrated</v>
          </cell>
          <cell r="G617" t="str">
            <v>infested</v>
          </cell>
          <cell r="H617" t="str">
            <v>2nd</v>
          </cell>
          <cell r="I617" t="str">
            <v>twenty-one</v>
          </cell>
        </row>
        <row r="618">
          <cell r="A618" t="str">
            <v>I.GFP1.2nd</v>
          </cell>
          <cell r="B618" t="str">
            <v>GFP 1</v>
          </cell>
          <cell r="C618" t="str">
            <v>GFP</v>
          </cell>
          <cell r="D618" t="str">
            <v>UBQ14</v>
          </cell>
          <cell r="E618">
            <v>23.712466020000001</v>
          </cell>
          <cell r="F618" t="str">
            <v>vigs_infiltrated</v>
          </cell>
          <cell r="G618" t="str">
            <v>infested</v>
          </cell>
          <cell r="H618" t="str">
            <v>2nd</v>
          </cell>
          <cell r="I618" t="str">
            <v>fourteen</v>
          </cell>
        </row>
        <row r="619">
          <cell r="A619" t="str">
            <v>I.Unif.8.2nd</v>
          </cell>
          <cell r="B619" t="str">
            <v>Unif 8</v>
          </cell>
          <cell r="C619" t="str">
            <v>none</v>
          </cell>
          <cell r="D619" t="str">
            <v>UBQ14</v>
          </cell>
          <cell r="E619">
            <v>27.238640815</v>
          </cell>
          <cell r="F619" t="str">
            <v>uninfiltrated</v>
          </cell>
          <cell r="G619" t="str">
            <v>uninfested</v>
          </cell>
          <cell r="H619" t="str">
            <v>2nd</v>
          </cell>
          <cell r="I619" t="str">
            <v>twenty-one</v>
          </cell>
        </row>
        <row r="620">
          <cell r="A620" t="str">
            <v>I.Unif.7.2nd</v>
          </cell>
          <cell r="B620" t="str">
            <v>Unif 7</v>
          </cell>
          <cell r="C620" t="str">
            <v>none</v>
          </cell>
          <cell r="D620" t="str">
            <v>UBQ14</v>
          </cell>
          <cell r="E620">
            <v>26.921221894999999</v>
          </cell>
          <cell r="F620" t="str">
            <v>uninfiltrated</v>
          </cell>
          <cell r="G620" t="str">
            <v>uninfested</v>
          </cell>
          <cell r="H620" t="str">
            <v>2nd</v>
          </cell>
          <cell r="I620" t="str">
            <v>fourteen</v>
          </cell>
        </row>
        <row r="621">
          <cell r="A621" t="str">
            <v>I.Unif.7.4th</v>
          </cell>
          <cell r="B621" t="str">
            <v>Unif 7</v>
          </cell>
          <cell r="C621" t="str">
            <v>none</v>
          </cell>
          <cell r="D621" t="str">
            <v>UBQ14</v>
          </cell>
          <cell r="E621">
            <v>27.707253260000002</v>
          </cell>
          <cell r="F621" t="str">
            <v>uninfiltrated</v>
          </cell>
          <cell r="G621" t="str">
            <v>uninfested</v>
          </cell>
          <cell r="H621" t="str">
            <v>4th</v>
          </cell>
          <cell r="I621" t="str">
            <v>fourteen</v>
          </cell>
        </row>
        <row r="622">
          <cell r="A622" t="str">
            <v>I.Unif.3.2nd</v>
          </cell>
          <cell r="B622" t="str">
            <v>Unif 3</v>
          </cell>
          <cell r="C622" t="str">
            <v>none</v>
          </cell>
          <cell r="D622" t="str">
            <v>UBQ14</v>
          </cell>
          <cell r="E622">
            <v>26.237121129999998</v>
          </cell>
          <cell r="F622" t="str">
            <v>uninfiltrated</v>
          </cell>
          <cell r="G622" t="str">
            <v>uninfested</v>
          </cell>
          <cell r="H622" t="str">
            <v>2nd</v>
          </cell>
          <cell r="I622" t="str">
            <v>fourteen</v>
          </cell>
        </row>
        <row r="623">
          <cell r="A623" t="str">
            <v>I.Unif.24.2nd</v>
          </cell>
          <cell r="B623" t="str">
            <v>Unif 24</v>
          </cell>
          <cell r="C623" t="str">
            <v>none</v>
          </cell>
          <cell r="D623" t="str">
            <v>UBQ14</v>
          </cell>
          <cell r="E623">
            <v>29.189508985</v>
          </cell>
          <cell r="F623" t="str">
            <v>uninfiltrated</v>
          </cell>
          <cell r="G623" t="str">
            <v>uninfested</v>
          </cell>
          <cell r="H623" t="str">
            <v>2nd</v>
          </cell>
          <cell r="I623" t="str">
            <v>twenty-one</v>
          </cell>
        </row>
        <row r="624">
          <cell r="A624" t="str">
            <v>I.Unif.23.2nd</v>
          </cell>
          <cell r="B624" t="str">
            <v>Unif 23</v>
          </cell>
          <cell r="C624" t="str">
            <v>none</v>
          </cell>
          <cell r="D624" t="str">
            <v>UBQ14</v>
          </cell>
          <cell r="E624">
            <v>22.490947734999999</v>
          </cell>
          <cell r="F624" t="str">
            <v>uninfiltrated</v>
          </cell>
          <cell r="G624" t="str">
            <v>uninfested</v>
          </cell>
          <cell r="H624" t="str">
            <v>2nd</v>
          </cell>
          <cell r="I624" t="str">
            <v>fourteen</v>
          </cell>
        </row>
        <row r="625">
          <cell r="A625" t="str">
            <v>I.Unif.20.2nd</v>
          </cell>
          <cell r="B625" t="str">
            <v>Unif 20</v>
          </cell>
          <cell r="C625" t="str">
            <v>none</v>
          </cell>
          <cell r="D625" t="str">
            <v>UBQ14</v>
          </cell>
          <cell r="E625">
            <v>27.003568515000001</v>
          </cell>
          <cell r="F625" t="str">
            <v>uninfiltrated</v>
          </cell>
          <cell r="G625" t="str">
            <v>uninfested</v>
          </cell>
          <cell r="H625" t="str">
            <v>2nd</v>
          </cell>
          <cell r="I625" t="str">
            <v>twenty-one</v>
          </cell>
        </row>
        <row r="626">
          <cell r="A626" t="str">
            <v>I.Unif.19.2nd</v>
          </cell>
          <cell r="B626" t="str">
            <v>Unif 19</v>
          </cell>
          <cell r="C626" t="str">
            <v>none</v>
          </cell>
          <cell r="D626" t="str">
            <v>UBQ14</v>
          </cell>
          <cell r="E626">
            <v>26.757602134999999</v>
          </cell>
          <cell r="F626" t="str">
            <v>uninfiltrated</v>
          </cell>
          <cell r="G626" t="str">
            <v>uninfested</v>
          </cell>
          <cell r="H626" t="str">
            <v>2nd</v>
          </cell>
          <cell r="I626" t="str">
            <v>fourteen</v>
          </cell>
        </row>
        <row r="627">
          <cell r="A627" t="str">
            <v>I.Unif.15.2nd</v>
          </cell>
          <cell r="B627" t="str">
            <v>Unif 15</v>
          </cell>
          <cell r="C627" t="str">
            <v>none</v>
          </cell>
          <cell r="D627" t="str">
            <v>UBQ14</v>
          </cell>
          <cell r="E627">
            <v>28.300853360000001</v>
          </cell>
          <cell r="F627" t="str">
            <v>uninfiltrated</v>
          </cell>
          <cell r="G627" t="str">
            <v>uninfested</v>
          </cell>
          <cell r="H627" t="str">
            <v>2nd</v>
          </cell>
          <cell r="I627" t="str">
            <v>fourteen</v>
          </cell>
        </row>
        <row r="628">
          <cell r="A628" t="str">
            <v>I.Unif.12.2nd</v>
          </cell>
          <cell r="B628" t="str">
            <v>Unif 12</v>
          </cell>
          <cell r="C628" t="str">
            <v>none</v>
          </cell>
          <cell r="D628" t="str">
            <v>UBQ14</v>
          </cell>
          <cell r="E628">
            <v>27.296690014999999</v>
          </cell>
          <cell r="F628" t="str">
            <v>uninfiltrated</v>
          </cell>
          <cell r="G628" t="str">
            <v>uninfested</v>
          </cell>
          <cell r="H628" t="str">
            <v>2nd</v>
          </cell>
          <cell r="I628" t="str">
            <v>twenty-one</v>
          </cell>
        </row>
        <row r="629">
          <cell r="A629" t="str">
            <v>I.Unif.12.4th</v>
          </cell>
          <cell r="B629" t="str">
            <v>Unif 12</v>
          </cell>
          <cell r="C629" t="str">
            <v>none</v>
          </cell>
          <cell r="D629" t="str">
            <v>UBQ14</v>
          </cell>
          <cell r="E629">
            <v>30.066656174999999</v>
          </cell>
          <cell r="F629" t="str">
            <v>uninfiltrated</v>
          </cell>
          <cell r="G629" t="str">
            <v>uninfested</v>
          </cell>
          <cell r="H629" t="str">
            <v>4th</v>
          </cell>
          <cell r="I629" t="str">
            <v>twenty-one</v>
          </cell>
        </row>
        <row r="630">
          <cell r="A630" t="str">
            <v>I.Unif.11.2nd</v>
          </cell>
          <cell r="B630" t="str">
            <v>Unif 11</v>
          </cell>
          <cell r="C630" t="str">
            <v>none</v>
          </cell>
          <cell r="D630" t="str">
            <v>UBQ14</v>
          </cell>
          <cell r="E630">
            <v>27.463669670000002</v>
          </cell>
          <cell r="F630" t="str">
            <v>uninfiltrated</v>
          </cell>
          <cell r="G630" t="str">
            <v>uninfested</v>
          </cell>
          <cell r="H630" t="str">
            <v>2nd</v>
          </cell>
          <cell r="I630" t="str">
            <v>fourteen</v>
          </cell>
        </row>
        <row r="631">
          <cell r="A631" t="str">
            <v>I.GFP.8.4th</v>
          </cell>
          <cell r="B631" t="str">
            <v>GFP 8</v>
          </cell>
          <cell r="C631" t="str">
            <v>GFP</v>
          </cell>
          <cell r="D631" t="str">
            <v>UBQ14</v>
          </cell>
          <cell r="E631">
            <v>29.299459370000001</v>
          </cell>
          <cell r="F631" t="str">
            <v>vigs_infiltrated</v>
          </cell>
          <cell r="G631" t="str">
            <v>uninfested</v>
          </cell>
          <cell r="H631" t="str">
            <v>4th</v>
          </cell>
          <cell r="I631" t="str">
            <v>twenty-one</v>
          </cell>
        </row>
        <row r="632">
          <cell r="A632" t="str">
            <v>I.GFP.7.2nd</v>
          </cell>
          <cell r="B632" t="str">
            <v>GFP 7</v>
          </cell>
          <cell r="C632" t="str">
            <v>GFP</v>
          </cell>
          <cell r="D632" t="str">
            <v>UBQ14</v>
          </cell>
          <cell r="E632">
            <v>26.162545860000002</v>
          </cell>
          <cell r="F632" t="str">
            <v>vigs_infiltrated</v>
          </cell>
          <cell r="G632" t="str">
            <v>uninfested</v>
          </cell>
          <cell r="H632" t="str">
            <v>2nd</v>
          </cell>
          <cell r="I632" t="str">
            <v>fourteen</v>
          </cell>
        </row>
        <row r="633">
          <cell r="A633" t="str">
            <v>I.GFP.4.4th</v>
          </cell>
          <cell r="B633" t="str">
            <v>GFP 4</v>
          </cell>
          <cell r="C633" t="str">
            <v>GFP</v>
          </cell>
          <cell r="D633" t="str">
            <v>UBQ14</v>
          </cell>
          <cell r="E633">
            <v>28.134456069999999</v>
          </cell>
          <cell r="F633" t="str">
            <v>vigs_infiltrated</v>
          </cell>
          <cell r="G633" t="str">
            <v>uninfested</v>
          </cell>
          <cell r="H633" t="str">
            <v>4th</v>
          </cell>
          <cell r="I633" t="str">
            <v>twenty-one</v>
          </cell>
        </row>
        <row r="634">
          <cell r="A634" t="str">
            <v>I.GFP.3.2nd</v>
          </cell>
          <cell r="B634" t="str">
            <v>GFP 3</v>
          </cell>
          <cell r="C634" t="str">
            <v>GFP</v>
          </cell>
          <cell r="D634" t="str">
            <v>UBQ14</v>
          </cell>
          <cell r="E634">
            <v>28.127586364999999</v>
          </cell>
          <cell r="F634" t="str">
            <v>vigs_infiltrated</v>
          </cell>
          <cell r="G634" t="str">
            <v>uninfested</v>
          </cell>
          <cell r="H634" t="str">
            <v>2nd</v>
          </cell>
          <cell r="I634" t="str">
            <v>fourteen</v>
          </cell>
        </row>
        <row r="635">
          <cell r="A635" t="str">
            <v>I.GFP.27.2nd</v>
          </cell>
          <cell r="B635" t="str">
            <v>GFP 27</v>
          </cell>
          <cell r="C635" t="str">
            <v>GFP</v>
          </cell>
          <cell r="D635" t="str">
            <v>UBQ14</v>
          </cell>
          <cell r="E635">
            <v>28.319715625000001</v>
          </cell>
          <cell r="F635" t="str">
            <v>vigs_infiltrated</v>
          </cell>
          <cell r="G635" t="str">
            <v>uninfested</v>
          </cell>
          <cell r="H635" t="str">
            <v>2nd</v>
          </cell>
          <cell r="I635" t="str">
            <v>fourteen</v>
          </cell>
        </row>
        <row r="636">
          <cell r="A636" t="str">
            <v>I.GFP.27.4th</v>
          </cell>
          <cell r="B636" t="str">
            <v>GFP 27</v>
          </cell>
          <cell r="C636" t="str">
            <v>GFP</v>
          </cell>
          <cell r="D636" t="str">
            <v>UBQ14</v>
          </cell>
          <cell r="E636">
            <v>27.14437848</v>
          </cell>
          <cell r="F636" t="str">
            <v>vigs_infiltrated</v>
          </cell>
          <cell r="G636" t="str">
            <v>uninfested</v>
          </cell>
          <cell r="H636" t="str">
            <v>4th</v>
          </cell>
          <cell r="I636" t="str">
            <v>fourteen</v>
          </cell>
        </row>
        <row r="637">
          <cell r="A637" t="str">
            <v>I.GFP.24.2nd</v>
          </cell>
          <cell r="B637" t="str">
            <v>GFP 24</v>
          </cell>
          <cell r="C637" t="str">
            <v>GFP</v>
          </cell>
          <cell r="D637" t="str">
            <v>UBQ14</v>
          </cell>
          <cell r="E637">
            <v>26.982983215000001</v>
          </cell>
          <cell r="F637" t="str">
            <v>vigs_infiltrated</v>
          </cell>
          <cell r="G637" t="str">
            <v>uninfested</v>
          </cell>
          <cell r="H637" t="str">
            <v>2nd</v>
          </cell>
          <cell r="I637" t="str">
            <v>twenty-one</v>
          </cell>
        </row>
        <row r="638">
          <cell r="A638" t="str">
            <v>I.GFP.23.2nd</v>
          </cell>
          <cell r="B638" t="str">
            <v>GFP 23</v>
          </cell>
          <cell r="C638" t="str">
            <v>GFP</v>
          </cell>
          <cell r="D638" t="str">
            <v>UBQ14</v>
          </cell>
          <cell r="E638">
            <v>25.562034975</v>
          </cell>
          <cell r="F638" t="str">
            <v>vigs_infiltrated</v>
          </cell>
          <cell r="G638" t="str">
            <v>uninfested</v>
          </cell>
          <cell r="H638" t="str">
            <v>2nd</v>
          </cell>
          <cell r="I638" t="str">
            <v>fourteen</v>
          </cell>
        </row>
        <row r="639">
          <cell r="A639" t="str">
            <v>I.GFP.19.2nd</v>
          </cell>
          <cell r="B639" t="str">
            <v>GFP 19</v>
          </cell>
          <cell r="C639" t="str">
            <v>GFP</v>
          </cell>
          <cell r="D639" t="str">
            <v>UBQ14</v>
          </cell>
          <cell r="E639">
            <v>26.35831933</v>
          </cell>
          <cell r="F639" t="str">
            <v>vigs_infiltrated</v>
          </cell>
          <cell r="G639" t="str">
            <v>uninfested</v>
          </cell>
          <cell r="H639" t="str">
            <v>2nd</v>
          </cell>
          <cell r="I639" t="str">
            <v>fourteen</v>
          </cell>
        </row>
        <row r="640">
          <cell r="A640" t="str">
            <v>I.GFP.16.4th</v>
          </cell>
          <cell r="B640" t="str">
            <v>GFP 16</v>
          </cell>
          <cell r="C640" t="str">
            <v>GFP</v>
          </cell>
          <cell r="D640" t="str">
            <v>UBQ14</v>
          </cell>
          <cell r="E640">
            <v>29.769310605000001</v>
          </cell>
          <cell r="F640" t="str">
            <v>vigs_infiltrated</v>
          </cell>
          <cell r="G640" t="str">
            <v>uninfested</v>
          </cell>
          <cell r="H640" t="str">
            <v>4th</v>
          </cell>
          <cell r="I640" t="str">
            <v>twenty-one</v>
          </cell>
        </row>
        <row r="641">
          <cell r="A641" t="str">
            <v>I.GFP.15.2nd</v>
          </cell>
          <cell r="B641" t="str">
            <v>GFP 15</v>
          </cell>
          <cell r="C641" t="str">
            <v>GFP</v>
          </cell>
          <cell r="D641" t="str">
            <v>UBQ14</v>
          </cell>
          <cell r="E641">
            <v>27.467266994999999</v>
          </cell>
          <cell r="F641" t="str">
            <v>vigs_infiltrated</v>
          </cell>
          <cell r="G641" t="str">
            <v>uninfested</v>
          </cell>
          <cell r="H641" t="str">
            <v>2nd</v>
          </cell>
          <cell r="I641" t="str">
            <v>fourteen</v>
          </cell>
        </row>
        <row r="642">
          <cell r="A642" t="str">
            <v>I.GFP.12.2nd</v>
          </cell>
          <cell r="B642" t="str">
            <v>GFP 12</v>
          </cell>
          <cell r="C642" t="str">
            <v>GFP</v>
          </cell>
          <cell r="D642" t="str">
            <v>UBQ14</v>
          </cell>
          <cell r="E642">
            <v>26.413084534999999</v>
          </cell>
          <cell r="F642" t="str">
            <v>vigs_infiltrated</v>
          </cell>
          <cell r="G642" t="str">
            <v>uninfested</v>
          </cell>
          <cell r="H642" t="str">
            <v>2nd</v>
          </cell>
          <cell r="I642" t="str">
            <v>twenty-one</v>
          </cell>
        </row>
        <row r="643">
          <cell r="A643" t="str">
            <v>I.GFP.11.2nd</v>
          </cell>
          <cell r="B643" t="str">
            <v>GFP 11</v>
          </cell>
          <cell r="C643" t="str">
            <v>GFP</v>
          </cell>
          <cell r="D643" t="str">
            <v>UBQ14</v>
          </cell>
          <cell r="E643">
            <v>21.7484386</v>
          </cell>
          <cell r="F643" t="str">
            <v>vigs_infiltrated</v>
          </cell>
          <cell r="G643" t="str">
            <v>uninfested</v>
          </cell>
          <cell r="H643" t="str">
            <v>2nd</v>
          </cell>
          <cell r="I643" t="str">
            <v>fourteen</v>
          </cell>
        </row>
        <row r="644">
          <cell r="A644" t="str">
            <v>I.GFP.11.4th</v>
          </cell>
          <cell r="B644" t="str">
            <v>GFP 11</v>
          </cell>
          <cell r="C644" t="str">
            <v>GFP</v>
          </cell>
          <cell r="D644" t="str">
            <v>UBQ14</v>
          </cell>
          <cell r="E644">
            <v>25.619848125000001</v>
          </cell>
          <cell r="F644" t="str">
            <v>vigs_infiltrated</v>
          </cell>
          <cell r="G644" t="str">
            <v>uninfested</v>
          </cell>
          <cell r="H644" t="str">
            <v>4th</v>
          </cell>
          <cell r="I644" t="str">
            <v>fourteen</v>
          </cell>
        </row>
        <row r="645">
          <cell r="A645" t="str">
            <v>I.Unif.8.4th</v>
          </cell>
          <cell r="B645" t="str">
            <v>Unif 8</v>
          </cell>
          <cell r="C645" t="str">
            <v>none</v>
          </cell>
          <cell r="D645" t="str">
            <v>UBQ14</v>
          </cell>
          <cell r="E645">
            <v>26.078755945000001</v>
          </cell>
          <cell r="F645" t="str">
            <v>uninfiltrated</v>
          </cell>
          <cell r="G645" t="str">
            <v>uninfested</v>
          </cell>
          <cell r="H645" t="str">
            <v>4th</v>
          </cell>
          <cell r="I645" t="str">
            <v>twenty-one</v>
          </cell>
        </row>
        <row r="646">
          <cell r="A646" t="str">
            <v>I.Unif.3.4th</v>
          </cell>
          <cell r="B646" t="str">
            <v>Unif 3</v>
          </cell>
          <cell r="C646" t="str">
            <v>none</v>
          </cell>
          <cell r="D646" t="str">
            <v>UBQ14</v>
          </cell>
          <cell r="E646">
            <v>25.412223645000001</v>
          </cell>
          <cell r="F646" t="str">
            <v>uninfiltrated</v>
          </cell>
          <cell r="G646" t="str">
            <v>uninfested</v>
          </cell>
          <cell r="H646" t="str">
            <v>4th</v>
          </cell>
          <cell r="I646" t="str">
            <v>fourteen</v>
          </cell>
        </row>
        <row r="647">
          <cell r="A647" t="str">
            <v>I.Unif.24.4th</v>
          </cell>
          <cell r="B647" t="str">
            <v>Unif 24</v>
          </cell>
          <cell r="C647" t="str">
            <v>none</v>
          </cell>
          <cell r="D647" t="str">
            <v>UBQ14</v>
          </cell>
          <cell r="E647">
            <v>22.920801545</v>
          </cell>
          <cell r="F647" t="str">
            <v>uninfiltrated</v>
          </cell>
          <cell r="G647" t="str">
            <v>uninfested</v>
          </cell>
          <cell r="H647" t="str">
            <v>4th</v>
          </cell>
          <cell r="I647" t="str">
            <v>twenty-one</v>
          </cell>
        </row>
        <row r="648">
          <cell r="A648" t="str">
            <v>I.Unif.16.2ndd</v>
          </cell>
          <cell r="B648" t="str">
            <v>Unif 16</v>
          </cell>
          <cell r="C648" t="str">
            <v>none</v>
          </cell>
          <cell r="D648" t="str">
            <v>UBQ14</v>
          </cell>
          <cell r="E648">
            <v>28.391777404999999</v>
          </cell>
          <cell r="F648" t="str">
            <v>uninfiltrated</v>
          </cell>
          <cell r="G648" t="str">
            <v>uninfested</v>
          </cell>
          <cell r="H648" t="str">
            <v>2ndd</v>
          </cell>
          <cell r="I648" t="str">
            <v>twenty-one</v>
          </cell>
        </row>
        <row r="649">
          <cell r="A649" t="str">
            <v>I.Unif.16.4th</v>
          </cell>
          <cell r="B649" t="str">
            <v>Unif 16</v>
          </cell>
          <cell r="C649" t="str">
            <v>none</v>
          </cell>
          <cell r="D649" t="str">
            <v>UBQ14</v>
          </cell>
          <cell r="E649">
            <v>29.207006499999999</v>
          </cell>
          <cell r="F649" t="str">
            <v>uninfiltrated</v>
          </cell>
          <cell r="G649" t="str">
            <v>uninfested</v>
          </cell>
          <cell r="H649" t="str">
            <v>4th</v>
          </cell>
          <cell r="I649" t="str">
            <v>twenty-one</v>
          </cell>
        </row>
        <row r="650">
          <cell r="A650" t="str">
            <v>I.Unif.15.4th</v>
          </cell>
          <cell r="B650" t="str">
            <v>Unif 15</v>
          </cell>
          <cell r="C650" t="str">
            <v>none</v>
          </cell>
          <cell r="D650" t="str">
            <v>UBQ14</v>
          </cell>
          <cell r="E650">
            <v>25.02332921</v>
          </cell>
          <cell r="F650" t="str">
            <v>uninfiltrated</v>
          </cell>
          <cell r="G650" t="str">
            <v>uninfested</v>
          </cell>
          <cell r="H650" t="str">
            <v>4th</v>
          </cell>
          <cell r="I650" t="str">
            <v>fourteen</v>
          </cell>
        </row>
        <row r="651">
          <cell r="A651" t="str">
            <v>I.Unif.11.4th</v>
          </cell>
          <cell r="B651" t="str">
            <v>Unif 11</v>
          </cell>
          <cell r="C651" t="str">
            <v>none</v>
          </cell>
          <cell r="D651" t="str">
            <v>UBQ14</v>
          </cell>
          <cell r="E651">
            <v>24.58145639</v>
          </cell>
          <cell r="F651" t="str">
            <v>uninfiltrated</v>
          </cell>
          <cell r="G651" t="str">
            <v>uninfested</v>
          </cell>
          <cell r="H651" t="str">
            <v>4th</v>
          </cell>
          <cell r="I651" t="str">
            <v>fourteen</v>
          </cell>
        </row>
        <row r="652">
          <cell r="A652" t="str">
            <v>I.HYD.8.2nd</v>
          </cell>
          <cell r="B652" t="str">
            <v>HYD 8</v>
          </cell>
          <cell r="C652" t="str">
            <v>HYD1</v>
          </cell>
          <cell r="D652" t="str">
            <v>UBQ14</v>
          </cell>
          <cell r="E652">
            <v>26.707544389999999</v>
          </cell>
          <cell r="F652" t="str">
            <v>vigs_infiltrated</v>
          </cell>
          <cell r="G652" t="str">
            <v>uninfested</v>
          </cell>
          <cell r="H652" t="str">
            <v>2nd</v>
          </cell>
          <cell r="I652" t="str">
            <v>twenty-one</v>
          </cell>
        </row>
        <row r="653">
          <cell r="A653" t="str">
            <v>I.HYD.7.2nd</v>
          </cell>
          <cell r="B653" t="str">
            <v>HYD 7</v>
          </cell>
          <cell r="C653" t="str">
            <v>HYD1</v>
          </cell>
          <cell r="D653" t="str">
            <v>UBQ14</v>
          </cell>
          <cell r="E653">
            <v>26.594537455000001</v>
          </cell>
          <cell r="F653" t="str">
            <v>vigs_infiltrated</v>
          </cell>
          <cell r="G653" t="str">
            <v>uninfested</v>
          </cell>
          <cell r="H653" t="str">
            <v>2nd</v>
          </cell>
          <cell r="I653" t="str">
            <v>fourteen</v>
          </cell>
        </row>
        <row r="654">
          <cell r="A654" t="str">
            <v>I.HYD.4.2nd</v>
          </cell>
          <cell r="B654" t="str">
            <v>HYD 4</v>
          </cell>
          <cell r="C654" t="str">
            <v>HYD1</v>
          </cell>
          <cell r="D654" t="str">
            <v>UBQ14</v>
          </cell>
          <cell r="E654">
            <v>22.59993862</v>
          </cell>
          <cell r="F654" t="str">
            <v>vigs_infiltrated</v>
          </cell>
          <cell r="G654" t="str">
            <v>uninfested</v>
          </cell>
          <cell r="H654" t="str">
            <v>2nd</v>
          </cell>
          <cell r="I654" t="str">
            <v>twenty-one</v>
          </cell>
        </row>
        <row r="655">
          <cell r="A655" t="str">
            <v>I.HYD.4.4th</v>
          </cell>
          <cell r="B655" t="str">
            <v>HYD 4</v>
          </cell>
          <cell r="C655" t="str">
            <v>HYD1</v>
          </cell>
          <cell r="D655" t="str">
            <v>UBQ14</v>
          </cell>
          <cell r="E655">
            <v>23.694822805000001</v>
          </cell>
          <cell r="F655" t="str">
            <v>vigs_infiltrated</v>
          </cell>
          <cell r="G655" t="str">
            <v>uninfested</v>
          </cell>
          <cell r="H655" t="str">
            <v>4th</v>
          </cell>
          <cell r="I655" t="str">
            <v>twenty-one</v>
          </cell>
        </row>
        <row r="656">
          <cell r="A656" t="str">
            <v>I.HYD.3.2nd</v>
          </cell>
          <cell r="B656" t="str">
            <v>HYD 3</v>
          </cell>
          <cell r="C656" t="str">
            <v>HYD1</v>
          </cell>
          <cell r="D656" t="str">
            <v>UBQ14</v>
          </cell>
          <cell r="E656">
            <v>27.085429144999999</v>
          </cell>
          <cell r="F656" t="str">
            <v>vigs_infiltrated</v>
          </cell>
          <cell r="G656" t="str">
            <v>uninfested</v>
          </cell>
          <cell r="H656" t="str">
            <v>2nd</v>
          </cell>
          <cell r="I656" t="str">
            <v>fourteen</v>
          </cell>
        </row>
        <row r="657">
          <cell r="A657" t="str">
            <v>I.HYD.3.4th</v>
          </cell>
          <cell r="B657" t="str">
            <v>HYD 3</v>
          </cell>
          <cell r="C657" t="str">
            <v>HYD1</v>
          </cell>
          <cell r="D657" t="str">
            <v>UBQ14</v>
          </cell>
          <cell r="E657">
            <v>31.115710575000001</v>
          </cell>
          <cell r="F657" t="str">
            <v>vigs_infiltrated</v>
          </cell>
          <cell r="G657" t="str">
            <v>uninfested</v>
          </cell>
          <cell r="H657" t="str">
            <v>4th</v>
          </cell>
          <cell r="I657" t="str">
            <v>fourteen</v>
          </cell>
        </row>
        <row r="658">
          <cell r="A658" t="str">
            <v>I.HYD.28.2nd</v>
          </cell>
          <cell r="B658" t="str">
            <v>HYD 28</v>
          </cell>
          <cell r="C658" t="str">
            <v>HYD1</v>
          </cell>
          <cell r="D658" t="str">
            <v>UBQ14</v>
          </cell>
          <cell r="E658">
            <v>27.03071727</v>
          </cell>
          <cell r="F658" t="str">
            <v>vigs_infiltrated</v>
          </cell>
          <cell r="G658" t="str">
            <v>uninfested</v>
          </cell>
          <cell r="H658" t="str">
            <v>2nd</v>
          </cell>
          <cell r="I658" t="str">
            <v>twenty-one</v>
          </cell>
        </row>
        <row r="659">
          <cell r="A659" t="str">
            <v>I.HYD.28.4th</v>
          </cell>
          <cell r="B659" t="str">
            <v>HYD 28</v>
          </cell>
          <cell r="C659" t="str">
            <v>HYD1</v>
          </cell>
          <cell r="D659" t="str">
            <v>UBQ14</v>
          </cell>
          <cell r="E659">
            <v>29.931550699999999</v>
          </cell>
          <cell r="F659" t="str">
            <v>vigs_infiltrated</v>
          </cell>
          <cell r="G659" t="str">
            <v>uninfested</v>
          </cell>
          <cell r="H659" t="str">
            <v>4th</v>
          </cell>
          <cell r="I659" t="str">
            <v>twenty-one</v>
          </cell>
        </row>
        <row r="660">
          <cell r="A660" t="str">
            <v>I.HYD.27.2nd</v>
          </cell>
          <cell r="B660" t="str">
            <v>HYD 27</v>
          </cell>
          <cell r="C660" t="str">
            <v>HYD1</v>
          </cell>
          <cell r="D660" t="str">
            <v>UBQ14</v>
          </cell>
          <cell r="E660">
            <v>26.202625869999999</v>
          </cell>
          <cell r="F660" t="str">
            <v>vigs_infiltrated</v>
          </cell>
          <cell r="G660" t="str">
            <v>uninfested</v>
          </cell>
          <cell r="H660" t="str">
            <v>2nd</v>
          </cell>
          <cell r="I660" t="str">
            <v>fourteen</v>
          </cell>
        </row>
        <row r="661">
          <cell r="A661" t="str">
            <v>I.HYD.27.4th</v>
          </cell>
          <cell r="B661" t="str">
            <v>HYD 27</v>
          </cell>
          <cell r="C661" t="str">
            <v>HYD1</v>
          </cell>
          <cell r="D661" t="str">
            <v>UBQ14</v>
          </cell>
          <cell r="E661">
            <v>27.301612209999998</v>
          </cell>
          <cell r="F661" t="str">
            <v>vigs_infiltrated</v>
          </cell>
          <cell r="G661" t="str">
            <v>uninfested</v>
          </cell>
          <cell r="H661" t="str">
            <v>4th</v>
          </cell>
          <cell r="I661" t="str">
            <v>fourteen</v>
          </cell>
        </row>
        <row r="662">
          <cell r="A662" t="str">
            <v>I.HYD.24.2nd</v>
          </cell>
          <cell r="B662" t="str">
            <v>HYD 24</v>
          </cell>
          <cell r="C662" t="str">
            <v>HYD1</v>
          </cell>
          <cell r="D662" t="str">
            <v>UBQ14</v>
          </cell>
          <cell r="E662">
            <v>26.463567059999999</v>
          </cell>
          <cell r="F662" t="str">
            <v>vigs_infiltrated</v>
          </cell>
          <cell r="G662" t="str">
            <v>uninfested</v>
          </cell>
          <cell r="H662" t="str">
            <v>2nd</v>
          </cell>
          <cell r="I662" t="str">
            <v>twenty-one</v>
          </cell>
        </row>
        <row r="663">
          <cell r="A663" t="str">
            <v>I.HYD.23.2nd</v>
          </cell>
          <cell r="B663" t="str">
            <v>HYD 23</v>
          </cell>
          <cell r="C663" t="str">
            <v>HYD1</v>
          </cell>
          <cell r="D663" t="str">
            <v>UBQ14</v>
          </cell>
          <cell r="E663">
            <v>26.961048025</v>
          </cell>
          <cell r="F663" t="str">
            <v>vigs_infiltrated</v>
          </cell>
          <cell r="G663" t="str">
            <v>uninfested</v>
          </cell>
          <cell r="H663" t="str">
            <v>2nd</v>
          </cell>
          <cell r="I663" t="str">
            <v>fourteen</v>
          </cell>
        </row>
        <row r="664">
          <cell r="A664" t="str">
            <v>I.HYD.23.4th</v>
          </cell>
          <cell r="B664" t="str">
            <v>HYD 23</v>
          </cell>
          <cell r="C664" t="str">
            <v>HYD1</v>
          </cell>
          <cell r="D664" t="str">
            <v>UBQ14</v>
          </cell>
          <cell r="E664">
            <v>25.135966610000001</v>
          </cell>
          <cell r="F664" t="str">
            <v>vigs_infiltrated</v>
          </cell>
          <cell r="G664" t="str">
            <v>uninfested</v>
          </cell>
          <cell r="H664" t="str">
            <v>4th</v>
          </cell>
          <cell r="I664" t="str">
            <v>fourteen</v>
          </cell>
        </row>
        <row r="665">
          <cell r="A665" t="str">
            <v>I.HYD.20.2nd</v>
          </cell>
          <cell r="B665" t="str">
            <v>HYD 20</v>
          </cell>
          <cell r="C665" t="str">
            <v>HYD1</v>
          </cell>
          <cell r="D665" t="str">
            <v>UBQ14</v>
          </cell>
          <cell r="E665">
            <v>28.274592850000001</v>
          </cell>
          <cell r="F665" t="str">
            <v>vigs_infiltrated</v>
          </cell>
          <cell r="G665" t="str">
            <v>uninfested</v>
          </cell>
          <cell r="H665" t="str">
            <v>2nd</v>
          </cell>
          <cell r="I665" t="str">
            <v>twenty-one</v>
          </cell>
        </row>
        <row r="666">
          <cell r="A666" t="str">
            <v>I.HYD.20.4th</v>
          </cell>
          <cell r="B666" t="str">
            <v>HYD 20</v>
          </cell>
          <cell r="C666" t="str">
            <v>HYD1</v>
          </cell>
          <cell r="D666" t="str">
            <v>UBQ14</v>
          </cell>
          <cell r="E666">
            <v>30.014540345</v>
          </cell>
          <cell r="F666" t="str">
            <v>vigs_infiltrated</v>
          </cell>
          <cell r="G666" t="str">
            <v>uninfested</v>
          </cell>
          <cell r="H666" t="str">
            <v>4th</v>
          </cell>
          <cell r="I666" t="str">
            <v>twenty-one</v>
          </cell>
        </row>
        <row r="667">
          <cell r="A667" t="str">
            <v>I.HYD.19.4th</v>
          </cell>
          <cell r="B667" t="str">
            <v>HYD 19</v>
          </cell>
          <cell r="C667" t="str">
            <v>HYD1</v>
          </cell>
          <cell r="D667" t="str">
            <v>UBQ14</v>
          </cell>
          <cell r="E667">
            <v>28.952833765000001</v>
          </cell>
          <cell r="F667" t="str">
            <v>vigs_infiltrated</v>
          </cell>
          <cell r="G667" t="str">
            <v>uninfested</v>
          </cell>
          <cell r="H667" t="str">
            <v>4th</v>
          </cell>
          <cell r="I667" t="str">
            <v>fourteen</v>
          </cell>
        </row>
        <row r="668">
          <cell r="A668" t="str">
            <v>I.HYD.16.2nd</v>
          </cell>
          <cell r="B668" t="str">
            <v>HYD 16</v>
          </cell>
          <cell r="C668" t="str">
            <v>HYD1</v>
          </cell>
          <cell r="D668" t="str">
            <v>UBQ14</v>
          </cell>
          <cell r="E668">
            <v>26.334675499999999</v>
          </cell>
          <cell r="F668" t="str">
            <v>vigs_infiltrated</v>
          </cell>
          <cell r="G668" t="str">
            <v>uninfested</v>
          </cell>
          <cell r="H668" t="str">
            <v>2nd</v>
          </cell>
          <cell r="I668" t="str">
            <v>twenty-one</v>
          </cell>
        </row>
        <row r="669">
          <cell r="A669" t="str">
            <v>I.HYD.15.2nd</v>
          </cell>
          <cell r="B669" t="str">
            <v>HYD 15</v>
          </cell>
          <cell r="C669" t="str">
            <v>HYD1</v>
          </cell>
          <cell r="D669" t="str">
            <v>UBQ14</v>
          </cell>
          <cell r="E669">
            <v>26.087497585000001</v>
          </cell>
          <cell r="F669" t="str">
            <v>vigs_infiltrated</v>
          </cell>
          <cell r="G669" t="str">
            <v>uninfested</v>
          </cell>
          <cell r="H669" t="str">
            <v>2nd</v>
          </cell>
          <cell r="I669" t="str">
            <v>fourteen</v>
          </cell>
        </row>
        <row r="670">
          <cell r="A670" t="str">
            <v>I.HYD.15.4th</v>
          </cell>
          <cell r="B670" t="str">
            <v>HYD 15</v>
          </cell>
          <cell r="C670" t="str">
            <v>HYD1</v>
          </cell>
          <cell r="D670" t="str">
            <v>UBQ14</v>
          </cell>
          <cell r="E670">
            <v>27.017033999999999</v>
          </cell>
          <cell r="F670" t="str">
            <v>vigs_infiltrated</v>
          </cell>
          <cell r="G670" t="str">
            <v>uninfested</v>
          </cell>
          <cell r="H670" t="str">
            <v>4th</v>
          </cell>
          <cell r="I670" t="str">
            <v>fourteen</v>
          </cell>
        </row>
        <row r="671">
          <cell r="A671" t="str">
            <v>I.HYD.12.2nd</v>
          </cell>
          <cell r="B671" t="str">
            <v>HYD 12</v>
          </cell>
          <cell r="C671" t="str">
            <v>HYD1</v>
          </cell>
          <cell r="D671" t="str">
            <v>UBQ14</v>
          </cell>
          <cell r="E671">
            <v>21.62813499</v>
          </cell>
          <cell r="F671" t="str">
            <v>vigs_infiltrated</v>
          </cell>
          <cell r="G671" t="str">
            <v>uninfested</v>
          </cell>
          <cell r="H671" t="str">
            <v>2nd</v>
          </cell>
          <cell r="I671" t="str">
            <v>twenty-one</v>
          </cell>
        </row>
        <row r="672">
          <cell r="A672" t="str">
            <v>I.HYD.12.4th</v>
          </cell>
          <cell r="B672" t="str">
            <v>HYD 12</v>
          </cell>
          <cell r="C672" t="str">
            <v>HYD1</v>
          </cell>
          <cell r="D672" t="str">
            <v>UBQ14</v>
          </cell>
          <cell r="E672">
            <v>33.674706454999999</v>
          </cell>
          <cell r="F672" t="str">
            <v>vigs_infiltrated</v>
          </cell>
          <cell r="G672" t="str">
            <v>uninfested</v>
          </cell>
          <cell r="H672" t="str">
            <v>4th</v>
          </cell>
          <cell r="I672" t="str">
            <v>twenty-one</v>
          </cell>
        </row>
        <row r="673">
          <cell r="A673" t="str">
            <v>I.HYD.11.2nd</v>
          </cell>
          <cell r="B673" t="str">
            <v>HYD 11</v>
          </cell>
          <cell r="C673" t="str">
            <v>HYD1</v>
          </cell>
          <cell r="D673" t="str">
            <v>UBQ14</v>
          </cell>
          <cell r="E673">
            <v>27.393936334999999</v>
          </cell>
          <cell r="F673" t="str">
            <v>vigs_infiltrated</v>
          </cell>
          <cell r="G673" t="str">
            <v>uninfested</v>
          </cell>
          <cell r="H673" t="str">
            <v>2nd</v>
          </cell>
          <cell r="I673" t="str">
            <v>fourteen</v>
          </cell>
        </row>
        <row r="674">
          <cell r="A674" t="str">
            <v>I.HYD.11.4th</v>
          </cell>
          <cell r="B674" t="str">
            <v>HYD 11</v>
          </cell>
          <cell r="C674" t="str">
            <v>HYD1</v>
          </cell>
          <cell r="D674" t="str">
            <v>UBQ14</v>
          </cell>
          <cell r="E674">
            <v>23.424089965</v>
          </cell>
          <cell r="F674" t="str">
            <v>vigs_infiltrated</v>
          </cell>
          <cell r="G674" t="str">
            <v>uninfested</v>
          </cell>
          <cell r="H674" t="str">
            <v>4th</v>
          </cell>
          <cell r="I674" t="str">
            <v>fourteen</v>
          </cell>
        </row>
        <row r="675">
          <cell r="A675" t="str">
            <v>I.GFP.8.2nd</v>
          </cell>
          <cell r="B675" t="str">
            <v>GFP 8</v>
          </cell>
          <cell r="C675" t="str">
            <v>GFP</v>
          </cell>
          <cell r="D675" t="str">
            <v>UBQ14</v>
          </cell>
          <cell r="E675">
            <v>28.470116839999999</v>
          </cell>
          <cell r="F675" t="str">
            <v>vigs_infiltrated</v>
          </cell>
          <cell r="G675" t="str">
            <v>uninfested</v>
          </cell>
          <cell r="H675" t="str">
            <v>2nd</v>
          </cell>
          <cell r="I675" t="str">
            <v>twenty-one</v>
          </cell>
        </row>
        <row r="676">
          <cell r="A676" t="str">
            <v>I.GFP.7.4th</v>
          </cell>
          <cell r="B676" t="str">
            <v>GFP 7</v>
          </cell>
          <cell r="C676" t="str">
            <v>GFP</v>
          </cell>
          <cell r="D676" t="str">
            <v>UBQ14</v>
          </cell>
          <cell r="E676">
            <v>29.384873065000001</v>
          </cell>
          <cell r="F676" t="str">
            <v>vigs_infiltrated</v>
          </cell>
          <cell r="G676" t="str">
            <v>uninfested</v>
          </cell>
          <cell r="H676" t="str">
            <v>4th</v>
          </cell>
          <cell r="I676" t="str">
            <v>fourteen</v>
          </cell>
        </row>
        <row r="677">
          <cell r="A677" t="str">
            <v>I.GFP.4.2nd</v>
          </cell>
          <cell r="B677" t="str">
            <v>GFP 4</v>
          </cell>
          <cell r="C677" t="str">
            <v>GFP</v>
          </cell>
          <cell r="D677" t="str">
            <v>UBQ14</v>
          </cell>
          <cell r="E677">
            <v>26.106015135</v>
          </cell>
          <cell r="F677" t="str">
            <v>vigs_infiltrated</v>
          </cell>
          <cell r="G677" t="str">
            <v>uninfested</v>
          </cell>
          <cell r="H677" t="str">
            <v>2nd</v>
          </cell>
          <cell r="I677" t="str">
            <v>twenty-one</v>
          </cell>
        </row>
        <row r="678">
          <cell r="A678" t="str">
            <v>I.GFP.3.4th</v>
          </cell>
          <cell r="B678" t="str">
            <v>GFP 3</v>
          </cell>
          <cell r="C678" t="str">
            <v>GFP</v>
          </cell>
          <cell r="D678" t="str">
            <v>UBQ14</v>
          </cell>
          <cell r="E678">
            <v>26.606347605</v>
          </cell>
          <cell r="F678" t="str">
            <v>vigs_infiltrated</v>
          </cell>
          <cell r="G678" t="str">
            <v>uninfested</v>
          </cell>
          <cell r="H678" t="str">
            <v>4th</v>
          </cell>
          <cell r="I678" t="str">
            <v>fourteen</v>
          </cell>
        </row>
        <row r="679">
          <cell r="A679" t="str">
            <v>I.GFP.28.2nd</v>
          </cell>
          <cell r="B679" t="str">
            <v>GFP 28</v>
          </cell>
          <cell r="C679" t="str">
            <v>GFP</v>
          </cell>
          <cell r="D679" t="str">
            <v>UBQ14</v>
          </cell>
          <cell r="E679">
            <v>29.011015969999999</v>
          </cell>
          <cell r="F679" t="str">
            <v>vigs_infiltrated</v>
          </cell>
          <cell r="G679" t="str">
            <v>uninfested</v>
          </cell>
          <cell r="H679" t="str">
            <v>2nd</v>
          </cell>
          <cell r="I679" t="str">
            <v>twenty-one</v>
          </cell>
        </row>
        <row r="680">
          <cell r="A680" t="str">
            <v>I.GFP.20.2nd</v>
          </cell>
          <cell r="B680" t="str">
            <v>GFP 20</v>
          </cell>
          <cell r="C680" t="str">
            <v>GFP</v>
          </cell>
          <cell r="D680" t="str">
            <v>UBQ14</v>
          </cell>
          <cell r="E680">
            <v>25.421574405000001</v>
          </cell>
          <cell r="F680" t="str">
            <v>vigs_infiltrated</v>
          </cell>
          <cell r="G680" t="str">
            <v>uninfested</v>
          </cell>
          <cell r="H680" t="str">
            <v>2nd</v>
          </cell>
          <cell r="I680" t="str">
            <v>twenty-one</v>
          </cell>
        </row>
        <row r="681">
          <cell r="A681" t="str">
            <v>I.GFP.19.4th</v>
          </cell>
          <cell r="B681" t="str">
            <v>GFP 19</v>
          </cell>
          <cell r="C681" t="str">
            <v>GFP</v>
          </cell>
          <cell r="D681" t="str">
            <v>UBQ14</v>
          </cell>
          <cell r="E681">
            <v>31.400151175000001</v>
          </cell>
          <cell r="F681" t="str">
            <v>vigs_infiltrated</v>
          </cell>
          <cell r="G681" t="str">
            <v>uninfested</v>
          </cell>
          <cell r="H681" t="str">
            <v>4th</v>
          </cell>
          <cell r="I681" t="str">
            <v>fourteen</v>
          </cell>
        </row>
        <row r="682">
          <cell r="A682" t="str">
            <v>I.Unif.9.2nd</v>
          </cell>
          <cell r="B682" t="str">
            <v>Unif 9</v>
          </cell>
          <cell r="C682" t="str">
            <v>none</v>
          </cell>
          <cell r="D682" t="str">
            <v>UBQ7</v>
          </cell>
          <cell r="E682">
            <v>21.848175274999999</v>
          </cell>
          <cell r="F682" t="str">
            <v>uninfiltrated</v>
          </cell>
          <cell r="G682" t="str">
            <v>infested</v>
          </cell>
          <cell r="H682" t="str">
            <v>2nd</v>
          </cell>
          <cell r="I682" t="str">
            <v>fourteen</v>
          </cell>
        </row>
        <row r="683">
          <cell r="A683" t="str">
            <v>I.Unif.9.4th</v>
          </cell>
          <cell r="B683" t="str">
            <v>Unif 9</v>
          </cell>
          <cell r="C683" t="str">
            <v>none</v>
          </cell>
          <cell r="D683" t="str">
            <v>UBQ7</v>
          </cell>
          <cell r="E683">
            <v>27.368764774999999</v>
          </cell>
          <cell r="F683" t="str">
            <v>uninfiltrated</v>
          </cell>
          <cell r="G683" t="str">
            <v>infested</v>
          </cell>
          <cell r="H683" t="str">
            <v>4th</v>
          </cell>
          <cell r="I683" t="str">
            <v>fourteen</v>
          </cell>
        </row>
        <row r="684">
          <cell r="A684" t="str">
            <v>I.Unif.6.2nd</v>
          </cell>
          <cell r="B684" t="str">
            <v>Unif 6</v>
          </cell>
          <cell r="C684" t="str">
            <v>none</v>
          </cell>
          <cell r="D684" t="str">
            <v>UBQ7</v>
          </cell>
          <cell r="E684">
            <v>26.30488154</v>
          </cell>
          <cell r="F684" t="str">
            <v>uninfiltrated</v>
          </cell>
          <cell r="G684" t="str">
            <v>infested</v>
          </cell>
          <cell r="H684" t="str">
            <v>2nd</v>
          </cell>
          <cell r="I684" t="str">
            <v>twenty-one</v>
          </cell>
        </row>
        <row r="685">
          <cell r="A685" t="str">
            <v>I.Unif.5.2nd</v>
          </cell>
          <cell r="B685" t="str">
            <v>Unif 5</v>
          </cell>
          <cell r="C685" t="str">
            <v>none</v>
          </cell>
          <cell r="D685" t="str">
            <v>UBQ7</v>
          </cell>
          <cell r="E685">
            <v>24.396608069999999</v>
          </cell>
          <cell r="F685" t="str">
            <v>uninfiltrated</v>
          </cell>
          <cell r="G685" t="str">
            <v>infested</v>
          </cell>
          <cell r="H685" t="str">
            <v>2nd</v>
          </cell>
          <cell r="I685" t="str">
            <v>fourteen</v>
          </cell>
        </row>
        <row r="686">
          <cell r="A686" t="str">
            <v>Unif.21.2nd</v>
          </cell>
          <cell r="B686" t="str">
            <v>Unif 21</v>
          </cell>
          <cell r="C686" t="str">
            <v>none</v>
          </cell>
          <cell r="D686" t="str">
            <v>UBQ7</v>
          </cell>
          <cell r="E686">
            <v>21.456877075000001</v>
          </cell>
          <cell r="F686" t="str">
            <v>uninfiltrated</v>
          </cell>
          <cell r="G686" t="str">
            <v>infested</v>
          </cell>
          <cell r="H686" t="str">
            <v>2nd</v>
          </cell>
          <cell r="I686" t="str">
            <v>fourteen</v>
          </cell>
        </row>
        <row r="687">
          <cell r="A687" t="str">
            <v>I.Unif.21.4th</v>
          </cell>
          <cell r="B687" t="str">
            <v>Unif 21</v>
          </cell>
          <cell r="C687" t="str">
            <v>none</v>
          </cell>
          <cell r="D687" t="str">
            <v>UBQ7</v>
          </cell>
          <cell r="E687">
            <v>30.923174039999999</v>
          </cell>
          <cell r="F687" t="str">
            <v>uninfiltrated</v>
          </cell>
          <cell r="G687" t="str">
            <v>infested</v>
          </cell>
          <cell r="H687" t="str">
            <v>4th</v>
          </cell>
          <cell r="I687" t="str">
            <v>fourteen</v>
          </cell>
        </row>
        <row r="688">
          <cell r="A688" t="str">
            <v>I.Unif.2.4th</v>
          </cell>
          <cell r="B688" t="str">
            <v>Unif 2</v>
          </cell>
          <cell r="C688" t="str">
            <v>none</v>
          </cell>
          <cell r="D688" t="str">
            <v>UBQ7</v>
          </cell>
          <cell r="E688">
            <v>21.414664224999999</v>
          </cell>
          <cell r="F688" t="str">
            <v>uninfiltrated</v>
          </cell>
          <cell r="G688" t="str">
            <v>infested</v>
          </cell>
          <cell r="H688" t="str">
            <v>4th</v>
          </cell>
          <cell r="I688" t="str">
            <v>twenty-one</v>
          </cell>
        </row>
        <row r="689">
          <cell r="A689" t="str">
            <v>I.Unif.18.2nd</v>
          </cell>
          <cell r="B689" t="str">
            <v>Unif 18</v>
          </cell>
          <cell r="C689" t="str">
            <v>none</v>
          </cell>
          <cell r="D689" t="str">
            <v>UBQ7</v>
          </cell>
          <cell r="E689">
            <v>25.90370931</v>
          </cell>
          <cell r="F689" t="str">
            <v>uninfiltrated</v>
          </cell>
          <cell r="G689" t="str">
            <v>infested</v>
          </cell>
          <cell r="H689" t="str">
            <v>2nd</v>
          </cell>
          <cell r="I689" t="str">
            <v>twenty-one</v>
          </cell>
        </row>
        <row r="690">
          <cell r="A690" t="str">
            <v>I.Unif.18.4th</v>
          </cell>
          <cell r="B690" t="str">
            <v>Unif 18</v>
          </cell>
          <cell r="C690" t="str">
            <v>none</v>
          </cell>
          <cell r="D690" t="str">
            <v>UBQ7</v>
          </cell>
          <cell r="E690">
            <v>21.916526149999999</v>
          </cell>
          <cell r="F690" t="str">
            <v>uninfiltrated</v>
          </cell>
          <cell r="G690" t="str">
            <v>infested</v>
          </cell>
          <cell r="H690" t="str">
            <v>4th</v>
          </cell>
          <cell r="I690" t="str">
            <v>twenty-one</v>
          </cell>
        </row>
        <row r="691">
          <cell r="A691" t="str">
            <v>I.Unif.17.2nd</v>
          </cell>
          <cell r="B691" t="str">
            <v>Unif 17</v>
          </cell>
          <cell r="C691" t="str">
            <v>none</v>
          </cell>
          <cell r="D691" t="str">
            <v>UBQ7</v>
          </cell>
          <cell r="E691">
            <v>21.917129155000001</v>
          </cell>
          <cell r="F691" t="str">
            <v>uninfiltrated</v>
          </cell>
          <cell r="G691" t="str">
            <v>infested</v>
          </cell>
          <cell r="H691" t="str">
            <v>2nd</v>
          </cell>
          <cell r="I691" t="str">
            <v>fourteen</v>
          </cell>
        </row>
        <row r="692">
          <cell r="A692" t="str">
            <v>I.Unif.13.2nd</v>
          </cell>
          <cell r="B692" t="str">
            <v>Unif 13</v>
          </cell>
          <cell r="C692" t="str">
            <v>none</v>
          </cell>
          <cell r="D692" t="str">
            <v>UBQ7</v>
          </cell>
          <cell r="E692">
            <v>27.689482105</v>
          </cell>
          <cell r="F692" t="str">
            <v>uninfiltrated</v>
          </cell>
          <cell r="G692" t="str">
            <v>infested</v>
          </cell>
          <cell r="H692" t="str">
            <v>2nd</v>
          </cell>
          <cell r="I692" t="str">
            <v>fourteen</v>
          </cell>
        </row>
        <row r="693">
          <cell r="A693" t="str">
            <v>I.Unif.1.2nd</v>
          </cell>
          <cell r="B693" t="str">
            <v>Unif 1</v>
          </cell>
          <cell r="C693" t="str">
            <v>none</v>
          </cell>
          <cell r="D693" t="str">
            <v>UBQ7</v>
          </cell>
          <cell r="E693">
            <v>28.457906834999999</v>
          </cell>
          <cell r="F693" t="str">
            <v>uninfiltrated</v>
          </cell>
          <cell r="G693" t="str">
            <v>infested</v>
          </cell>
          <cell r="H693" t="str">
            <v>2nd</v>
          </cell>
          <cell r="I693" t="str">
            <v>fourteen</v>
          </cell>
        </row>
        <row r="694">
          <cell r="A694" t="str">
            <v>I.Unif.1.4th</v>
          </cell>
          <cell r="B694" t="str">
            <v>Unif 1</v>
          </cell>
          <cell r="C694" t="str">
            <v>none</v>
          </cell>
          <cell r="D694" t="str">
            <v>UBQ7</v>
          </cell>
          <cell r="E694">
            <v>21.05491949</v>
          </cell>
          <cell r="F694" t="str">
            <v>uninfiltrated</v>
          </cell>
          <cell r="G694" t="str">
            <v>infested</v>
          </cell>
          <cell r="H694" t="str">
            <v>4th</v>
          </cell>
          <cell r="I694" t="str">
            <v>fourteen</v>
          </cell>
        </row>
        <row r="695">
          <cell r="A695" t="str">
            <v>I.HYD.9.2nd</v>
          </cell>
          <cell r="B695" t="str">
            <v>HYD 9</v>
          </cell>
          <cell r="C695" t="str">
            <v>HYD1</v>
          </cell>
          <cell r="D695" t="str">
            <v>UBQ7</v>
          </cell>
          <cell r="E695">
            <v>21.768188039999998</v>
          </cell>
          <cell r="F695" t="str">
            <v>vigs_infiltrated</v>
          </cell>
          <cell r="G695" t="str">
            <v>infested</v>
          </cell>
          <cell r="H695" t="str">
            <v>2nd</v>
          </cell>
          <cell r="I695" t="str">
            <v>fourteen</v>
          </cell>
        </row>
        <row r="696">
          <cell r="A696" t="str">
            <v>I.HYD.6.2nd</v>
          </cell>
          <cell r="B696" t="str">
            <v>HYD 6</v>
          </cell>
          <cell r="C696" t="str">
            <v>HYD1</v>
          </cell>
          <cell r="D696" t="str">
            <v>UBQ7</v>
          </cell>
          <cell r="E696">
            <v>20.57123751</v>
          </cell>
          <cell r="F696" t="str">
            <v>vigs_infiltrated</v>
          </cell>
          <cell r="G696" t="str">
            <v>infested</v>
          </cell>
          <cell r="H696" t="str">
            <v>2nd</v>
          </cell>
          <cell r="I696" t="str">
            <v>twenty-one</v>
          </cell>
        </row>
        <row r="697">
          <cell r="A697" t="str">
            <v>I.HYD.6.4th</v>
          </cell>
          <cell r="B697" t="str">
            <v>HYD 6</v>
          </cell>
          <cell r="C697" t="str">
            <v>HYD1</v>
          </cell>
          <cell r="D697" t="str">
            <v>UBQ7</v>
          </cell>
          <cell r="E697">
            <v>21.633810889999999</v>
          </cell>
          <cell r="F697" t="str">
            <v>vigs_infiltrated</v>
          </cell>
          <cell r="G697" t="str">
            <v>infested</v>
          </cell>
          <cell r="H697" t="str">
            <v>4th</v>
          </cell>
          <cell r="I697" t="str">
            <v>twenty-one</v>
          </cell>
        </row>
        <row r="698">
          <cell r="A698" t="str">
            <v>I.HYD.5.2nd</v>
          </cell>
          <cell r="B698" t="str">
            <v>HYD 5</v>
          </cell>
          <cell r="C698" t="str">
            <v>HYD1</v>
          </cell>
          <cell r="D698" t="str">
            <v>UBQ7</v>
          </cell>
          <cell r="E698">
            <v>26.926376749999999</v>
          </cell>
          <cell r="F698" t="str">
            <v>vigs_infiltrated</v>
          </cell>
          <cell r="G698" t="str">
            <v>infested</v>
          </cell>
          <cell r="H698" t="str">
            <v>2nd</v>
          </cell>
          <cell r="I698" t="str">
            <v>fourteen</v>
          </cell>
        </row>
        <row r="699">
          <cell r="A699" t="str">
            <v>I.HYD.5.4th</v>
          </cell>
          <cell r="B699" t="str">
            <v>HYD 5</v>
          </cell>
          <cell r="C699" t="str">
            <v>HYD1</v>
          </cell>
          <cell r="D699" t="str">
            <v>UBQ7</v>
          </cell>
          <cell r="E699">
            <v>21.959594195000001</v>
          </cell>
          <cell r="F699" t="str">
            <v>vigs_infiltrated</v>
          </cell>
          <cell r="G699" t="str">
            <v>infested</v>
          </cell>
          <cell r="H699" t="str">
            <v>4th</v>
          </cell>
          <cell r="I699" t="str">
            <v>fourteen</v>
          </cell>
        </row>
        <row r="700">
          <cell r="A700" t="str">
            <v>I.HYD.26.2nd</v>
          </cell>
          <cell r="B700" t="str">
            <v>HYD 26</v>
          </cell>
          <cell r="C700" t="str">
            <v>HYD1</v>
          </cell>
          <cell r="D700" t="str">
            <v>UBQ7</v>
          </cell>
          <cell r="E700">
            <v>20.229079935000001</v>
          </cell>
          <cell r="F700" t="str">
            <v>vigs_infiltrated</v>
          </cell>
          <cell r="G700" t="str">
            <v>infested</v>
          </cell>
          <cell r="H700" t="str">
            <v>2nd</v>
          </cell>
          <cell r="I700" t="str">
            <v>twenty-one</v>
          </cell>
        </row>
        <row r="701">
          <cell r="A701" t="str">
            <v>I.HYD.26.4th</v>
          </cell>
          <cell r="B701" t="str">
            <v>HYD 26</v>
          </cell>
          <cell r="C701" t="str">
            <v>HYD1</v>
          </cell>
          <cell r="D701" t="str">
            <v>UBQ7</v>
          </cell>
          <cell r="E701">
            <v>20.333462985000001</v>
          </cell>
          <cell r="F701" t="str">
            <v>vigs_infiltrated</v>
          </cell>
          <cell r="G701" t="str">
            <v>infested</v>
          </cell>
          <cell r="H701" t="str">
            <v>4th</v>
          </cell>
          <cell r="I701" t="str">
            <v>twenty-one</v>
          </cell>
        </row>
        <row r="702">
          <cell r="A702" t="str">
            <v>I.HYD.25.2nd</v>
          </cell>
          <cell r="B702" t="str">
            <v>HYD 25</v>
          </cell>
          <cell r="C702" t="str">
            <v>HYD1</v>
          </cell>
          <cell r="D702" t="str">
            <v>UBQ7</v>
          </cell>
          <cell r="E702">
            <v>24.25484221</v>
          </cell>
          <cell r="F702" t="str">
            <v>vigs_infiltrated</v>
          </cell>
          <cell r="G702" t="str">
            <v>infested</v>
          </cell>
          <cell r="H702" t="str">
            <v>2nd</v>
          </cell>
          <cell r="I702" t="str">
            <v>fourteen</v>
          </cell>
        </row>
        <row r="703">
          <cell r="A703" t="str">
            <v>I.HYD.22.2nd</v>
          </cell>
          <cell r="B703" t="str">
            <v>HYD 22</v>
          </cell>
          <cell r="C703" t="str">
            <v>HYD1</v>
          </cell>
          <cell r="D703" t="str">
            <v>UBQ7</v>
          </cell>
          <cell r="E703">
            <v>29.768472344999999</v>
          </cell>
          <cell r="F703" t="str">
            <v>vigs_infiltrated</v>
          </cell>
          <cell r="G703" t="str">
            <v>infested</v>
          </cell>
          <cell r="H703" t="str">
            <v>2nd</v>
          </cell>
          <cell r="I703" t="str">
            <v>twenty-one</v>
          </cell>
        </row>
        <row r="704">
          <cell r="A704" t="str">
            <v>I.HYD.22.4th</v>
          </cell>
          <cell r="B704" t="str">
            <v>HYD 22</v>
          </cell>
          <cell r="C704" t="str">
            <v>HYD1</v>
          </cell>
          <cell r="D704" t="str">
            <v>UBQ7</v>
          </cell>
          <cell r="E704">
            <v>21.366180085</v>
          </cell>
          <cell r="F704" t="str">
            <v>vigs_infiltrated</v>
          </cell>
          <cell r="G704" t="str">
            <v>infested</v>
          </cell>
          <cell r="H704" t="str">
            <v>4th</v>
          </cell>
          <cell r="I704" t="str">
            <v>twenty-one</v>
          </cell>
        </row>
        <row r="705">
          <cell r="A705" t="str">
            <v>I.HYD.21.2nd</v>
          </cell>
          <cell r="B705" t="str">
            <v>HYD 21</v>
          </cell>
          <cell r="C705" t="str">
            <v>HYD1</v>
          </cell>
          <cell r="D705" t="str">
            <v>UBQ7</v>
          </cell>
          <cell r="E705">
            <v>29.621093219999999</v>
          </cell>
          <cell r="F705" t="str">
            <v>vigs_infiltrated</v>
          </cell>
          <cell r="G705" t="str">
            <v>infested</v>
          </cell>
          <cell r="H705" t="str">
            <v>2nd</v>
          </cell>
          <cell r="I705" t="str">
            <v>fourteen</v>
          </cell>
        </row>
        <row r="706">
          <cell r="A706" t="str">
            <v>I.HYD.21.4th</v>
          </cell>
          <cell r="B706" t="str">
            <v>HYD 21</v>
          </cell>
          <cell r="C706" t="str">
            <v>HYD1</v>
          </cell>
          <cell r="D706" t="str">
            <v>UBQ7</v>
          </cell>
          <cell r="E706">
            <v>29.317387605</v>
          </cell>
          <cell r="F706" t="str">
            <v>vigs_infiltrated</v>
          </cell>
          <cell r="G706" t="str">
            <v>infested</v>
          </cell>
          <cell r="H706" t="str">
            <v>4th</v>
          </cell>
          <cell r="I706" t="str">
            <v>fourteen</v>
          </cell>
        </row>
        <row r="707">
          <cell r="A707" t="str">
            <v>I.HYD.2.2nd</v>
          </cell>
          <cell r="B707" t="str">
            <v>HYD 2</v>
          </cell>
          <cell r="C707" t="str">
            <v>HYD1</v>
          </cell>
          <cell r="D707" t="str">
            <v>UBQ7</v>
          </cell>
          <cell r="E707">
            <v>21.463170304999998</v>
          </cell>
          <cell r="F707" t="str">
            <v>vigs_infiltrated</v>
          </cell>
          <cell r="G707" t="str">
            <v>infested</v>
          </cell>
          <cell r="H707" t="str">
            <v>2nd</v>
          </cell>
          <cell r="I707" t="str">
            <v>twenty-one</v>
          </cell>
        </row>
        <row r="708">
          <cell r="A708" t="str">
            <v>I.HYD.2.4th</v>
          </cell>
          <cell r="B708" t="str">
            <v>HYD 2</v>
          </cell>
          <cell r="C708" t="str">
            <v>HYD1</v>
          </cell>
          <cell r="D708" t="str">
            <v>UBQ7</v>
          </cell>
          <cell r="E708">
            <v>20.568001415000001</v>
          </cell>
          <cell r="F708" t="str">
            <v>vigs_infiltrated</v>
          </cell>
          <cell r="G708" t="str">
            <v>infested</v>
          </cell>
          <cell r="H708" t="str">
            <v>4th</v>
          </cell>
          <cell r="I708" t="str">
            <v>twenty-one</v>
          </cell>
        </row>
        <row r="709">
          <cell r="A709" t="str">
            <v>I.HYD.18.2nd</v>
          </cell>
          <cell r="B709" t="str">
            <v>HYD 18</v>
          </cell>
          <cell r="C709" t="str">
            <v>HYD1</v>
          </cell>
          <cell r="D709" t="str">
            <v>UBQ7</v>
          </cell>
          <cell r="E709">
            <v>19.891494004999998</v>
          </cell>
          <cell r="F709" t="str">
            <v>vigs_infiltrated</v>
          </cell>
          <cell r="G709" t="str">
            <v>infested</v>
          </cell>
          <cell r="H709" t="str">
            <v>2nd</v>
          </cell>
          <cell r="I709" t="str">
            <v>twenty-one</v>
          </cell>
        </row>
        <row r="710">
          <cell r="A710" t="str">
            <v>I.HYD.18.4th</v>
          </cell>
          <cell r="B710" t="str">
            <v>HYD 18</v>
          </cell>
          <cell r="C710" t="str">
            <v>HYD1</v>
          </cell>
          <cell r="D710" t="str">
            <v>UBQ7</v>
          </cell>
          <cell r="E710">
            <v>23.471521339999999</v>
          </cell>
          <cell r="F710" t="str">
            <v>vigs_infiltrated</v>
          </cell>
          <cell r="G710" t="str">
            <v>infested</v>
          </cell>
          <cell r="H710" t="str">
            <v>4th</v>
          </cell>
          <cell r="I710" t="str">
            <v>twenty-one</v>
          </cell>
        </row>
        <row r="711">
          <cell r="A711" t="str">
            <v>I.HYD.17.2nd</v>
          </cell>
          <cell r="B711" t="str">
            <v>HYD 17</v>
          </cell>
          <cell r="C711" t="str">
            <v>HYD1</v>
          </cell>
          <cell r="D711" t="str">
            <v>UBQ7</v>
          </cell>
          <cell r="E711">
            <v>25.49548145</v>
          </cell>
          <cell r="F711" t="str">
            <v>vigs_infiltrated</v>
          </cell>
          <cell r="G711" t="str">
            <v>infested</v>
          </cell>
          <cell r="H711" t="str">
            <v>2nd</v>
          </cell>
          <cell r="I711" t="str">
            <v>fourteen</v>
          </cell>
        </row>
        <row r="712">
          <cell r="A712" t="str">
            <v>I.HYD.13.2nd</v>
          </cell>
          <cell r="B712" t="str">
            <v>HYD 13</v>
          </cell>
          <cell r="C712" t="str">
            <v>HYD1</v>
          </cell>
          <cell r="D712" t="str">
            <v>UBQ7</v>
          </cell>
          <cell r="E712">
            <v>21.231184995</v>
          </cell>
          <cell r="F712" t="str">
            <v>vigs_infiltrated</v>
          </cell>
          <cell r="G712" t="str">
            <v>infested</v>
          </cell>
          <cell r="H712" t="str">
            <v>2nd</v>
          </cell>
          <cell r="I712" t="str">
            <v>fourteen</v>
          </cell>
        </row>
        <row r="713">
          <cell r="A713" t="str">
            <v>I.HYD.10.2nd</v>
          </cell>
          <cell r="B713" t="str">
            <v>HYD 10</v>
          </cell>
          <cell r="C713" t="str">
            <v>HYD1</v>
          </cell>
          <cell r="D713" t="str">
            <v>UBQ7</v>
          </cell>
          <cell r="E713">
            <v>20.960512184999999</v>
          </cell>
          <cell r="F713" t="str">
            <v>vigs_infiltrated</v>
          </cell>
          <cell r="G713" t="str">
            <v>infested</v>
          </cell>
          <cell r="H713" t="str">
            <v>2nd</v>
          </cell>
          <cell r="I713" t="str">
            <v>twenty-one</v>
          </cell>
        </row>
        <row r="714">
          <cell r="A714" t="str">
            <v>I.HYD.10.4th</v>
          </cell>
          <cell r="B714" t="str">
            <v>HYD 10</v>
          </cell>
          <cell r="C714" t="str">
            <v>HYD1</v>
          </cell>
          <cell r="D714" t="str">
            <v>UBQ7</v>
          </cell>
          <cell r="E714">
            <v>26.573412505</v>
          </cell>
          <cell r="F714" t="str">
            <v>vigs_infiltrated</v>
          </cell>
          <cell r="G714" t="str">
            <v>infested</v>
          </cell>
          <cell r="H714" t="str">
            <v>4th</v>
          </cell>
          <cell r="I714" t="str">
            <v>twenty-one</v>
          </cell>
        </row>
        <row r="715">
          <cell r="A715" t="str">
            <v>I.HYD.1.2nd</v>
          </cell>
          <cell r="B715" t="str">
            <v>HYD 1</v>
          </cell>
          <cell r="C715" t="str">
            <v>HYD1</v>
          </cell>
          <cell r="D715" t="str">
            <v>UBQ7</v>
          </cell>
          <cell r="E715">
            <v>20.00112378</v>
          </cell>
          <cell r="F715" t="str">
            <v>vigs_infiltrated</v>
          </cell>
          <cell r="G715" t="str">
            <v>infested</v>
          </cell>
          <cell r="H715" t="str">
            <v>2nd</v>
          </cell>
          <cell r="I715" t="str">
            <v>fourteen</v>
          </cell>
        </row>
        <row r="716">
          <cell r="A716" t="str">
            <v>I.HYD.1.4th</v>
          </cell>
          <cell r="B716" t="str">
            <v>HYD 1</v>
          </cell>
          <cell r="C716" t="str">
            <v>HYD1</v>
          </cell>
          <cell r="D716" t="str">
            <v>UBQ7</v>
          </cell>
          <cell r="E716">
            <v>24.593340625</v>
          </cell>
          <cell r="F716" t="str">
            <v>vigs_infiltrated</v>
          </cell>
          <cell r="G716" t="str">
            <v>infested</v>
          </cell>
          <cell r="H716" t="str">
            <v>4th</v>
          </cell>
          <cell r="I716" t="str">
            <v>fourteen</v>
          </cell>
        </row>
        <row r="717">
          <cell r="A717" t="str">
            <v>I.GFP.9.2nd</v>
          </cell>
          <cell r="B717" t="str">
            <v>GFP 9</v>
          </cell>
          <cell r="C717" t="str">
            <v>GFP</v>
          </cell>
          <cell r="D717" t="str">
            <v>UBQ7</v>
          </cell>
          <cell r="E717">
            <v>22.892810170000001</v>
          </cell>
          <cell r="F717" t="str">
            <v>vigs_infiltrated</v>
          </cell>
          <cell r="G717" t="str">
            <v>infested</v>
          </cell>
          <cell r="H717" t="str">
            <v>2nd</v>
          </cell>
          <cell r="I717" t="str">
            <v>fourteen</v>
          </cell>
        </row>
        <row r="718">
          <cell r="A718" t="str">
            <v>I.GFP.9.4th</v>
          </cell>
          <cell r="B718" t="str">
            <v>GFP 9</v>
          </cell>
          <cell r="C718" t="str">
            <v>GFP</v>
          </cell>
          <cell r="D718" t="str">
            <v>UBQ7</v>
          </cell>
          <cell r="E718">
            <v>22.017009770000001</v>
          </cell>
          <cell r="F718" t="str">
            <v>vigs_infiltrated</v>
          </cell>
          <cell r="G718" t="str">
            <v>infested</v>
          </cell>
          <cell r="H718" t="str">
            <v>4th</v>
          </cell>
          <cell r="I718" t="str">
            <v>fourteen</v>
          </cell>
        </row>
        <row r="719">
          <cell r="A719" t="str">
            <v>I.GFP.5.2nd</v>
          </cell>
          <cell r="B719" t="str">
            <v>GFP 5</v>
          </cell>
          <cell r="C719" t="str">
            <v>GFP</v>
          </cell>
          <cell r="D719" t="str">
            <v>UBQ7</v>
          </cell>
          <cell r="E719">
            <v>26.437334825000001</v>
          </cell>
          <cell r="F719" t="str">
            <v>vigs_infiltrated</v>
          </cell>
          <cell r="G719" t="str">
            <v>infested</v>
          </cell>
          <cell r="H719" t="str">
            <v>2nd</v>
          </cell>
          <cell r="I719" t="str">
            <v>fourteen</v>
          </cell>
        </row>
        <row r="720">
          <cell r="A720" t="str">
            <v>I.GFP.26.4th</v>
          </cell>
          <cell r="B720" t="str">
            <v>GFP 26</v>
          </cell>
          <cell r="C720" t="str">
            <v>GFP</v>
          </cell>
          <cell r="D720" t="str">
            <v>UBQ7</v>
          </cell>
          <cell r="E720">
            <v>27.425933364999999</v>
          </cell>
          <cell r="F720" t="str">
            <v>vigs_infiltrated</v>
          </cell>
          <cell r="G720" t="str">
            <v>infested</v>
          </cell>
          <cell r="H720" t="str">
            <v>4th</v>
          </cell>
          <cell r="I720" t="str">
            <v>twenty-one</v>
          </cell>
        </row>
        <row r="721">
          <cell r="A721" t="str">
            <v>I.GFP.26.2nd</v>
          </cell>
          <cell r="B721" t="str">
            <v>GFP 26</v>
          </cell>
          <cell r="C721" t="str">
            <v>GFP</v>
          </cell>
          <cell r="D721" t="str">
            <v>UBQ7</v>
          </cell>
          <cell r="E721">
            <v>26.948328464999999</v>
          </cell>
          <cell r="F721" t="str">
            <v>vigs_infiltrated</v>
          </cell>
          <cell r="G721" t="str">
            <v>infested</v>
          </cell>
          <cell r="H721" t="str">
            <v>2nd</v>
          </cell>
          <cell r="I721" t="str">
            <v>twenty-one</v>
          </cell>
        </row>
        <row r="722">
          <cell r="A722" t="str">
            <v>I.GFP.25.4th</v>
          </cell>
          <cell r="B722" t="str">
            <v>GFP 25</v>
          </cell>
          <cell r="C722" t="str">
            <v>GFP</v>
          </cell>
          <cell r="D722" t="str">
            <v>UBQ7</v>
          </cell>
          <cell r="E722">
            <v>22.818648325000002</v>
          </cell>
          <cell r="F722" t="str">
            <v>vigs_infiltrated</v>
          </cell>
          <cell r="G722" t="str">
            <v>infested</v>
          </cell>
          <cell r="H722" t="str">
            <v>4th</v>
          </cell>
          <cell r="I722" t="str">
            <v>fourteen</v>
          </cell>
        </row>
        <row r="723">
          <cell r="A723" t="str">
            <v>I.GFP.22.2nd</v>
          </cell>
          <cell r="B723" t="str">
            <v>GFP 22</v>
          </cell>
          <cell r="C723" t="str">
            <v>GFP</v>
          </cell>
          <cell r="D723" t="str">
            <v>UBQ7</v>
          </cell>
          <cell r="E723">
            <v>21.13813128</v>
          </cell>
          <cell r="F723" t="str">
            <v>vigs_infiltrated</v>
          </cell>
          <cell r="G723" t="str">
            <v>infested</v>
          </cell>
          <cell r="H723" t="str">
            <v>2nd</v>
          </cell>
          <cell r="I723" t="str">
            <v>twenty-one</v>
          </cell>
        </row>
        <row r="724">
          <cell r="A724" t="str">
            <v>I.GFP.22.4th</v>
          </cell>
          <cell r="B724" t="str">
            <v>GFP 22</v>
          </cell>
          <cell r="C724" t="str">
            <v>GFP</v>
          </cell>
          <cell r="D724" t="str">
            <v>UBQ7</v>
          </cell>
          <cell r="E724">
            <v>24.148956649999999</v>
          </cell>
          <cell r="F724" t="str">
            <v>vigs_infiltrated</v>
          </cell>
          <cell r="G724" t="str">
            <v>infested</v>
          </cell>
          <cell r="H724" t="str">
            <v>4th</v>
          </cell>
          <cell r="I724" t="str">
            <v>twenty-one</v>
          </cell>
        </row>
        <row r="725">
          <cell r="A725" t="str">
            <v>I.GFP.21.2nd</v>
          </cell>
          <cell r="B725" t="str">
            <v>GFP 21</v>
          </cell>
          <cell r="C725" t="str">
            <v>GFP</v>
          </cell>
          <cell r="D725" t="str">
            <v>UBQ7</v>
          </cell>
          <cell r="E725">
            <v>26.30456174</v>
          </cell>
          <cell r="F725" t="str">
            <v>vigs_infiltrated</v>
          </cell>
          <cell r="G725" t="str">
            <v>infested</v>
          </cell>
          <cell r="H725" t="str">
            <v>2nd</v>
          </cell>
          <cell r="I725" t="str">
            <v>fourteen</v>
          </cell>
        </row>
        <row r="726">
          <cell r="A726" t="str">
            <v>I.GFP.2.2nd</v>
          </cell>
          <cell r="B726" t="str">
            <v>GFP 2</v>
          </cell>
          <cell r="C726" t="str">
            <v>GFP</v>
          </cell>
          <cell r="D726" t="str">
            <v>UBQ7</v>
          </cell>
          <cell r="E726">
            <v>21.529171425000001</v>
          </cell>
          <cell r="F726" t="str">
            <v>vigs_infiltrated</v>
          </cell>
          <cell r="G726" t="str">
            <v>infested</v>
          </cell>
          <cell r="H726" t="str">
            <v>2nd</v>
          </cell>
          <cell r="I726" t="str">
            <v>twenty-one</v>
          </cell>
        </row>
        <row r="727">
          <cell r="A727" t="str">
            <v>I.GFP.18.4th</v>
          </cell>
          <cell r="B727" t="str">
            <v>GFP 18</v>
          </cell>
          <cell r="C727" t="str">
            <v>GFP</v>
          </cell>
          <cell r="D727" t="str">
            <v>UBQ7</v>
          </cell>
          <cell r="E727">
            <v>26.135721875000002</v>
          </cell>
          <cell r="F727" t="str">
            <v>vigs_infiltrated</v>
          </cell>
          <cell r="G727" t="str">
            <v>infested</v>
          </cell>
          <cell r="H727" t="str">
            <v>4th</v>
          </cell>
          <cell r="I727" t="str">
            <v>twenty-one</v>
          </cell>
        </row>
        <row r="728">
          <cell r="A728" t="str">
            <v>I.GFP.18.2nd</v>
          </cell>
          <cell r="B728" t="str">
            <v>GFP 18</v>
          </cell>
          <cell r="C728" t="str">
            <v>GFP</v>
          </cell>
          <cell r="D728" t="str">
            <v>UBQ7</v>
          </cell>
          <cell r="E728">
            <v>25.738199215000002</v>
          </cell>
          <cell r="F728" t="str">
            <v>vigs_infiltrated</v>
          </cell>
          <cell r="G728" t="str">
            <v>infested</v>
          </cell>
          <cell r="H728" t="str">
            <v>2nd</v>
          </cell>
          <cell r="I728" t="str">
            <v>twenty-one</v>
          </cell>
        </row>
        <row r="729">
          <cell r="A729" t="str">
            <v>I.GFP.17.2nd</v>
          </cell>
          <cell r="B729" t="str">
            <v>GFP 17</v>
          </cell>
          <cell r="C729" t="str">
            <v>GFP</v>
          </cell>
          <cell r="D729" t="str">
            <v>UBQ7</v>
          </cell>
          <cell r="E729">
            <v>23.784893109999999</v>
          </cell>
          <cell r="F729" t="str">
            <v>vigs_infiltrated</v>
          </cell>
          <cell r="G729" t="str">
            <v>infested</v>
          </cell>
          <cell r="H729" t="str">
            <v>2nd</v>
          </cell>
          <cell r="I729" t="str">
            <v>fourteen</v>
          </cell>
        </row>
        <row r="730">
          <cell r="A730" t="str">
            <v>I.GFP.14.2nd</v>
          </cell>
          <cell r="B730" t="str">
            <v>GFP 14</v>
          </cell>
          <cell r="C730" t="str">
            <v>GFP</v>
          </cell>
          <cell r="D730" t="str">
            <v>UBQ7</v>
          </cell>
          <cell r="E730">
            <v>21.261903125</v>
          </cell>
          <cell r="F730" t="str">
            <v>vigs_infiltrated</v>
          </cell>
          <cell r="G730" t="str">
            <v>infested</v>
          </cell>
          <cell r="H730" t="str">
            <v>2nd</v>
          </cell>
          <cell r="I730" t="str">
            <v>twenty-one</v>
          </cell>
        </row>
        <row r="731">
          <cell r="A731" t="str">
            <v>I.GFP.14.4th</v>
          </cell>
          <cell r="B731" t="str">
            <v>GFP 14</v>
          </cell>
          <cell r="C731" t="str">
            <v>GFP</v>
          </cell>
          <cell r="D731" t="str">
            <v>UBQ7</v>
          </cell>
          <cell r="E731">
            <v>27.840194964999998</v>
          </cell>
          <cell r="F731" t="str">
            <v>vigs_infiltrated</v>
          </cell>
          <cell r="G731" t="str">
            <v>infested</v>
          </cell>
          <cell r="H731" t="str">
            <v>4th</v>
          </cell>
          <cell r="I731" t="str">
            <v>twenty-one</v>
          </cell>
        </row>
        <row r="732">
          <cell r="A732" t="str">
            <v>I.GFP.13.4th</v>
          </cell>
          <cell r="B732" t="str">
            <v>GFP 13</v>
          </cell>
          <cell r="C732" t="str">
            <v>GFP</v>
          </cell>
          <cell r="D732" t="str">
            <v>UBQ7</v>
          </cell>
          <cell r="E732">
            <v>23.179788944999999</v>
          </cell>
          <cell r="F732" t="str">
            <v>vigs_infiltrated</v>
          </cell>
          <cell r="G732" t="str">
            <v>infested</v>
          </cell>
          <cell r="H732" t="str">
            <v>4th</v>
          </cell>
          <cell r="I732" t="str">
            <v>fourteen</v>
          </cell>
        </row>
        <row r="733">
          <cell r="A733" t="str">
            <v>I.GFP.10.4th</v>
          </cell>
          <cell r="B733" t="str">
            <v>GFP 10</v>
          </cell>
          <cell r="C733" t="str">
            <v>GFP</v>
          </cell>
          <cell r="D733" t="str">
            <v>UBQ7</v>
          </cell>
          <cell r="E733">
            <v>21.063678504999999</v>
          </cell>
          <cell r="F733" t="str">
            <v>vigs_infiltrated</v>
          </cell>
          <cell r="G733" t="str">
            <v>infested</v>
          </cell>
          <cell r="H733" t="str">
            <v>4th</v>
          </cell>
          <cell r="I733" t="str">
            <v>twenty-one</v>
          </cell>
        </row>
        <row r="734">
          <cell r="A734" t="str">
            <v>I.GFP.10.2nd</v>
          </cell>
          <cell r="B734" t="str">
            <v>GFP 10</v>
          </cell>
          <cell r="C734" t="str">
            <v>GFP</v>
          </cell>
          <cell r="D734" t="str">
            <v>UBQ7</v>
          </cell>
          <cell r="E734">
            <v>24.587459565</v>
          </cell>
          <cell r="F734" t="str">
            <v>vigs_infiltrated</v>
          </cell>
          <cell r="G734" t="str">
            <v>infested</v>
          </cell>
          <cell r="H734" t="str">
            <v>2nd</v>
          </cell>
          <cell r="I734" t="str">
            <v>twenty-one</v>
          </cell>
        </row>
        <row r="735">
          <cell r="A735" t="str">
            <v>I.GFP1.2nd</v>
          </cell>
          <cell r="B735" t="str">
            <v>GFP 1</v>
          </cell>
          <cell r="C735" t="str">
            <v>GFP</v>
          </cell>
          <cell r="D735" t="str">
            <v>UBQ7</v>
          </cell>
          <cell r="E735">
            <v>27.498949684999999</v>
          </cell>
          <cell r="F735" t="str">
            <v>vigs_infiltrated</v>
          </cell>
          <cell r="G735" t="str">
            <v>infested</v>
          </cell>
          <cell r="H735" t="str">
            <v>2nd</v>
          </cell>
          <cell r="I735" t="str">
            <v>fourteen</v>
          </cell>
        </row>
        <row r="736">
          <cell r="A736" t="str">
            <v>I.Unif.8.2nd</v>
          </cell>
          <cell r="B736" t="str">
            <v>Unif 8</v>
          </cell>
          <cell r="C736" t="str">
            <v>none</v>
          </cell>
          <cell r="D736" t="str">
            <v>UBQ7</v>
          </cell>
          <cell r="E736">
            <v>23.576828880000001</v>
          </cell>
          <cell r="F736" t="str">
            <v>uninfiltrated</v>
          </cell>
          <cell r="G736" t="str">
            <v>uninfested</v>
          </cell>
          <cell r="H736" t="str">
            <v>2nd</v>
          </cell>
          <cell r="I736" t="str">
            <v>twenty-one</v>
          </cell>
        </row>
        <row r="737">
          <cell r="A737" t="str">
            <v>I.Unif.7.2nd</v>
          </cell>
          <cell r="B737" t="str">
            <v>Unif 7</v>
          </cell>
          <cell r="C737" t="str">
            <v>none</v>
          </cell>
          <cell r="D737" t="str">
            <v>UBQ7</v>
          </cell>
          <cell r="E737">
            <v>22.338406339999999</v>
          </cell>
          <cell r="F737" t="str">
            <v>uninfiltrated</v>
          </cell>
          <cell r="G737" t="str">
            <v>uninfested</v>
          </cell>
          <cell r="H737" t="str">
            <v>2nd</v>
          </cell>
          <cell r="I737" t="str">
            <v>fourteen</v>
          </cell>
        </row>
        <row r="738">
          <cell r="A738" t="str">
            <v>I.Unif.7.4th</v>
          </cell>
          <cell r="B738" t="str">
            <v>Unif 7</v>
          </cell>
          <cell r="C738" t="str">
            <v>none</v>
          </cell>
          <cell r="D738" t="str">
            <v>UBQ7</v>
          </cell>
          <cell r="E738">
            <v>21.561432185000001</v>
          </cell>
          <cell r="F738" t="str">
            <v>uninfiltrated</v>
          </cell>
          <cell r="G738" t="str">
            <v>uninfested</v>
          </cell>
          <cell r="H738" t="str">
            <v>4th</v>
          </cell>
          <cell r="I738" t="str">
            <v>fourteen</v>
          </cell>
        </row>
        <row r="739">
          <cell r="A739" t="str">
            <v>I.Unif.3.2nd</v>
          </cell>
          <cell r="B739" t="str">
            <v>Unif 3</v>
          </cell>
          <cell r="C739" t="str">
            <v>none</v>
          </cell>
          <cell r="D739" t="str">
            <v>UBQ7</v>
          </cell>
          <cell r="E739">
            <v>22.104891795</v>
          </cell>
          <cell r="F739" t="str">
            <v>uninfiltrated</v>
          </cell>
          <cell r="G739" t="str">
            <v>uninfested</v>
          </cell>
          <cell r="H739" t="str">
            <v>2nd</v>
          </cell>
          <cell r="I739" t="str">
            <v>fourteen</v>
          </cell>
        </row>
        <row r="740">
          <cell r="A740" t="str">
            <v>I.Unif.24.2nd</v>
          </cell>
          <cell r="B740" t="str">
            <v>Unif 24</v>
          </cell>
          <cell r="C740" t="str">
            <v>none</v>
          </cell>
          <cell r="D740" t="str">
            <v>UBQ7</v>
          </cell>
          <cell r="E740">
            <v>24.810162805000001</v>
          </cell>
          <cell r="F740" t="str">
            <v>uninfiltrated</v>
          </cell>
          <cell r="G740" t="str">
            <v>uninfested</v>
          </cell>
          <cell r="H740" t="str">
            <v>2nd</v>
          </cell>
          <cell r="I740" t="str">
            <v>twenty-one</v>
          </cell>
        </row>
        <row r="741">
          <cell r="A741" t="str">
            <v>I.Unif.23.2nd</v>
          </cell>
          <cell r="B741" t="str">
            <v>Unif 23</v>
          </cell>
          <cell r="C741" t="str">
            <v>none</v>
          </cell>
          <cell r="D741" t="str">
            <v>UBQ7</v>
          </cell>
          <cell r="E741">
            <v>28.093058164999999</v>
          </cell>
          <cell r="F741" t="str">
            <v>uninfiltrated</v>
          </cell>
          <cell r="G741" t="str">
            <v>uninfested</v>
          </cell>
          <cell r="H741" t="str">
            <v>2nd</v>
          </cell>
          <cell r="I741" t="str">
            <v>fourteen</v>
          </cell>
        </row>
        <row r="742">
          <cell r="A742" t="str">
            <v>I.Unif.20.2nd</v>
          </cell>
          <cell r="B742" t="str">
            <v>Unif 20</v>
          </cell>
          <cell r="C742" t="str">
            <v>none</v>
          </cell>
          <cell r="D742" t="str">
            <v>UBQ7</v>
          </cell>
          <cell r="E742">
            <v>21.303044</v>
          </cell>
          <cell r="F742" t="str">
            <v>uninfiltrated</v>
          </cell>
          <cell r="G742" t="str">
            <v>uninfested</v>
          </cell>
          <cell r="H742" t="str">
            <v>2nd</v>
          </cell>
          <cell r="I742" t="str">
            <v>twenty-one</v>
          </cell>
        </row>
        <row r="743">
          <cell r="A743" t="str">
            <v>I.Unif.19.2nd</v>
          </cell>
          <cell r="B743" t="str">
            <v>Unif 19</v>
          </cell>
          <cell r="C743" t="str">
            <v>none</v>
          </cell>
          <cell r="D743" t="str">
            <v>UBQ7</v>
          </cell>
          <cell r="E743">
            <v>20.912989504999999</v>
          </cell>
          <cell r="F743" t="str">
            <v>uninfiltrated</v>
          </cell>
          <cell r="G743" t="str">
            <v>uninfested</v>
          </cell>
          <cell r="H743" t="str">
            <v>2nd</v>
          </cell>
          <cell r="I743" t="str">
            <v>fourteen</v>
          </cell>
        </row>
        <row r="744">
          <cell r="A744" t="str">
            <v>I.Unif.15.2nd</v>
          </cell>
          <cell r="B744" t="str">
            <v>Unif 15</v>
          </cell>
          <cell r="C744" t="str">
            <v>none</v>
          </cell>
          <cell r="D744" t="str">
            <v>UBQ7</v>
          </cell>
          <cell r="E744">
            <v>23.075739989999999</v>
          </cell>
          <cell r="F744" t="str">
            <v>uninfiltrated</v>
          </cell>
          <cell r="G744" t="str">
            <v>uninfested</v>
          </cell>
          <cell r="H744" t="str">
            <v>2nd</v>
          </cell>
          <cell r="I744" t="str">
            <v>fourteen</v>
          </cell>
        </row>
        <row r="745">
          <cell r="A745" t="str">
            <v>I.Unif.12.2nd</v>
          </cell>
          <cell r="B745" t="str">
            <v>Unif 12</v>
          </cell>
          <cell r="C745" t="str">
            <v>none</v>
          </cell>
          <cell r="D745" t="str">
            <v>UBQ7</v>
          </cell>
          <cell r="E745">
            <v>22.738199215000002</v>
          </cell>
          <cell r="F745" t="str">
            <v>uninfiltrated</v>
          </cell>
          <cell r="G745" t="str">
            <v>uninfested</v>
          </cell>
          <cell r="H745" t="str">
            <v>2nd</v>
          </cell>
          <cell r="I745" t="str">
            <v>twenty-one</v>
          </cell>
        </row>
        <row r="746">
          <cell r="A746" t="str">
            <v>I.Unif.12.4th</v>
          </cell>
          <cell r="B746" t="str">
            <v>Unif 12</v>
          </cell>
          <cell r="C746" t="str">
            <v>none</v>
          </cell>
          <cell r="D746" t="str">
            <v>UBQ7</v>
          </cell>
          <cell r="E746">
            <v>24.782896324999999</v>
          </cell>
          <cell r="F746" t="str">
            <v>uninfiltrated</v>
          </cell>
          <cell r="G746" t="str">
            <v>uninfested</v>
          </cell>
          <cell r="H746" t="str">
            <v>4th</v>
          </cell>
          <cell r="I746" t="str">
            <v>twenty-one</v>
          </cell>
        </row>
        <row r="747">
          <cell r="A747" t="str">
            <v>I.Unif.11.2nd</v>
          </cell>
          <cell r="B747" t="str">
            <v>Unif 11</v>
          </cell>
          <cell r="C747" t="str">
            <v>none</v>
          </cell>
          <cell r="D747" t="str">
            <v>UBQ7</v>
          </cell>
          <cell r="E747">
            <v>21.91628566</v>
          </cell>
          <cell r="F747" t="str">
            <v>uninfiltrated</v>
          </cell>
          <cell r="G747" t="str">
            <v>uninfested</v>
          </cell>
          <cell r="H747" t="str">
            <v>2nd</v>
          </cell>
          <cell r="I747" t="str">
            <v>fourteen</v>
          </cell>
        </row>
        <row r="748">
          <cell r="A748" t="str">
            <v>I.GFP.8.4th</v>
          </cell>
          <cell r="B748" t="str">
            <v>GFP 8</v>
          </cell>
          <cell r="C748" t="str">
            <v>GFP</v>
          </cell>
          <cell r="D748" t="str">
            <v>UBQ7</v>
          </cell>
          <cell r="E748">
            <v>24.008531635000001</v>
          </cell>
          <cell r="F748" t="str">
            <v>vigs_infiltrated</v>
          </cell>
          <cell r="G748" t="str">
            <v>uninfested</v>
          </cell>
          <cell r="H748" t="str">
            <v>4th</v>
          </cell>
          <cell r="I748" t="str">
            <v>twenty-one</v>
          </cell>
        </row>
        <row r="749">
          <cell r="A749" t="str">
            <v>I.GFP.7.2nd</v>
          </cell>
          <cell r="B749" t="str">
            <v>GFP 7</v>
          </cell>
          <cell r="C749" t="str">
            <v>GFP</v>
          </cell>
          <cell r="D749" t="str">
            <v>UBQ7</v>
          </cell>
          <cell r="E749">
            <v>21.20528792</v>
          </cell>
          <cell r="F749" t="str">
            <v>vigs_infiltrated</v>
          </cell>
          <cell r="G749" t="str">
            <v>uninfested</v>
          </cell>
          <cell r="H749" t="str">
            <v>2nd</v>
          </cell>
          <cell r="I749" t="str">
            <v>fourteen</v>
          </cell>
        </row>
        <row r="750">
          <cell r="A750" t="str">
            <v>I.GFP.4.4th</v>
          </cell>
          <cell r="B750" t="str">
            <v>GFP 4</v>
          </cell>
          <cell r="C750" t="str">
            <v>GFP</v>
          </cell>
          <cell r="D750" t="str">
            <v>UBQ7</v>
          </cell>
          <cell r="E750">
            <v>23.75610374</v>
          </cell>
          <cell r="F750" t="str">
            <v>vigs_infiltrated</v>
          </cell>
          <cell r="G750" t="str">
            <v>uninfested</v>
          </cell>
          <cell r="H750" t="str">
            <v>4th</v>
          </cell>
          <cell r="I750" t="str">
            <v>twenty-one</v>
          </cell>
        </row>
        <row r="751">
          <cell r="A751" t="str">
            <v>I.GFP.3.2nd</v>
          </cell>
          <cell r="B751" t="str">
            <v>GFP 3</v>
          </cell>
          <cell r="C751" t="str">
            <v>GFP</v>
          </cell>
          <cell r="D751" t="str">
            <v>UBQ7</v>
          </cell>
          <cell r="E751">
            <v>23.656370294999999</v>
          </cell>
          <cell r="F751" t="str">
            <v>vigs_infiltrated</v>
          </cell>
          <cell r="G751" t="str">
            <v>uninfested</v>
          </cell>
          <cell r="H751" t="str">
            <v>2nd</v>
          </cell>
          <cell r="I751" t="str">
            <v>fourteen</v>
          </cell>
        </row>
        <row r="752">
          <cell r="A752" t="str">
            <v>I.GFP.27.2nd</v>
          </cell>
          <cell r="B752" t="str">
            <v>GFP 27</v>
          </cell>
          <cell r="C752" t="str">
            <v>GFP</v>
          </cell>
          <cell r="D752" t="str">
            <v>UBQ7</v>
          </cell>
          <cell r="E752">
            <v>23.671324054999999</v>
          </cell>
          <cell r="F752" t="str">
            <v>vigs_infiltrated</v>
          </cell>
          <cell r="G752" t="str">
            <v>uninfested</v>
          </cell>
          <cell r="H752" t="str">
            <v>2nd</v>
          </cell>
          <cell r="I752" t="str">
            <v>fourteen</v>
          </cell>
        </row>
        <row r="753">
          <cell r="A753" t="str">
            <v>I.GFP.27.4th</v>
          </cell>
          <cell r="B753" t="str">
            <v>GFP 27</v>
          </cell>
          <cell r="C753" t="str">
            <v>GFP</v>
          </cell>
          <cell r="D753" t="str">
            <v>UBQ7</v>
          </cell>
          <cell r="E753">
            <v>22.691011830000001</v>
          </cell>
          <cell r="F753" t="str">
            <v>vigs_infiltrated</v>
          </cell>
          <cell r="G753" t="str">
            <v>uninfested</v>
          </cell>
          <cell r="H753" t="str">
            <v>4th</v>
          </cell>
          <cell r="I753" t="str">
            <v>fourteen</v>
          </cell>
        </row>
        <row r="754">
          <cell r="A754" t="str">
            <v>I.GFP.24.2nd</v>
          </cell>
          <cell r="B754" t="str">
            <v>GFP 24</v>
          </cell>
          <cell r="C754" t="str">
            <v>GFP</v>
          </cell>
          <cell r="D754" t="str">
            <v>UBQ7</v>
          </cell>
          <cell r="E754">
            <v>21.918414670000001</v>
          </cell>
          <cell r="F754" t="str">
            <v>vigs_infiltrated</v>
          </cell>
          <cell r="G754" t="str">
            <v>uninfested</v>
          </cell>
          <cell r="H754" t="str">
            <v>2nd</v>
          </cell>
          <cell r="I754" t="str">
            <v>twenty-one</v>
          </cell>
        </row>
        <row r="755">
          <cell r="A755" t="str">
            <v>I.GFP.23.2nd</v>
          </cell>
          <cell r="B755" t="str">
            <v>GFP 23</v>
          </cell>
          <cell r="C755" t="str">
            <v>GFP</v>
          </cell>
          <cell r="D755" t="str">
            <v>UBQ7</v>
          </cell>
          <cell r="E755">
            <v>20.407186500000002</v>
          </cell>
          <cell r="F755" t="str">
            <v>vigs_infiltrated</v>
          </cell>
          <cell r="G755" t="str">
            <v>uninfested</v>
          </cell>
          <cell r="H755" t="str">
            <v>2nd</v>
          </cell>
          <cell r="I755" t="str">
            <v>fourteen</v>
          </cell>
        </row>
        <row r="756">
          <cell r="A756" t="str">
            <v>I.GFP.19.2nd</v>
          </cell>
          <cell r="B756" t="str">
            <v>GFP 19</v>
          </cell>
          <cell r="C756" t="str">
            <v>GFP</v>
          </cell>
          <cell r="D756" t="str">
            <v>UBQ7</v>
          </cell>
          <cell r="E756">
            <v>22.42769354</v>
          </cell>
          <cell r="F756" t="str">
            <v>vigs_infiltrated</v>
          </cell>
          <cell r="G756" t="str">
            <v>uninfested</v>
          </cell>
          <cell r="H756" t="str">
            <v>2nd</v>
          </cell>
          <cell r="I756" t="str">
            <v>fourteen</v>
          </cell>
        </row>
        <row r="757">
          <cell r="A757" t="str">
            <v>I.GFP.16.2nd</v>
          </cell>
          <cell r="B757" t="str">
            <v>GFP 16</v>
          </cell>
          <cell r="C757" t="str">
            <v>GFP</v>
          </cell>
          <cell r="D757" t="str">
            <v>UBQ7</v>
          </cell>
          <cell r="E757">
            <v>21.245011564999999</v>
          </cell>
          <cell r="F757" t="str">
            <v>vigs_infiltrated</v>
          </cell>
          <cell r="G757" t="str">
            <v>uninfested</v>
          </cell>
          <cell r="H757" t="str">
            <v>2nd</v>
          </cell>
          <cell r="I757" t="str">
            <v>twenty-one</v>
          </cell>
        </row>
        <row r="758">
          <cell r="A758" t="str">
            <v>I.GFP.16.4th</v>
          </cell>
          <cell r="B758" t="str">
            <v>GFP 16</v>
          </cell>
          <cell r="C758" t="str">
            <v>GFP</v>
          </cell>
          <cell r="D758" t="str">
            <v>UBQ7</v>
          </cell>
          <cell r="E758">
            <v>25.228807655000001</v>
          </cell>
          <cell r="F758" t="str">
            <v>vigs_infiltrated</v>
          </cell>
          <cell r="G758" t="str">
            <v>uninfested</v>
          </cell>
          <cell r="H758" t="str">
            <v>4th</v>
          </cell>
          <cell r="I758" t="str">
            <v>twenty-one</v>
          </cell>
        </row>
        <row r="759">
          <cell r="A759" t="str">
            <v>I.GFP.15.2nd</v>
          </cell>
          <cell r="B759" t="str">
            <v>GFP 15</v>
          </cell>
          <cell r="C759" t="str">
            <v>GFP</v>
          </cell>
          <cell r="D759" t="str">
            <v>UBQ7</v>
          </cell>
          <cell r="E759">
            <v>22.817510609999999</v>
          </cell>
          <cell r="F759" t="str">
            <v>vigs_infiltrated</v>
          </cell>
          <cell r="G759" t="str">
            <v>uninfested</v>
          </cell>
          <cell r="H759" t="str">
            <v>2nd</v>
          </cell>
          <cell r="I759" t="str">
            <v>fourteen</v>
          </cell>
        </row>
        <row r="760">
          <cell r="A760" t="str">
            <v>I.GFP.12.2nd</v>
          </cell>
          <cell r="B760" t="str">
            <v>GFP 12</v>
          </cell>
          <cell r="C760" t="str">
            <v>GFP</v>
          </cell>
          <cell r="D760" t="str">
            <v>UBQ7</v>
          </cell>
          <cell r="E760">
            <v>20.823708275000001</v>
          </cell>
          <cell r="F760" t="str">
            <v>vigs_infiltrated</v>
          </cell>
          <cell r="G760" t="str">
            <v>uninfested</v>
          </cell>
          <cell r="H760" t="str">
            <v>2nd</v>
          </cell>
          <cell r="I760" t="str">
            <v>twenty-one</v>
          </cell>
        </row>
        <row r="761">
          <cell r="A761" t="str">
            <v>I.GFP.11.2nd</v>
          </cell>
          <cell r="B761" t="str">
            <v>GFP 11</v>
          </cell>
          <cell r="C761" t="str">
            <v>GFP</v>
          </cell>
          <cell r="D761" t="str">
            <v>UBQ7</v>
          </cell>
          <cell r="E761">
            <v>26.152371455000001</v>
          </cell>
          <cell r="F761" t="str">
            <v>vigs_infiltrated</v>
          </cell>
          <cell r="G761" t="str">
            <v>uninfested</v>
          </cell>
          <cell r="H761" t="str">
            <v>2nd</v>
          </cell>
          <cell r="I761" t="str">
            <v>fourteen</v>
          </cell>
        </row>
        <row r="762">
          <cell r="A762" t="str">
            <v>I.GFP.11.4th</v>
          </cell>
          <cell r="B762" t="str">
            <v>GFP 11</v>
          </cell>
          <cell r="C762" t="str">
            <v>GFP</v>
          </cell>
          <cell r="D762" t="str">
            <v>UBQ7</v>
          </cell>
          <cell r="E762">
            <v>21.895964615</v>
          </cell>
          <cell r="F762" t="str">
            <v>vigs_infiltrated</v>
          </cell>
          <cell r="G762" t="str">
            <v>uninfested</v>
          </cell>
          <cell r="H762" t="str">
            <v>4th</v>
          </cell>
          <cell r="I762" t="str">
            <v>fourteen</v>
          </cell>
        </row>
        <row r="763">
          <cell r="A763" t="str">
            <v>I.Unif.8.4th</v>
          </cell>
          <cell r="B763" t="str">
            <v>Unif 8</v>
          </cell>
          <cell r="C763" t="str">
            <v>none</v>
          </cell>
          <cell r="D763" t="str">
            <v>UBQ7</v>
          </cell>
          <cell r="E763">
            <v>20.532312184999999</v>
          </cell>
          <cell r="F763" t="str">
            <v>uninfiltrated</v>
          </cell>
          <cell r="G763" t="str">
            <v>uninfested</v>
          </cell>
          <cell r="H763" t="str">
            <v>4th</v>
          </cell>
          <cell r="I763" t="str">
            <v>twenty-one</v>
          </cell>
        </row>
        <row r="764">
          <cell r="A764" t="str">
            <v>I.Unif.24.4th</v>
          </cell>
          <cell r="B764" t="str">
            <v>Unif 24</v>
          </cell>
          <cell r="C764" t="str">
            <v>none</v>
          </cell>
          <cell r="D764" t="str">
            <v>UBQ7</v>
          </cell>
          <cell r="E764">
            <v>26.614733480000002</v>
          </cell>
          <cell r="F764" t="str">
            <v>uninfiltrated</v>
          </cell>
          <cell r="G764" t="str">
            <v>uninfested</v>
          </cell>
          <cell r="H764" t="str">
            <v>4th</v>
          </cell>
          <cell r="I764" t="str">
            <v>twenty-one</v>
          </cell>
        </row>
        <row r="765">
          <cell r="A765" t="str">
            <v>I.Unif.20.4th</v>
          </cell>
          <cell r="B765" t="str">
            <v>Unif 20</v>
          </cell>
          <cell r="C765" t="str">
            <v>none</v>
          </cell>
          <cell r="D765" t="str">
            <v>UBQ7</v>
          </cell>
          <cell r="E765">
            <v>30.49432148</v>
          </cell>
          <cell r="F765" t="str">
            <v>uninfiltrated</v>
          </cell>
          <cell r="G765" t="str">
            <v>uninfested</v>
          </cell>
          <cell r="H765" t="str">
            <v>4th</v>
          </cell>
          <cell r="I765" t="str">
            <v>twenty-one</v>
          </cell>
        </row>
        <row r="766">
          <cell r="A766" t="str">
            <v>I.Unif.16.2ndd</v>
          </cell>
          <cell r="B766" t="str">
            <v>Unif 16</v>
          </cell>
          <cell r="C766" t="str">
            <v>none</v>
          </cell>
          <cell r="D766" t="str">
            <v>UBQ7</v>
          </cell>
          <cell r="E766">
            <v>24.042468329999998</v>
          </cell>
          <cell r="F766" t="str">
            <v>uninfiltrated</v>
          </cell>
          <cell r="G766" t="str">
            <v>uninfested</v>
          </cell>
          <cell r="H766" t="str">
            <v>2ndd</v>
          </cell>
          <cell r="I766" t="str">
            <v>twenty-one</v>
          </cell>
        </row>
        <row r="767">
          <cell r="A767" t="str">
            <v>I.Unif.16.4th</v>
          </cell>
          <cell r="B767" t="str">
            <v>Unif 16</v>
          </cell>
          <cell r="C767" t="str">
            <v>none</v>
          </cell>
          <cell r="D767" t="str">
            <v>UBQ7</v>
          </cell>
          <cell r="E767">
            <v>34.383989960000001</v>
          </cell>
          <cell r="F767" t="str">
            <v>uninfiltrated</v>
          </cell>
          <cell r="G767" t="str">
            <v>uninfested</v>
          </cell>
          <cell r="H767" t="str">
            <v>4th</v>
          </cell>
          <cell r="I767" t="str">
            <v>twenty-one</v>
          </cell>
        </row>
        <row r="768">
          <cell r="A768" t="str">
            <v>I.Unif.11.4th</v>
          </cell>
          <cell r="B768" t="str">
            <v>Unif 11</v>
          </cell>
          <cell r="C768" t="str">
            <v>none</v>
          </cell>
          <cell r="D768" t="str">
            <v>UBQ7</v>
          </cell>
          <cell r="E768">
            <v>29.087975324999999</v>
          </cell>
          <cell r="F768" t="str">
            <v>uninfiltrated</v>
          </cell>
          <cell r="G768" t="str">
            <v>uninfested</v>
          </cell>
          <cell r="H768" t="str">
            <v>4th</v>
          </cell>
          <cell r="I768" t="str">
            <v>fourteen</v>
          </cell>
        </row>
        <row r="769">
          <cell r="A769" t="str">
            <v>I.HYD.8.2nd</v>
          </cell>
          <cell r="B769" t="str">
            <v>HYD 8</v>
          </cell>
          <cell r="C769" t="str">
            <v>HYD1</v>
          </cell>
          <cell r="D769" t="str">
            <v>UBQ7</v>
          </cell>
          <cell r="E769">
            <v>22.219430930000001</v>
          </cell>
          <cell r="F769" t="str">
            <v>vigs_infiltrated</v>
          </cell>
          <cell r="G769" t="str">
            <v>uninfested</v>
          </cell>
          <cell r="H769" t="str">
            <v>2nd</v>
          </cell>
          <cell r="I769" t="str">
            <v>twenty-one</v>
          </cell>
        </row>
        <row r="770">
          <cell r="A770" t="str">
            <v>I.HYD.4.2nd</v>
          </cell>
          <cell r="B770" t="str">
            <v>HYD 4</v>
          </cell>
          <cell r="C770" t="str">
            <v>HYD1</v>
          </cell>
          <cell r="D770" t="str">
            <v>UBQ7</v>
          </cell>
          <cell r="E770">
            <v>26.992544519999999</v>
          </cell>
          <cell r="F770" t="str">
            <v>vigs_infiltrated</v>
          </cell>
          <cell r="G770" t="str">
            <v>uninfested</v>
          </cell>
          <cell r="H770" t="str">
            <v>2nd</v>
          </cell>
          <cell r="I770" t="str">
            <v>twenty-one</v>
          </cell>
        </row>
        <row r="771">
          <cell r="A771" t="str">
            <v>I.HYD.4.4th</v>
          </cell>
          <cell r="B771" t="str">
            <v>HYD 4</v>
          </cell>
          <cell r="C771" t="str">
            <v>HYD1</v>
          </cell>
          <cell r="D771" t="str">
            <v>UBQ7</v>
          </cell>
          <cell r="E771">
            <v>28.114423185</v>
          </cell>
          <cell r="F771" t="str">
            <v>vigs_infiltrated</v>
          </cell>
          <cell r="G771" t="str">
            <v>uninfested</v>
          </cell>
          <cell r="H771" t="str">
            <v>4th</v>
          </cell>
          <cell r="I771" t="str">
            <v>twenty-one</v>
          </cell>
        </row>
        <row r="772">
          <cell r="A772" t="str">
            <v>I.HYD.3.2nd</v>
          </cell>
          <cell r="B772" t="str">
            <v>HYD 3</v>
          </cell>
          <cell r="C772" t="str">
            <v>HYD1</v>
          </cell>
          <cell r="D772" t="str">
            <v>UBQ7</v>
          </cell>
          <cell r="E772">
            <v>22.437352409999999</v>
          </cell>
          <cell r="F772" t="str">
            <v>vigs_infiltrated</v>
          </cell>
          <cell r="G772" t="str">
            <v>uninfested</v>
          </cell>
          <cell r="H772" t="str">
            <v>2nd</v>
          </cell>
          <cell r="I772" t="str">
            <v>fourteen</v>
          </cell>
        </row>
        <row r="773">
          <cell r="A773" t="str">
            <v>I.HYD.3.4th</v>
          </cell>
          <cell r="B773" t="str">
            <v>HYD 3</v>
          </cell>
          <cell r="C773" t="str">
            <v>HYD1</v>
          </cell>
          <cell r="D773" t="str">
            <v>UBQ7</v>
          </cell>
          <cell r="E773">
            <v>34.356680294999997</v>
          </cell>
          <cell r="F773" t="str">
            <v>vigs_infiltrated</v>
          </cell>
          <cell r="G773" t="str">
            <v>uninfested</v>
          </cell>
          <cell r="H773" t="str">
            <v>4th</v>
          </cell>
          <cell r="I773" t="str">
            <v>fourteen</v>
          </cell>
        </row>
        <row r="774">
          <cell r="A774" t="str">
            <v>I.HYD.28.2nd</v>
          </cell>
          <cell r="B774" t="str">
            <v>HYD 28</v>
          </cell>
          <cell r="C774" t="str">
            <v>HYD1</v>
          </cell>
          <cell r="D774" t="str">
            <v>UBQ7</v>
          </cell>
          <cell r="E774">
            <v>22.483154705</v>
          </cell>
          <cell r="F774" t="str">
            <v>vigs_infiltrated</v>
          </cell>
          <cell r="G774" t="str">
            <v>uninfested</v>
          </cell>
          <cell r="H774" t="str">
            <v>2nd</v>
          </cell>
          <cell r="I774" t="str">
            <v>twenty-one</v>
          </cell>
        </row>
        <row r="775">
          <cell r="A775" t="str">
            <v>I.HYD.28.4th</v>
          </cell>
          <cell r="B775" t="str">
            <v>HYD 28</v>
          </cell>
          <cell r="C775" t="str">
            <v>HYD1</v>
          </cell>
          <cell r="D775" t="str">
            <v>UBQ7</v>
          </cell>
          <cell r="E775">
            <v>24.026572179999999</v>
          </cell>
          <cell r="F775" t="str">
            <v>vigs_infiltrated</v>
          </cell>
          <cell r="G775" t="str">
            <v>uninfested</v>
          </cell>
          <cell r="H775" t="str">
            <v>4th</v>
          </cell>
          <cell r="I775" t="str">
            <v>twenty-one</v>
          </cell>
        </row>
        <row r="776">
          <cell r="A776" t="str">
            <v>I.HYD.27.2nd</v>
          </cell>
          <cell r="B776" t="str">
            <v>HYD 27</v>
          </cell>
          <cell r="C776" t="str">
            <v>HYD1</v>
          </cell>
          <cell r="D776" t="str">
            <v>UBQ7</v>
          </cell>
          <cell r="E776">
            <v>21.48470155</v>
          </cell>
          <cell r="F776" t="str">
            <v>vigs_infiltrated</v>
          </cell>
          <cell r="G776" t="str">
            <v>uninfested</v>
          </cell>
          <cell r="H776" t="str">
            <v>2nd</v>
          </cell>
          <cell r="I776" t="str">
            <v>fourteen</v>
          </cell>
        </row>
        <row r="777">
          <cell r="A777" t="str">
            <v>I.HYD.27.4th</v>
          </cell>
          <cell r="B777" t="str">
            <v>HYD 27</v>
          </cell>
          <cell r="C777" t="str">
            <v>HYD1</v>
          </cell>
          <cell r="D777" t="str">
            <v>UBQ7</v>
          </cell>
          <cell r="E777">
            <v>21.46588169</v>
          </cell>
          <cell r="F777" t="str">
            <v>vigs_infiltrated</v>
          </cell>
          <cell r="G777" t="str">
            <v>uninfested</v>
          </cell>
          <cell r="H777" t="str">
            <v>4th</v>
          </cell>
          <cell r="I777" t="str">
            <v>fourteen</v>
          </cell>
        </row>
        <row r="778">
          <cell r="A778" t="str">
            <v>I.HYD.24.2nd</v>
          </cell>
          <cell r="B778" t="str">
            <v>HYD 24</v>
          </cell>
          <cell r="C778" t="str">
            <v>HYD1</v>
          </cell>
          <cell r="D778" t="str">
            <v>UBQ7</v>
          </cell>
          <cell r="E778">
            <v>21.56038375</v>
          </cell>
          <cell r="F778" t="str">
            <v>vigs_infiltrated</v>
          </cell>
          <cell r="G778" t="str">
            <v>uninfested</v>
          </cell>
          <cell r="H778" t="str">
            <v>2nd</v>
          </cell>
          <cell r="I778" t="str">
            <v>twenty-one</v>
          </cell>
        </row>
        <row r="779">
          <cell r="A779" t="str">
            <v>I.HYD.23.2nd</v>
          </cell>
          <cell r="B779" t="str">
            <v>HYD 23</v>
          </cell>
          <cell r="C779" t="str">
            <v>HYD1</v>
          </cell>
          <cell r="D779" t="str">
            <v>UBQ7</v>
          </cell>
          <cell r="E779">
            <v>21.633691445</v>
          </cell>
          <cell r="F779" t="str">
            <v>vigs_infiltrated</v>
          </cell>
          <cell r="G779" t="str">
            <v>uninfested</v>
          </cell>
          <cell r="H779" t="str">
            <v>2nd</v>
          </cell>
          <cell r="I779" t="str">
            <v>fourteen</v>
          </cell>
        </row>
        <row r="780">
          <cell r="A780" t="str">
            <v>I.HYD.20.2nd</v>
          </cell>
          <cell r="B780" t="str">
            <v>HYD 20</v>
          </cell>
          <cell r="C780" t="str">
            <v>HYD1</v>
          </cell>
          <cell r="D780" t="str">
            <v>UBQ7</v>
          </cell>
          <cell r="E780">
            <v>23.599436995000001</v>
          </cell>
          <cell r="F780" t="str">
            <v>vigs_infiltrated</v>
          </cell>
          <cell r="G780" t="str">
            <v>uninfested</v>
          </cell>
          <cell r="H780" t="str">
            <v>2nd</v>
          </cell>
          <cell r="I780" t="str">
            <v>twenty-one</v>
          </cell>
        </row>
        <row r="781">
          <cell r="A781" t="str">
            <v>I.HYD.20.4th</v>
          </cell>
          <cell r="B781" t="str">
            <v>HYD 20</v>
          </cell>
          <cell r="C781" t="str">
            <v>HYD1</v>
          </cell>
          <cell r="D781" t="str">
            <v>UBQ7</v>
          </cell>
          <cell r="E781">
            <v>33.292055499999996</v>
          </cell>
          <cell r="F781" t="str">
            <v>vigs_infiltrated</v>
          </cell>
          <cell r="G781" t="str">
            <v>uninfested</v>
          </cell>
          <cell r="H781" t="str">
            <v>4th</v>
          </cell>
          <cell r="I781" t="str">
            <v>twenty-one</v>
          </cell>
        </row>
        <row r="782">
          <cell r="A782" t="str">
            <v>I.HYD.19.4th</v>
          </cell>
          <cell r="B782" t="str">
            <v>HYD 19</v>
          </cell>
          <cell r="C782" t="str">
            <v>HYD1</v>
          </cell>
          <cell r="D782" t="str">
            <v>UBQ7</v>
          </cell>
          <cell r="E782">
            <v>23.576271729999998</v>
          </cell>
          <cell r="F782" t="str">
            <v>vigs_infiltrated</v>
          </cell>
          <cell r="G782" t="str">
            <v>uninfested</v>
          </cell>
          <cell r="H782" t="str">
            <v>4th</v>
          </cell>
          <cell r="I782" t="str">
            <v>fourteen</v>
          </cell>
        </row>
        <row r="783">
          <cell r="A783" t="str">
            <v>I.HYD.16.2nd</v>
          </cell>
          <cell r="B783" t="str">
            <v>HYD 16</v>
          </cell>
          <cell r="C783" t="str">
            <v>HYD1</v>
          </cell>
          <cell r="D783" t="str">
            <v>UBQ7</v>
          </cell>
          <cell r="E783">
            <v>21.697334219999998</v>
          </cell>
          <cell r="F783" t="str">
            <v>vigs_infiltrated</v>
          </cell>
          <cell r="G783" t="str">
            <v>uninfested</v>
          </cell>
          <cell r="H783" t="str">
            <v>2nd</v>
          </cell>
          <cell r="I783" t="str">
            <v>twenty-one</v>
          </cell>
        </row>
        <row r="784">
          <cell r="A784" t="str">
            <v>I.HYD.15.2nd</v>
          </cell>
          <cell r="B784" t="str">
            <v>HYD 15</v>
          </cell>
          <cell r="C784" t="str">
            <v>HYD1</v>
          </cell>
          <cell r="D784" t="str">
            <v>UBQ7</v>
          </cell>
          <cell r="E784">
            <v>22.099518589999999</v>
          </cell>
          <cell r="F784" t="str">
            <v>vigs_infiltrated</v>
          </cell>
          <cell r="G784" t="str">
            <v>uninfested</v>
          </cell>
          <cell r="H784" t="str">
            <v>2nd</v>
          </cell>
          <cell r="I784" t="str">
            <v>fourteen</v>
          </cell>
        </row>
        <row r="785">
          <cell r="A785" t="str">
            <v>I.HYD.15.4th</v>
          </cell>
          <cell r="B785" t="str">
            <v>HYD 15</v>
          </cell>
          <cell r="C785" t="str">
            <v>HYD1</v>
          </cell>
          <cell r="D785" t="str">
            <v>UBQ7</v>
          </cell>
          <cell r="E785">
            <v>21.89403197</v>
          </cell>
          <cell r="F785" t="str">
            <v>vigs_infiltrated</v>
          </cell>
          <cell r="G785" t="str">
            <v>uninfested</v>
          </cell>
          <cell r="H785" t="str">
            <v>4th</v>
          </cell>
          <cell r="I785" t="str">
            <v>fourteen</v>
          </cell>
        </row>
        <row r="786">
          <cell r="A786" t="str">
            <v>I.HYD.12.2nd</v>
          </cell>
          <cell r="B786" t="str">
            <v>HYD 12</v>
          </cell>
          <cell r="C786" t="str">
            <v>HYD1</v>
          </cell>
          <cell r="D786" t="str">
            <v>UBQ7</v>
          </cell>
          <cell r="E786">
            <v>26.219661510000002</v>
          </cell>
          <cell r="F786" t="str">
            <v>vigs_infiltrated</v>
          </cell>
          <cell r="G786" t="str">
            <v>uninfested</v>
          </cell>
          <cell r="H786" t="str">
            <v>2nd</v>
          </cell>
          <cell r="I786" t="str">
            <v>twenty-one</v>
          </cell>
        </row>
        <row r="787">
          <cell r="A787" t="str">
            <v>I.HYD.12.4th</v>
          </cell>
          <cell r="B787" t="str">
            <v>HYD 12</v>
          </cell>
          <cell r="C787" t="str">
            <v>HYD1</v>
          </cell>
          <cell r="D787" t="str">
            <v>UBQ7</v>
          </cell>
          <cell r="E787">
            <v>29.667581940000002</v>
          </cell>
          <cell r="F787" t="str">
            <v>vigs_infiltrated</v>
          </cell>
          <cell r="G787" t="str">
            <v>uninfested</v>
          </cell>
          <cell r="H787" t="str">
            <v>4th</v>
          </cell>
          <cell r="I787" t="str">
            <v>twenty-one</v>
          </cell>
        </row>
        <row r="788">
          <cell r="A788" t="str">
            <v>I.HYD.11.2nd</v>
          </cell>
          <cell r="B788" t="str">
            <v>HYD 11</v>
          </cell>
          <cell r="C788" t="str">
            <v>HYD1</v>
          </cell>
          <cell r="D788" t="str">
            <v>UBQ7</v>
          </cell>
          <cell r="E788">
            <v>32.161764515000002</v>
          </cell>
          <cell r="F788" t="str">
            <v>vigs_infiltrated</v>
          </cell>
          <cell r="G788" t="str">
            <v>uninfested</v>
          </cell>
          <cell r="H788" t="str">
            <v>2nd</v>
          </cell>
          <cell r="I788" t="str">
            <v>fourteen</v>
          </cell>
        </row>
        <row r="789">
          <cell r="A789" t="str">
            <v>I.HYD.11.4th</v>
          </cell>
          <cell r="B789" t="str">
            <v>HYD 11</v>
          </cell>
          <cell r="C789" t="str">
            <v>HYD1</v>
          </cell>
          <cell r="D789" t="str">
            <v>UBQ7</v>
          </cell>
          <cell r="E789">
            <v>27.877030805</v>
          </cell>
          <cell r="F789" t="str">
            <v>vigs_infiltrated</v>
          </cell>
          <cell r="G789" t="str">
            <v>uninfested</v>
          </cell>
          <cell r="H789" t="str">
            <v>4th</v>
          </cell>
          <cell r="I789" t="str">
            <v>fourteen</v>
          </cell>
        </row>
        <row r="790">
          <cell r="A790" t="str">
            <v>I.GFP.8.2nd</v>
          </cell>
          <cell r="B790" t="str">
            <v>GFP 8</v>
          </cell>
          <cell r="C790" t="str">
            <v>GFP</v>
          </cell>
          <cell r="D790" t="str">
            <v>UBQ7</v>
          </cell>
          <cell r="E790">
            <v>23.513479159999999</v>
          </cell>
          <cell r="F790" t="str">
            <v>vigs_infiltrated</v>
          </cell>
          <cell r="G790" t="str">
            <v>uninfested</v>
          </cell>
          <cell r="H790" t="str">
            <v>2nd</v>
          </cell>
          <cell r="I790" t="str">
            <v>twenty-one</v>
          </cell>
        </row>
        <row r="791">
          <cell r="A791" t="str">
            <v>I.GFP.4.2nd</v>
          </cell>
          <cell r="B791" t="str">
            <v>GFP 4</v>
          </cell>
          <cell r="C791" t="str">
            <v>GFP</v>
          </cell>
          <cell r="D791" t="str">
            <v>UBQ7</v>
          </cell>
          <cell r="E791">
            <v>21.457459645</v>
          </cell>
          <cell r="F791" t="str">
            <v>vigs_infiltrated</v>
          </cell>
          <cell r="G791" t="str">
            <v>uninfested</v>
          </cell>
          <cell r="H791" t="str">
            <v>2nd</v>
          </cell>
          <cell r="I791" t="str">
            <v>twenty-one</v>
          </cell>
        </row>
        <row r="792">
          <cell r="A792" t="str">
            <v>I.GFP.3.4th</v>
          </cell>
          <cell r="B792" t="str">
            <v>GFP 3</v>
          </cell>
          <cell r="C792" t="str">
            <v>GFP</v>
          </cell>
          <cell r="D792" t="str">
            <v>UBQ7</v>
          </cell>
          <cell r="E792">
            <v>29.80158527</v>
          </cell>
          <cell r="F792" t="str">
            <v>vigs_infiltrated</v>
          </cell>
          <cell r="G792" t="str">
            <v>uninfested</v>
          </cell>
          <cell r="H792" t="str">
            <v>4th</v>
          </cell>
          <cell r="I792" t="str">
            <v>fourteen</v>
          </cell>
        </row>
        <row r="793">
          <cell r="A793" t="str">
            <v>I.GFP.28.2nd</v>
          </cell>
          <cell r="B793" t="str">
            <v>GFP 28</v>
          </cell>
          <cell r="C793" t="str">
            <v>GFP</v>
          </cell>
          <cell r="D793" t="str">
            <v>UBQ7</v>
          </cell>
          <cell r="E793">
            <v>24.268146784999999</v>
          </cell>
          <cell r="F793" t="str">
            <v>vigs_infiltrated</v>
          </cell>
          <cell r="G793" t="str">
            <v>uninfested</v>
          </cell>
          <cell r="H793" t="str">
            <v>2nd</v>
          </cell>
          <cell r="I793" t="str">
            <v>twenty-one</v>
          </cell>
        </row>
        <row r="794">
          <cell r="A794" t="str">
            <v>I.GFP.20.2nd</v>
          </cell>
          <cell r="B794" t="str">
            <v>GFP 20</v>
          </cell>
          <cell r="C794" t="str">
            <v>GFP</v>
          </cell>
          <cell r="D794" t="str">
            <v>UBQ7</v>
          </cell>
          <cell r="E794">
            <v>20.422543770000001</v>
          </cell>
          <cell r="F794" t="str">
            <v>vigs_infiltrated</v>
          </cell>
          <cell r="G794" t="str">
            <v>uninfested</v>
          </cell>
          <cell r="H794" t="str">
            <v>2nd</v>
          </cell>
          <cell r="I794" t="str">
            <v>twenty-one</v>
          </cell>
        </row>
        <row r="795">
          <cell r="A795" t="str">
            <v>I.GFP.20.4th</v>
          </cell>
          <cell r="B795" t="str">
            <v>GFP 20</v>
          </cell>
          <cell r="C795" t="str">
            <v>GFP</v>
          </cell>
          <cell r="D795" t="str">
            <v>UBQ7</v>
          </cell>
          <cell r="E795">
            <v>22.975026374999999</v>
          </cell>
          <cell r="F795" t="str">
            <v>vigs_infiltrated</v>
          </cell>
          <cell r="G795" t="str">
            <v>uninfested</v>
          </cell>
          <cell r="H795" t="str">
            <v>4th</v>
          </cell>
          <cell r="I795" t="str">
            <v>twenty-one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.metadata"/>
      <sheetName val="14 DPI sampling"/>
      <sheetName val="21 DPI sampling"/>
      <sheetName val="Sheet2"/>
      <sheetName val="RNA samples"/>
      <sheetName val="normalized expression"/>
      <sheetName val="temp"/>
      <sheetName val=" sterol_sample_weights"/>
      <sheetName val="sterols"/>
      <sheetName val="final_aphid_counts_and_expressi"/>
    </sheetNames>
    <sheetDataSet>
      <sheetData sheetId="0"/>
      <sheetData sheetId="1"/>
      <sheetData sheetId="2"/>
      <sheetData sheetId="3">
        <row r="2">
          <cell r="A2" t="str">
            <v>GFP 1</v>
          </cell>
          <cell r="B2" t="str">
            <v>infested</v>
          </cell>
          <cell r="C2" t="str">
            <v>14 dpi</v>
          </cell>
        </row>
        <row r="3">
          <cell r="A3" t="str">
            <v>GFP 10</v>
          </cell>
          <cell r="B3" t="str">
            <v>infested</v>
          </cell>
          <cell r="C3" t="str">
            <v>21 dpi</v>
          </cell>
        </row>
        <row r="4">
          <cell r="A4" t="str">
            <v>GFP 11</v>
          </cell>
          <cell r="B4" t="str">
            <v>uninfested</v>
          </cell>
          <cell r="C4" t="str">
            <v>14 dpi</v>
          </cell>
        </row>
        <row r="5">
          <cell r="A5" t="str">
            <v>GFP 12</v>
          </cell>
          <cell r="B5" t="str">
            <v>uninfested</v>
          </cell>
          <cell r="C5" t="str">
            <v>21 dpi</v>
          </cell>
        </row>
        <row r="6">
          <cell r="A6" t="str">
            <v>GFP 13</v>
          </cell>
          <cell r="B6" t="str">
            <v>infested</v>
          </cell>
          <cell r="C6" t="str">
            <v>14 dpi</v>
          </cell>
        </row>
        <row r="7">
          <cell r="A7" t="str">
            <v>GFP 14</v>
          </cell>
          <cell r="B7" t="str">
            <v>infested</v>
          </cell>
          <cell r="C7" t="str">
            <v>21 dpi</v>
          </cell>
        </row>
        <row r="8">
          <cell r="A8" t="str">
            <v>GFP 15</v>
          </cell>
          <cell r="B8" t="str">
            <v>uninfested</v>
          </cell>
          <cell r="C8" t="str">
            <v>14 dpi</v>
          </cell>
        </row>
        <row r="9">
          <cell r="A9" t="str">
            <v>GFP 16</v>
          </cell>
          <cell r="B9" t="str">
            <v>uninfested</v>
          </cell>
          <cell r="C9" t="str">
            <v>21 dpi</v>
          </cell>
        </row>
        <row r="10">
          <cell r="A10" t="str">
            <v>GFP 17</v>
          </cell>
          <cell r="B10" t="str">
            <v>infested</v>
          </cell>
          <cell r="C10" t="str">
            <v>14 dpi</v>
          </cell>
        </row>
        <row r="11">
          <cell r="A11" t="str">
            <v>GFP 18</v>
          </cell>
          <cell r="B11" t="str">
            <v>infested</v>
          </cell>
          <cell r="C11" t="str">
            <v>21 dpi</v>
          </cell>
        </row>
        <row r="12">
          <cell r="A12" t="str">
            <v>GFP 19</v>
          </cell>
          <cell r="B12" t="str">
            <v>uninfested</v>
          </cell>
          <cell r="C12" t="str">
            <v>14 dpi</v>
          </cell>
        </row>
        <row r="13">
          <cell r="A13" t="str">
            <v>GFP 2</v>
          </cell>
          <cell r="B13" t="str">
            <v>infested</v>
          </cell>
          <cell r="C13" t="str">
            <v>21 dpi</v>
          </cell>
        </row>
        <row r="14">
          <cell r="A14" t="str">
            <v>GFP 20</v>
          </cell>
          <cell r="B14" t="str">
            <v>uninfested</v>
          </cell>
          <cell r="C14" t="str">
            <v>21 dpi</v>
          </cell>
        </row>
        <row r="15">
          <cell r="A15" t="str">
            <v>GFP 21</v>
          </cell>
          <cell r="B15" t="str">
            <v>infested</v>
          </cell>
          <cell r="C15" t="str">
            <v>14 dpi</v>
          </cell>
        </row>
        <row r="16">
          <cell r="A16" t="str">
            <v>GFP 22</v>
          </cell>
          <cell r="B16" t="str">
            <v>infested</v>
          </cell>
          <cell r="C16" t="str">
            <v>21 dpi</v>
          </cell>
        </row>
        <row r="17">
          <cell r="A17" t="str">
            <v>GFP 23</v>
          </cell>
          <cell r="B17" t="str">
            <v>uninfested</v>
          </cell>
          <cell r="C17" t="str">
            <v>14 dpi</v>
          </cell>
        </row>
        <row r="18">
          <cell r="A18" t="str">
            <v>GFP 24</v>
          </cell>
          <cell r="B18" t="str">
            <v>uninfested</v>
          </cell>
          <cell r="C18" t="str">
            <v>21 dpi</v>
          </cell>
        </row>
        <row r="19">
          <cell r="A19" t="str">
            <v>GFP 25</v>
          </cell>
          <cell r="B19" t="str">
            <v>infested</v>
          </cell>
          <cell r="C19" t="str">
            <v>14 dpi</v>
          </cell>
        </row>
        <row r="20">
          <cell r="A20" t="str">
            <v>GFP 26</v>
          </cell>
          <cell r="B20" t="str">
            <v>infested</v>
          </cell>
          <cell r="C20" t="str">
            <v>21 dpi</v>
          </cell>
        </row>
        <row r="21">
          <cell r="A21" t="str">
            <v>GFP 27</v>
          </cell>
          <cell r="B21" t="str">
            <v>uninfested</v>
          </cell>
          <cell r="C21" t="str">
            <v>14 dpi</v>
          </cell>
        </row>
        <row r="22">
          <cell r="A22" t="str">
            <v>GFP 28</v>
          </cell>
          <cell r="B22" t="str">
            <v>uninfested</v>
          </cell>
          <cell r="C22" t="str">
            <v>21 dpi</v>
          </cell>
        </row>
        <row r="23">
          <cell r="A23" t="str">
            <v>GFP 3</v>
          </cell>
          <cell r="B23" t="str">
            <v>uninfested</v>
          </cell>
          <cell r="C23" t="str">
            <v>14 dpi</v>
          </cell>
        </row>
        <row r="24">
          <cell r="A24" t="str">
            <v>GFP 4</v>
          </cell>
          <cell r="B24" t="str">
            <v>uninfested</v>
          </cell>
          <cell r="C24" t="str">
            <v>21 dpi</v>
          </cell>
        </row>
        <row r="25">
          <cell r="A25" t="str">
            <v>GFP 5</v>
          </cell>
          <cell r="B25" t="str">
            <v>infested</v>
          </cell>
          <cell r="C25" t="str">
            <v>14 dpi</v>
          </cell>
        </row>
        <row r="26">
          <cell r="A26" t="str">
            <v>GFP 6</v>
          </cell>
          <cell r="B26" t="str">
            <v>infested</v>
          </cell>
          <cell r="C26" t="str">
            <v>21 dpi</v>
          </cell>
        </row>
        <row r="27">
          <cell r="A27" t="str">
            <v>GFP 7</v>
          </cell>
          <cell r="B27" t="str">
            <v>uninfested</v>
          </cell>
          <cell r="C27" t="str">
            <v>14 dpi</v>
          </cell>
        </row>
        <row r="28">
          <cell r="A28" t="str">
            <v>GFP 8</v>
          </cell>
          <cell r="B28" t="str">
            <v>uninfested</v>
          </cell>
          <cell r="C28" t="str">
            <v>21 dpi</v>
          </cell>
        </row>
        <row r="29">
          <cell r="A29" t="str">
            <v>GFP 9</v>
          </cell>
          <cell r="B29" t="str">
            <v>infested</v>
          </cell>
          <cell r="C29" t="str">
            <v>14 dpi</v>
          </cell>
        </row>
        <row r="30">
          <cell r="A30" t="str">
            <v>HYD 1</v>
          </cell>
          <cell r="B30" t="str">
            <v>infested</v>
          </cell>
          <cell r="C30" t="str">
            <v>14 dpi</v>
          </cell>
        </row>
        <row r="31">
          <cell r="A31" t="str">
            <v>HYD 10</v>
          </cell>
          <cell r="B31" t="str">
            <v>infested</v>
          </cell>
          <cell r="C31" t="str">
            <v>21 dpi</v>
          </cell>
        </row>
        <row r="32">
          <cell r="A32" t="str">
            <v>HYD 11</v>
          </cell>
          <cell r="B32" t="str">
            <v>uninfested</v>
          </cell>
          <cell r="C32" t="str">
            <v>14 dpi</v>
          </cell>
        </row>
        <row r="33">
          <cell r="A33" t="str">
            <v>HYD 12</v>
          </cell>
          <cell r="B33" t="str">
            <v>uninfested</v>
          </cell>
          <cell r="C33" t="str">
            <v>21 dpi</v>
          </cell>
        </row>
        <row r="34">
          <cell r="A34" t="str">
            <v>HYD 13</v>
          </cell>
          <cell r="B34" t="str">
            <v>infested</v>
          </cell>
          <cell r="C34" t="str">
            <v>14 dpi</v>
          </cell>
        </row>
        <row r="35">
          <cell r="A35" t="str">
            <v>HYD 14</v>
          </cell>
          <cell r="B35" t="str">
            <v>infested</v>
          </cell>
          <cell r="C35" t="str">
            <v>21 dpi</v>
          </cell>
        </row>
        <row r="36">
          <cell r="A36" t="str">
            <v>HYD 15</v>
          </cell>
          <cell r="B36" t="str">
            <v>uninfested</v>
          </cell>
          <cell r="C36" t="str">
            <v>14 dpi</v>
          </cell>
        </row>
        <row r="37">
          <cell r="A37" t="str">
            <v>HYD 16</v>
          </cell>
          <cell r="B37" t="str">
            <v>uninfested</v>
          </cell>
          <cell r="C37" t="str">
            <v>21 dpi</v>
          </cell>
        </row>
        <row r="38">
          <cell r="A38" t="str">
            <v>HYD 17</v>
          </cell>
          <cell r="B38" t="str">
            <v>infested</v>
          </cell>
          <cell r="C38" t="str">
            <v>14 dpi</v>
          </cell>
        </row>
        <row r="39">
          <cell r="A39" t="str">
            <v>HYD 18</v>
          </cell>
          <cell r="B39" t="str">
            <v>infested</v>
          </cell>
          <cell r="C39" t="str">
            <v>21 dpi</v>
          </cell>
        </row>
        <row r="40">
          <cell r="A40" t="str">
            <v>HYD 19</v>
          </cell>
          <cell r="B40" t="str">
            <v>uninfested</v>
          </cell>
          <cell r="C40" t="str">
            <v>14 dpi</v>
          </cell>
        </row>
        <row r="41">
          <cell r="A41" t="str">
            <v>HYD 2</v>
          </cell>
          <cell r="B41" t="str">
            <v>infested</v>
          </cell>
          <cell r="C41" t="str">
            <v>21 dpi</v>
          </cell>
        </row>
        <row r="42">
          <cell r="A42" t="str">
            <v>HYD 20</v>
          </cell>
          <cell r="B42" t="str">
            <v>uninfested</v>
          </cell>
          <cell r="C42" t="str">
            <v>21 dpi</v>
          </cell>
        </row>
        <row r="43">
          <cell r="A43" t="str">
            <v>HYD 21</v>
          </cell>
          <cell r="B43" t="str">
            <v>infested</v>
          </cell>
          <cell r="C43" t="str">
            <v>14 dpi</v>
          </cell>
        </row>
        <row r="44">
          <cell r="A44" t="str">
            <v>HYD 22</v>
          </cell>
          <cell r="B44" t="str">
            <v>infested</v>
          </cell>
          <cell r="C44" t="str">
            <v>21 dpi</v>
          </cell>
        </row>
        <row r="45">
          <cell r="A45" t="str">
            <v>HYD 23</v>
          </cell>
          <cell r="B45" t="str">
            <v>uninfested</v>
          </cell>
          <cell r="C45" t="str">
            <v>14 dpi</v>
          </cell>
        </row>
        <row r="46">
          <cell r="A46" t="str">
            <v>HYD 24</v>
          </cell>
          <cell r="B46" t="str">
            <v>uninfested</v>
          </cell>
          <cell r="C46" t="str">
            <v>21 dpi</v>
          </cell>
        </row>
        <row r="47">
          <cell r="A47" t="str">
            <v>HYD 25</v>
          </cell>
          <cell r="B47" t="str">
            <v>infested</v>
          </cell>
          <cell r="C47" t="str">
            <v>14 dpi</v>
          </cell>
        </row>
        <row r="48">
          <cell r="A48" t="str">
            <v>HYD 26</v>
          </cell>
          <cell r="B48" t="str">
            <v>infested</v>
          </cell>
          <cell r="C48" t="str">
            <v>21 dpi</v>
          </cell>
        </row>
        <row r="49">
          <cell r="A49" t="str">
            <v>HYD 27</v>
          </cell>
          <cell r="B49" t="str">
            <v>uninfested</v>
          </cell>
          <cell r="C49" t="str">
            <v>14 dpi</v>
          </cell>
        </row>
        <row r="50">
          <cell r="A50" t="str">
            <v>HYD 28</v>
          </cell>
          <cell r="B50" t="str">
            <v>uninfested</v>
          </cell>
          <cell r="C50" t="str">
            <v>21 dpi</v>
          </cell>
        </row>
        <row r="51">
          <cell r="A51" t="str">
            <v>HYD 3</v>
          </cell>
          <cell r="B51" t="str">
            <v>uninfested</v>
          </cell>
          <cell r="C51" t="str">
            <v>14 dpi</v>
          </cell>
        </row>
        <row r="52">
          <cell r="A52" t="str">
            <v>HYD 4</v>
          </cell>
          <cell r="B52" t="str">
            <v>uninfested</v>
          </cell>
          <cell r="C52" t="str">
            <v>21 dpi</v>
          </cell>
        </row>
        <row r="53">
          <cell r="A53" t="str">
            <v>HYD 5</v>
          </cell>
          <cell r="B53" t="str">
            <v>infested</v>
          </cell>
          <cell r="C53" t="str">
            <v>14 dpi</v>
          </cell>
        </row>
        <row r="54">
          <cell r="A54" t="str">
            <v>HYD 6</v>
          </cell>
          <cell r="B54" t="str">
            <v>infested</v>
          </cell>
          <cell r="C54" t="str">
            <v>21 dpi</v>
          </cell>
        </row>
        <row r="55">
          <cell r="A55" t="str">
            <v>HYD 7</v>
          </cell>
          <cell r="B55" t="str">
            <v>uninfested</v>
          </cell>
          <cell r="C55" t="str">
            <v>14 dpi</v>
          </cell>
        </row>
        <row r="56">
          <cell r="A56" t="str">
            <v>HYD 8</v>
          </cell>
          <cell r="B56" t="str">
            <v>uninfested</v>
          </cell>
          <cell r="C56" t="str">
            <v>21 dpi</v>
          </cell>
        </row>
        <row r="57">
          <cell r="A57" t="str">
            <v>HYD 9</v>
          </cell>
          <cell r="B57" t="str">
            <v>infested</v>
          </cell>
          <cell r="C57" t="str">
            <v>14 dpi</v>
          </cell>
        </row>
        <row r="58">
          <cell r="A58" t="str">
            <v>UnIf 1</v>
          </cell>
          <cell r="B58" t="str">
            <v>infested</v>
          </cell>
          <cell r="C58" t="str">
            <v>14 dpi</v>
          </cell>
        </row>
        <row r="59">
          <cell r="A59" t="str">
            <v>UnIf 10</v>
          </cell>
          <cell r="B59" t="str">
            <v>infested</v>
          </cell>
          <cell r="C59" t="str">
            <v>21 dpi</v>
          </cell>
        </row>
        <row r="60">
          <cell r="A60" t="str">
            <v>UnIf 11</v>
          </cell>
          <cell r="B60" t="str">
            <v>uninfested</v>
          </cell>
          <cell r="C60" t="str">
            <v>14 dpi</v>
          </cell>
        </row>
        <row r="61">
          <cell r="A61" t="str">
            <v>UnIf 12</v>
          </cell>
          <cell r="B61" t="str">
            <v>uninfested</v>
          </cell>
          <cell r="C61" t="str">
            <v>21 dpi</v>
          </cell>
        </row>
        <row r="62">
          <cell r="A62" t="str">
            <v>UnIf 13</v>
          </cell>
          <cell r="B62" t="str">
            <v>infested</v>
          </cell>
          <cell r="C62" t="str">
            <v>14 dpi</v>
          </cell>
        </row>
        <row r="63">
          <cell r="A63" t="str">
            <v>UnIf 14</v>
          </cell>
          <cell r="B63" t="str">
            <v>infested</v>
          </cell>
          <cell r="C63" t="str">
            <v>21 dpi</v>
          </cell>
        </row>
        <row r="64">
          <cell r="A64" t="str">
            <v>UnIf 15</v>
          </cell>
          <cell r="B64" t="str">
            <v>uninfested</v>
          </cell>
          <cell r="C64" t="str">
            <v>14 dpi</v>
          </cell>
        </row>
        <row r="65">
          <cell r="A65" t="str">
            <v>UnIf 16</v>
          </cell>
          <cell r="B65" t="str">
            <v>uninfested</v>
          </cell>
          <cell r="C65" t="str">
            <v>21 dpi</v>
          </cell>
        </row>
        <row r="66">
          <cell r="A66" t="str">
            <v>UnIf 17</v>
          </cell>
          <cell r="B66" t="str">
            <v>infested</v>
          </cell>
          <cell r="C66" t="str">
            <v>14 dpi</v>
          </cell>
        </row>
        <row r="67">
          <cell r="A67" t="str">
            <v>UnIf 18</v>
          </cell>
          <cell r="B67" t="str">
            <v>infested</v>
          </cell>
          <cell r="C67" t="str">
            <v>21 dpi</v>
          </cell>
        </row>
        <row r="68">
          <cell r="A68" t="str">
            <v>UnIf 19</v>
          </cell>
          <cell r="B68" t="str">
            <v>uninfested</v>
          </cell>
          <cell r="C68" t="str">
            <v>14 dpi</v>
          </cell>
        </row>
        <row r="69">
          <cell r="A69" t="str">
            <v>UnIf 2</v>
          </cell>
          <cell r="B69" t="str">
            <v>infested</v>
          </cell>
          <cell r="C69" t="str">
            <v>21 dpi</v>
          </cell>
        </row>
        <row r="70">
          <cell r="A70" t="str">
            <v>UnIf 20</v>
          </cell>
          <cell r="B70" t="str">
            <v>uninfested</v>
          </cell>
          <cell r="C70" t="str">
            <v>21 dpi</v>
          </cell>
        </row>
        <row r="71">
          <cell r="A71" t="str">
            <v>UnIf 21</v>
          </cell>
          <cell r="B71" t="str">
            <v>infested</v>
          </cell>
          <cell r="C71" t="str">
            <v>14 dpi</v>
          </cell>
        </row>
        <row r="72">
          <cell r="A72" t="str">
            <v>UnIf 22</v>
          </cell>
          <cell r="B72" t="str">
            <v>infested</v>
          </cell>
          <cell r="C72" t="str">
            <v>21 dpi</v>
          </cell>
        </row>
        <row r="73">
          <cell r="A73" t="str">
            <v>UnIf 23</v>
          </cell>
          <cell r="B73" t="str">
            <v>uninfested</v>
          </cell>
          <cell r="C73" t="str">
            <v>14 dpi</v>
          </cell>
        </row>
        <row r="74">
          <cell r="A74" t="str">
            <v>UnIf 24</v>
          </cell>
          <cell r="B74" t="str">
            <v>uninfested</v>
          </cell>
          <cell r="C74" t="str">
            <v>21 dpi</v>
          </cell>
        </row>
        <row r="75">
          <cell r="A75" t="str">
            <v>UnIf 3</v>
          </cell>
          <cell r="B75" t="str">
            <v>uninfested</v>
          </cell>
          <cell r="C75" t="str">
            <v>14 dpi</v>
          </cell>
        </row>
        <row r="76">
          <cell r="A76" t="str">
            <v>UnIf 4</v>
          </cell>
          <cell r="B76" t="str">
            <v>uninfested</v>
          </cell>
          <cell r="C76" t="str">
            <v>21 dpi</v>
          </cell>
        </row>
        <row r="77">
          <cell r="A77" t="str">
            <v>UnIf 5</v>
          </cell>
          <cell r="B77" t="str">
            <v>infested</v>
          </cell>
          <cell r="C77" t="str">
            <v>14 dpi</v>
          </cell>
        </row>
        <row r="78">
          <cell r="A78" t="str">
            <v>UnIf 6</v>
          </cell>
          <cell r="B78" t="str">
            <v>infested</v>
          </cell>
          <cell r="C78" t="str">
            <v>21 dpi</v>
          </cell>
        </row>
        <row r="79">
          <cell r="A79" t="str">
            <v>UnIf 7</v>
          </cell>
          <cell r="B79" t="str">
            <v>uninfested</v>
          </cell>
          <cell r="C79" t="str">
            <v>14 dpi</v>
          </cell>
        </row>
        <row r="80">
          <cell r="A80" t="str">
            <v>UnIf 8</v>
          </cell>
          <cell r="B80" t="str">
            <v>uninfested</v>
          </cell>
          <cell r="C80" t="str">
            <v>21 dpi</v>
          </cell>
        </row>
        <row r="81">
          <cell r="A81" t="str">
            <v>UnIf 9</v>
          </cell>
          <cell r="B81" t="str">
            <v>infested</v>
          </cell>
          <cell r="C81" t="str">
            <v>14 dpi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77A0-ECFE-D24C-95EE-FB92242639EA}">
  <dimension ref="A1:R88"/>
  <sheetViews>
    <sheetView tabSelected="1" topLeftCell="D1" zoomScale="135" workbookViewId="0">
      <selection activeCell="L3" sqref="L3"/>
    </sheetView>
  </sheetViews>
  <sheetFormatPr baseColWidth="10" defaultRowHeight="16" x14ac:dyDescent="0.2"/>
  <cols>
    <col min="1" max="1" width="18.83203125" style="9" customWidth="1"/>
    <col min="2" max="4" width="22.33203125" style="9" customWidth="1"/>
    <col min="5" max="5" width="29.1640625" style="3" customWidth="1"/>
    <col min="6" max="6" width="17.5" style="3" customWidth="1"/>
    <col min="7" max="7" width="10.83203125" style="3"/>
    <col min="8" max="8" width="12.33203125" style="3" customWidth="1"/>
    <col min="9" max="9" width="12.6640625" style="3" bestFit="1" customWidth="1"/>
    <col min="10" max="10" width="13.5" style="3" customWidth="1"/>
    <col min="11" max="11" width="10.83203125" style="3"/>
    <col min="12" max="12" width="12.33203125" customWidth="1"/>
    <col min="16" max="16" width="39.5" bestFit="1" customWidth="1"/>
    <col min="17" max="17" width="53" bestFit="1" customWidth="1"/>
    <col min="18" max="18" width="17.1640625" customWidth="1"/>
  </cols>
  <sheetData>
    <row r="1" spans="1:18" x14ac:dyDescent="0.2">
      <c r="A1" s="4" t="s">
        <v>66</v>
      </c>
      <c r="B1" s="4" t="s">
        <v>65</v>
      </c>
      <c r="C1" s="4" t="s">
        <v>64</v>
      </c>
      <c r="D1" s="4" t="s">
        <v>69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P1" s="1"/>
      <c r="Q1" s="2"/>
      <c r="R1" s="2"/>
    </row>
    <row r="2" spans="1:18" x14ac:dyDescent="0.2">
      <c r="A2" s="9" t="str">
        <f>VLOOKUP(E2,[1]final_cqs_with_exp_metadata!$A$1:$I$795, 7, FALSE)</f>
        <v>infested</v>
      </c>
      <c r="B2" s="9" t="s">
        <v>67</v>
      </c>
      <c r="C2" s="9" t="str">
        <f>VLOOKUP(E2,[1]final_cqs_with_exp_metadata!$A$1:$I$795, 2, FALSE)</f>
        <v>GFP 10</v>
      </c>
      <c r="D2" s="9" t="str">
        <f>VLOOKUP(E2,[1]final_cqs_with_exp_metadata!$A$1:$I$795, 9, FALSE)</f>
        <v>twenty-one</v>
      </c>
      <c r="E2" s="3" t="s">
        <v>10</v>
      </c>
      <c r="F2" s="3">
        <v>20.87</v>
      </c>
      <c r="G2" s="3">
        <v>25.73</v>
      </c>
      <c r="H2" s="3">
        <v>26.26</v>
      </c>
      <c r="I2" s="3">
        <f>G2-F2</f>
        <v>4.8599999999999994</v>
      </c>
      <c r="J2" s="3">
        <f>G2-H2</f>
        <v>-0.53000000000000114</v>
      </c>
      <c r="K2" s="3">
        <f>AVERAGE(I2:J2)</f>
        <v>2.1649999999999991</v>
      </c>
      <c r="L2">
        <f>K2-'act7pp2a1_reaction calcualtions'!B$3</f>
        <v>-3.5301980294345032</v>
      </c>
      <c r="M2">
        <f>1.98^-(L2)</f>
        <v>11.150308158921083</v>
      </c>
      <c r="P2" s="2"/>
      <c r="Q2" s="2"/>
      <c r="R2" s="2"/>
    </row>
    <row r="3" spans="1:18" x14ac:dyDescent="0.2">
      <c r="A3" s="9" t="str">
        <f>VLOOKUP(E3,[1]final_cqs_with_exp_metadata!$A$1:$I$795, 7, FALSE)</f>
        <v>uninfested</v>
      </c>
      <c r="B3" s="9" t="s">
        <v>67</v>
      </c>
      <c r="C3" s="9" t="str">
        <f>VLOOKUP(E3,[1]final_cqs_with_exp_metadata!$A$1:$I$795, 2, FALSE)</f>
        <v>GFP 11</v>
      </c>
      <c r="D3" s="9" t="str">
        <f>VLOOKUP(E3,[1]final_cqs_with_exp_metadata!$A$1:$I$795, 9, FALSE)</f>
        <v>fourteen</v>
      </c>
      <c r="E3" s="3" t="s">
        <v>11</v>
      </c>
      <c r="F3" s="8">
        <v>20.190000000000001</v>
      </c>
      <c r="G3" s="3">
        <v>27.3</v>
      </c>
      <c r="H3" s="3">
        <v>26.44</v>
      </c>
      <c r="I3" s="3">
        <f>G3-F3</f>
        <v>7.1099999999999994</v>
      </c>
      <c r="J3" s="3">
        <f>G3-H3</f>
        <v>0.85999999999999943</v>
      </c>
      <c r="K3" s="3">
        <f>AVERAGE(I3:J3)</f>
        <v>3.9849999999999994</v>
      </c>
      <c r="L3">
        <f>K3-'act7pp2a1_reaction calcualtions'!B$2</f>
        <v>9.5851600124867264E-2</v>
      </c>
      <c r="M3">
        <f>1.98^-(L3)</f>
        <v>0.93662159508611609</v>
      </c>
      <c r="P3" s="2"/>
      <c r="Q3" s="2"/>
      <c r="R3" s="2"/>
    </row>
    <row r="4" spans="1:18" x14ac:dyDescent="0.2">
      <c r="A4" s="9" t="str">
        <f>VLOOKUP(E4,[1]final_cqs_with_exp_metadata!$A$1:$I$795, 7, FALSE)</f>
        <v>uninfested</v>
      </c>
      <c r="B4" s="9" t="s">
        <v>67</v>
      </c>
      <c r="C4" s="9" t="str">
        <f>VLOOKUP(E4,[1]final_cqs_with_exp_metadata!$A$1:$I$795, 2, FALSE)</f>
        <v>GFP 11</v>
      </c>
      <c r="D4" s="9" t="str">
        <f>VLOOKUP(E4,[1]final_cqs_with_exp_metadata!$A$1:$I$795, 9, FALSE)</f>
        <v>fourteen</v>
      </c>
      <c r="E4" s="3" t="s">
        <v>12</v>
      </c>
      <c r="F4" s="3">
        <v>19.989999999999998</v>
      </c>
      <c r="G4" s="3">
        <v>26.91</v>
      </c>
      <c r="H4" s="3">
        <v>26.06</v>
      </c>
      <c r="I4" s="3">
        <f>G4-F4</f>
        <v>6.9200000000000017</v>
      </c>
      <c r="J4" s="3">
        <f>G4-H4</f>
        <v>0.85000000000000142</v>
      </c>
      <c r="K4" s="3">
        <f>AVERAGE(I4:J4)</f>
        <v>3.8850000000000016</v>
      </c>
      <c r="L4">
        <f>K4-'act7pp2a1_reaction calcualtions'!B$2</f>
        <v>-4.1483998751306039E-3</v>
      </c>
      <c r="M4">
        <f>1.98^-(L4)</f>
        <v>1.0028377777552273</v>
      </c>
      <c r="P4" s="2"/>
      <c r="Q4" s="2"/>
      <c r="R4" s="2"/>
    </row>
    <row r="5" spans="1:18" x14ac:dyDescent="0.2">
      <c r="A5" s="9" t="str">
        <f>VLOOKUP(E5,[1]final_cqs_with_exp_metadata!$A$1:$I$795, 7, FALSE)</f>
        <v>uninfested</v>
      </c>
      <c r="B5" s="9" t="s">
        <v>67</v>
      </c>
      <c r="C5" s="9" t="str">
        <f>VLOOKUP(E5,[1]final_cqs_with_exp_metadata!$A$1:$I$795, 2, FALSE)</f>
        <v>GFP 16</v>
      </c>
      <c r="D5" s="9" t="str">
        <f>VLOOKUP(E5,[1]final_cqs_with_exp_metadata!$A$1:$I$795, 9, FALSE)</f>
        <v>twenty-one</v>
      </c>
      <c r="E5" s="3" t="s">
        <v>13</v>
      </c>
      <c r="F5" s="3">
        <v>20.58</v>
      </c>
      <c r="G5" s="3">
        <v>27.32</v>
      </c>
      <c r="H5" s="3">
        <v>26.64</v>
      </c>
      <c r="I5" s="3">
        <f>G5-F5</f>
        <v>6.740000000000002</v>
      </c>
      <c r="J5" s="3">
        <f>G5-H5</f>
        <v>0.67999999999999972</v>
      </c>
      <c r="K5" s="3">
        <f>AVERAGE(I5:J5)</f>
        <v>3.7100000000000009</v>
      </c>
      <c r="L5">
        <f>K5-'act7pp2a1_reaction calcualtions'!B$3</f>
        <v>-1.9851980294345015</v>
      </c>
      <c r="M5">
        <f>1.98^-(L5)</f>
        <v>3.8809598614982699</v>
      </c>
      <c r="P5" s="4"/>
      <c r="Q5" s="4"/>
      <c r="R5" s="4"/>
    </row>
    <row r="6" spans="1:18" x14ac:dyDescent="0.2">
      <c r="A6" s="9" t="str">
        <f>VLOOKUP(E6,[1]final_cqs_with_exp_metadata!$A$1:$I$795, 7, FALSE)</f>
        <v>uninfested</v>
      </c>
      <c r="B6" s="9" t="s">
        <v>67</v>
      </c>
      <c r="C6" s="9" t="str">
        <f>VLOOKUP(E6,[1]final_cqs_with_exp_metadata!$A$1:$I$795, 2, FALSE)</f>
        <v>GFP 16</v>
      </c>
      <c r="D6" s="9" t="str">
        <f>VLOOKUP(E6,[1]final_cqs_with_exp_metadata!$A$1:$I$795, 9, FALSE)</f>
        <v>twenty-one</v>
      </c>
      <c r="E6" s="3" t="s">
        <v>17</v>
      </c>
      <c r="F6" s="3">
        <v>23.16</v>
      </c>
      <c r="G6" s="3">
        <v>30.56</v>
      </c>
      <c r="H6" s="3">
        <v>29.7</v>
      </c>
      <c r="I6" s="3">
        <f>G6-F6</f>
        <v>7.3999999999999986</v>
      </c>
      <c r="J6" s="3">
        <f>G6-H6</f>
        <v>0.85999999999999943</v>
      </c>
      <c r="K6" s="3">
        <f>AVERAGE(I6:J6)</f>
        <v>4.129999999999999</v>
      </c>
      <c r="L6">
        <f>K6-'act7pp2a1_reaction calcualtions'!B$3</f>
        <v>-1.5651980294345034</v>
      </c>
      <c r="M6">
        <f>1.98^-(L6)</f>
        <v>2.9129952147318932</v>
      </c>
      <c r="P6" s="2"/>
      <c r="Q6" s="2"/>
      <c r="R6" s="2"/>
    </row>
    <row r="7" spans="1:18" x14ac:dyDescent="0.2">
      <c r="A7" s="9" t="str">
        <f>VLOOKUP(E7,[1]final_cqs_with_exp_metadata!$A$1:$I$795, 7, FALSE)</f>
        <v>infested</v>
      </c>
      <c r="B7" s="9" t="s">
        <v>67</v>
      </c>
      <c r="C7" s="9" t="str">
        <f>VLOOKUP(E7,[1]final_cqs_with_exp_metadata!$A$1:$I$795, 2, FALSE)</f>
        <v>GFP 17</v>
      </c>
      <c r="D7" s="9" t="str">
        <f>VLOOKUP(E7,[1]final_cqs_with_exp_metadata!$A$1:$I$795, 9, FALSE)</f>
        <v>fourteen</v>
      </c>
      <c r="E7" s="3" t="s">
        <v>19</v>
      </c>
      <c r="F7" s="3">
        <v>22.6</v>
      </c>
      <c r="G7" s="3">
        <v>28.74</v>
      </c>
      <c r="H7" s="3">
        <v>28.64</v>
      </c>
      <c r="I7" s="3">
        <f>G7-F7</f>
        <v>6.139999999999997</v>
      </c>
      <c r="J7" s="3">
        <f>G7-H7</f>
        <v>9.9999999999997868E-2</v>
      </c>
      <c r="K7" s="3">
        <f>AVERAGE(I7:J7)</f>
        <v>3.1199999999999974</v>
      </c>
      <c r="L7">
        <f>K7-'act7pp2a1_reaction calcualtions'!B$2</f>
        <v>-0.76914839987513473</v>
      </c>
      <c r="M7">
        <f>1.98^-(L7)</f>
        <v>1.6911399785707115</v>
      </c>
      <c r="P7" s="2"/>
      <c r="Q7" s="2"/>
      <c r="R7" s="2"/>
    </row>
    <row r="8" spans="1:18" x14ac:dyDescent="0.2">
      <c r="A8" s="9" t="str">
        <f>VLOOKUP(E8,[1]final_cqs_with_exp_metadata!$A$1:$I$795, 7, FALSE)</f>
        <v>infested</v>
      </c>
      <c r="B8" s="9" t="s">
        <v>67</v>
      </c>
      <c r="C8" s="9" t="str">
        <f>VLOOKUP(E8,[1]final_cqs_with_exp_metadata!$A$1:$I$795, 2, FALSE)</f>
        <v>GFP 18</v>
      </c>
      <c r="D8" s="9" t="str">
        <f>VLOOKUP(E8,[1]final_cqs_with_exp_metadata!$A$1:$I$795, 9, FALSE)</f>
        <v>twenty-one</v>
      </c>
      <c r="E8" s="3" t="s">
        <v>21</v>
      </c>
      <c r="F8" s="3">
        <v>20.9</v>
      </c>
      <c r="G8" s="3">
        <v>26.17</v>
      </c>
      <c r="H8" s="3">
        <v>26.56</v>
      </c>
      <c r="I8" s="3">
        <f>G8-F8</f>
        <v>5.2700000000000031</v>
      </c>
      <c r="J8" s="3">
        <f>G8-H8</f>
        <v>-0.38999999999999702</v>
      </c>
      <c r="K8" s="3">
        <f>AVERAGE(I8:J8)</f>
        <v>2.4400000000000031</v>
      </c>
      <c r="L8">
        <f>K8-'act7pp2a1_reaction calcualtions'!B$3</f>
        <v>-3.2551980294344993</v>
      </c>
      <c r="M8">
        <f>1.98^-(L8)</f>
        <v>9.2406802474838194</v>
      </c>
      <c r="P8" s="2"/>
      <c r="Q8" s="2"/>
      <c r="R8" s="2"/>
    </row>
    <row r="9" spans="1:18" x14ac:dyDescent="0.2">
      <c r="A9" s="9" t="str">
        <f>VLOOKUP(E9,[1]final_cqs_with_exp_metadata!$A$1:$I$795, 7, FALSE)</f>
        <v>uninfested</v>
      </c>
      <c r="B9" s="9" t="s">
        <v>67</v>
      </c>
      <c r="C9" s="9" t="str">
        <f>VLOOKUP(E9,[1]final_cqs_with_exp_metadata!$A$1:$I$795, 2, FALSE)</f>
        <v>GFP 19</v>
      </c>
      <c r="D9" s="9" t="str">
        <f>VLOOKUP(E9,[1]final_cqs_with_exp_metadata!$A$1:$I$795, 9, FALSE)</f>
        <v>fourteen</v>
      </c>
      <c r="E9" s="3" t="s">
        <v>23</v>
      </c>
      <c r="F9" s="3">
        <v>20.53</v>
      </c>
      <c r="G9" s="3">
        <v>27.83</v>
      </c>
      <c r="H9" s="3">
        <v>26.23</v>
      </c>
      <c r="I9" s="3">
        <f>G9-F9</f>
        <v>7.2999999999999972</v>
      </c>
      <c r="J9" s="3">
        <f>G9-H9</f>
        <v>1.5999999999999979</v>
      </c>
      <c r="K9" s="3">
        <f>AVERAGE(I9:J9)</f>
        <v>4.4499999999999975</v>
      </c>
      <c r="L9">
        <f>K9-'act7pp2a1_reaction calcualtions'!B$2</f>
        <v>0.56085160012486535</v>
      </c>
      <c r="M9">
        <f>1.98^-(L9)</f>
        <v>0.68173384194104925</v>
      </c>
      <c r="P9" s="2"/>
      <c r="Q9" s="2"/>
      <c r="R9" s="2"/>
    </row>
    <row r="10" spans="1:18" x14ac:dyDescent="0.2">
      <c r="A10" s="9" t="str">
        <f>VLOOKUP(E10,[1]final_cqs_with_exp_metadata!$A$1:$I$795, 7, FALSE)</f>
        <v>infested</v>
      </c>
      <c r="B10" s="9" t="s">
        <v>67</v>
      </c>
      <c r="C10" s="9" t="str">
        <f>VLOOKUP(E10,[1]final_cqs_with_exp_metadata!$A$1:$I$795, 2, FALSE)</f>
        <v>GFP 2</v>
      </c>
      <c r="D10" s="9" t="str">
        <f>VLOOKUP(E10,[1]final_cqs_with_exp_metadata!$A$1:$I$795, 9, FALSE)</f>
        <v>twenty-one</v>
      </c>
      <c r="E10" s="3" t="s">
        <v>24</v>
      </c>
      <c r="F10" s="3">
        <v>21.24</v>
      </c>
      <c r="G10" s="3">
        <v>26.94</v>
      </c>
      <c r="H10" s="3">
        <v>26.41</v>
      </c>
      <c r="I10" s="3">
        <f>G10-F10</f>
        <v>5.7000000000000028</v>
      </c>
      <c r="J10" s="3">
        <f>G10-H10</f>
        <v>0.53000000000000114</v>
      </c>
      <c r="K10" s="3">
        <f>AVERAGE(I10:J10)</f>
        <v>3.115000000000002</v>
      </c>
      <c r="L10">
        <f>K10-'act7pp2a1_reaction calcualtions'!B$3</f>
        <v>-2.5801980294345004</v>
      </c>
      <c r="M10">
        <f>1.98^-(L10)</f>
        <v>5.8271331162096081</v>
      </c>
      <c r="P10" s="2"/>
      <c r="Q10" s="1"/>
      <c r="R10" s="2"/>
    </row>
    <row r="11" spans="1:18" x14ac:dyDescent="0.2">
      <c r="A11" s="9" t="str">
        <f>VLOOKUP(E11,[1]final_cqs_with_exp_metadata!$A$1:$I$795, 7, FALSE)</f>
        <v>infested</v>
      </c>
      <c r="B11" s="9" t="s">
        <v>67</v>
      </c>
      <c r="C11" s="9" t="str">
        <f>VLOOKUP(E11,[1]final_cqs_with_exp_metadata!$A$1:$I$795, 2, FALSE)</f>
        <v>GFP 21</v>
      </c>
      <c r="D11" s="9" t="str">
        <f>VLOOKUP(E11,[1]final_cqs_with_exp_metadata!$A$1:$I$795, 9, FALSE)</f>
        <v>fourteen</v>
      </c>
      <c r="E11" s="3" t="s">
        <v>26</v>
      </c>
      <c r="F11" s="3">
        <v>20.76</v>
      </c>
      <c r="G11" s="3">
        <v>27.22</v>
      </c>
      <c r="H11" s="3">
        <v>27.13</v>
      </c>
      <c r="I11" s="3">
        <f>G11-F11</f>
        <v>6.4599999999999973</v>
      </c>
      <c r="J11" s="3">
        <f>G11-H11</f>
        <v>8.9999999999999858E-2</v>
      </c>
      <c r="K11" s="3">
        <f>AVERAGE(I11:J11)</f>
        <v>3.2749999999999986</v>
      </c>
      <c r="L11">
        <f>K11-'act7pp2a1_reaction calcualtions'!B$2</f>
        <v>-0.61414839987513359</v>
      </c>
      <c r="M11">
        <f>1.98^-(L11)</f>
        <v>1.5212355007563736</v>
      </c>
      <c r="P11" s="2"/>
      <c r="Q11" s="2"/>
      <c r="R11" s="2"/>
    </row>
    <row r="12" spans="1:18" x14ac:dyDescent="0.2">
      <c r="A12" s="9" t="str">
        <f>VLOOKUP(E12,[1]final_cqs_with_exp_metadata!$A$1:$I$795, 7, FALSE)</f>
        <v>infested</v>
      </c>
      <c r="B12" s="9" t="s">
        <v>67</v>
      </c>
      <c r="C12" s="9" t="str">
        <f>VLOOKUP(E12,[1]final_cqs_with_exp_metadata!$A$1:$I$795, 2, FALSE)</f>
        <v>GFP 22</v>
      </c>
      <c r="D12" s="9" t="str">
        <f>VLOOKUP(E12,[1]final_cqs_with_exp_metadata!$A$1:$I$795, 9, FALSE)</f>
        <v>twenty-one</v>
      </c>
      <c r="E12" s="3" t="s">
        <v>27</v>
      </c>
      <c r="F12" s="3">
        <v>20.329999999999998</v>
      </c>
      <c r="G12" s="3">
        <v>26.42</v>
      </c>
      <c r="H12" s="3">
        <v>26.23</v>
      </c>
      <c r="I12" s="3">
        <f>G12-F12</f>
        <v>6.0900000000000034</v>
      </c>
      <c r="J12" s="3">
        <f>G12-H12</f>
        <v>0.19000000000000128</v>
      </c>
      <c r="K12" s="3">
        <f>AVERAGE(I12:J12)</f>
        <v>3.1400000000000023</v>
      </c>
      <c r="L12">
        <f>K12-'act7pp2a1_reaction calcualtions'!B$3</f>
        <v>-2.5551980294345</v>
      </c>
      <c r="M12">
        <f>1.98^-(L12)</f>
        <v>5.7284656013503374</v>
      </c>
      <c r="P12" s="2"/>
      <c r="Q12" s="4"/>
      <c r="R12" s="2"/>
    </row>
    <row r="13" spans="1:18" x14ac:dyDescent="0.2">
      <c r="A13" s="9" t="str">
        <f>VLOOKUP(E13,[1]final_cqs_with_exp_metadata!$A$1:$I$795, 7, FALSE)</f>
        <v>infested</v>
      </c>
      <c r="B13" s="9" t="s">
        <v>67</v>
      </c>
      <c r="C13" s="9" t="str">
        <f>VLOOKUP(E13,[1]final_cqs_with_exp_metadata!$A$1:$I$795, 2, FALSE)</f>
        <v>GFP 22</v>
      </c>
      <c r="D13" s="9" t="str">
        <f>VLOOKUP(E13,[1]final_cqs_with_exp_metadata!$A$1:$I$795, 9, FALSE)</f>
        <v>twenty-one</v>
      </c>
      <c r="E13" s="3" t="s">
        <v>29</v>
      </c>
      <c r="F13" s="3">
        <v>22.07</v>
      </c>
      <c r="G13" s="3">
        <v>29.11</v>
      </c>
      <c r="H13" s="3">
        <v>28.67</v>
      </c>
      <c r="I13" s="3">
        <f>G13-F13</f>
        <v>7.0399999999999991</v>
      </c>
      <c r="J13" s="3">
        <f>G13-H13</f>
        <v>0.43999999999999773</v>
      </c>
      <c r="K13" s="3">
        <f>AVERAGE(I13:J13)</f>
        <v>3.7399999999999984</v>
      </c>
      <c r="L13">
        <f>K13-'act7pp2a1_reaction calcualtions'!B$3</f>
        <v>-1.9551980294345039</v>
      </c>
      <c r="M13">
        <f>1.98^-(L13)</f>
        <v>3.8022371024576542</v>
      </c>
      <c r="P13" s="2"/>
      <c r="Q13" s="1"/>
      <c r="R13" s="2"/>
    </row>
    <row r="14" spans="1:18" x14ac:dyDescent="0.2">
      <c r="A14" s="9" t="str">
        <f>VLOOKUP(E14,[1]final_cqs_with_exp_metadata!$A$1:$I$795, 7, FALSE)</f>
        <v>uninfested</v>
      </c>
      <c r="B14" s="9" t="s">
        <v>67</v>
      </c>
      <c r="C14" s="9" t="str">
        <f>VLOOKUP(E14,[1]final_cqs_with_exp_metadata!$A$1:$I$795, 2, FALSE)</f>
        <v>GFP 23</v>
      </c>
      <c r="D14" s="9" t="str">
        <f>VLOOKUP(E14,[1]final_cqs_with_exp_metadata!$A$1:$I$795, 9, FALSE)</f>
        <v>fourteen</v>
      </c>
      <c r="E14" s="3" t="s">
        <v>31</v>
      </c>
      <c r="F14" s="3">
        <v>19.45</v>
      </c>
      <c r="G14" s="3">
        <v>27.95</v>
      </c>
      <c r="H14" s="3">
        <v>26.16</v>
      </c>
      <c r="I14" s="3">
        <f>G14-F14</f>
        <v>8.5</v>
      </c>
      <c r="J14" s="3">
        <f>G14-H14</f>
        <v>1.7899999999999991</v>
      </c>
      <c r="K14" s="3">
        <f>AVERAGE(I14:J14)</f>
        <v>5.1449999999999996</v>
      </c>
      <c r="L14">
        <f>K14-'act7pp2a1_reaction calcualtions'!B$2</f>
        <v>1.2558516001248674</v>
      </c>
      <c r="M14">
        <f>1.98^-(L14)</f>
        <v>0.42406511371223282</v>
      </c>
      <c r="P14" s="2"/>
      <c r="Q14" s="2"/>
      <c r="R14" s="2"/>
    </row>
    <row r="15" spans="1:18" x14ac:dyDescent="0.2">
      <c r="A15" s="9" t="str">
        <f>VLOOKUP(E15,[1]final_cqs_with_exp_metadata!$A$1:$I$795, 7, FALSE)</f>
        <v>uninfested</v>
      </c>
      <c r="B15" s="9" t="s">
        <v>67</v>
      </c>
      <c r="C15" s="9" t="str">
        <f>VLOOKUP(E15,[1]final_cqs_with_exp_metadata!$A$1:$I$795, 2, FALSE)</f>
        <v>GFP 24</v>
      </c>
      <c r="D15" s="9" t="str">
        <f>VLOOKUP(E15,[1]final_cqs_with_exp_metadata!$A$1:$I$795, 9, FALSE)</f>
        <v>twenty-one</v>
      </c>
      <c r="E15" s="3" t="s">
        <v>32</v>
      </c>
      <c r="F15" s="3">
        <v>21.4</v>
      </c>
      <c r="G15" s="3">
        <v>28.14</v>
      </c>
      <c r="H15" s="3">
        <v>27.04</v>
      </c>
      <c r="I15" s="3">
        <f>G15-F15</f>
        <v>6.740000000000002</v>
      </c>
      <c r="J15" s="3">
        <f>G15-H15</f>
        <v>1.1000000000000014</v>
      </c>
      <c r="K15" s="3">
        <f>AVERAGE(I15:J15)</f>
        <v>3.9200000000000017</v>
      </c>
      <c r="L15">
        <f>K15-'act7pp2a1_reaction calcualtions'!B$3</f>
        <v>-1.7751980294345007</v>
      </c>
      <c r="M15">
        <f>1.98^-(L15)</f>
        <v>3.3623232303142694</v>
      </c>
      <c r="Q15" s="5"/>
    </row>
    <row r="16" spans="1:18" x14ac:dyDescent="0.2">
      <c r="A16" s="9" t="str">
        <f>VLOOKUP(E16,[1]final_cqs_with_exp_metadata!$A$1:$I$795, 7, FALSE)</f>
        <v>infested</v>
      </c>
      <c r="B16" s="9" t="s">
        <v>67</v>
      </c>
      <c r="C16" s="9" t="str">
        <f>VLOOKUP(E16,[1]final_cqs_with_exp_metadata!$A$1:$I$795, 2, FALSE)</f>
        <v>GFP 25</v>
      </c>
      <c r="D16" s="9" t="str">
        <f>VLOOKUP(E16,[1]final_cqs_with_exp_metadata!$A$1:$I$795, 9, FALSE)</f>
        <v>fourteen</v>
      </c>
      <c r="E16" s="3" t="s">
        <v>34</v>
      </c>
      <c r="F16" s="3">
        <v>21.13</v>
      </c>
      <c r="G16" s="3">
        <v>27.9</v>
      </c>
      <c r="H16" s="3">
        <v>27.29</v>
      </c>
      <c r="I16" s="3">
        <f>G16-F16</f>
        <v>6.77</v>
      </c>
      <c r="J16" s="3">
        <f>G16-H16</f>
        <v>0.60999999999999943</v>
      </c>
      <c r="K16" s="3">
        <f>AVERAGE(I16:J16)</f>
        <v>3.6899999999999995</v>
      </c>
      <c r="L16">
        <f>K16-'act7pp2a1_reaction calcualtions'!B$2</f>
        <v>-0.19914839987513266</v>
      </c>
      <c r="M16">
        <f>1.98^-(L16)</f>
        <v>1.1457250219781094</v>
      </c>
    </row>
    <row r="17" spans="1:13" x14ac:dyDescent="0.2">
      <c r="A17" s="9" t="str">
        <f>VLOOKUP(E17,[1]final_cqs_with_exp_metadata!$A$1:$I$795, 7, FALSE)</f>
        <v>infested</v>
      </c>
      <c r="B17" s="9" t="s">
        <v>67</v>
      </c>
      <c r="C17" s="9" t="str">
        <f>VLOOKUP(E17,[1]final_cqs_with_exp_metadata!$A$1:$I$795, 2, FALSE)</f>
        <v>GFP 26</v>
      </c>
      <c r="D17" s="9" t="str">
        <f>VLOOKUP(E17,[1]final_cqs_with_exp_metadata!$A$1:$I$795, 9, FALSE)</f>
        <v>twenty-one</v>
      </c>
      <c r="E17" s="3" t="s">
        <v>35</v>
      </c>
      <c r="F17" s="3">
        <v>21.58</v>
      </c>
      <c r="G17" s="3">
        <v>28.01</v>
      </c>
      <c r="H17" s="3">
        <v>26.8</v>
      </c>
      <c r="I17" s="3">
        <f>G17-F17</f>
        <v>6.4300000000000033</v>
      </c>
      <c r="J17" s="3">
        <f>G17-H17</f>
        <v>1.2100000000000009</v>
      </c>
      <c r="K17" s="3">
        <f>AVERAGE(I17:J17)</f>
        <v>3.8200000000000021</v>
      </c>
      <c r="L17">
        <f>K17-'act7pp2a1_reaction calcualtions'!B$3</f>
        <v>-1.8751980294345003</v>
      </c>
      <c r="M17">
        <f>1.98^-(L17)</f>
        <v>3.6000288420353184</v>
      </c>
    </row>
    <row r="18" spans="1:13" x14ac:dyDescent="0.2">
      <c r="A18" s="9" t="str">
        <f>VLOOKUP(E18,[1]final_cqs_with_exp_metadata!$A$1:$I$795, 7, FALSE)</f>
        <v>uninfested</v>
      </c>
      <c r="B18" s="9" t="s">
        <v>67</v>
      </c>
      <c r="C18" s="9" t="str">
        <f>VLOOKUP(E18,[1]final_cqs_with_exp_metadata!$A$1:$I$795, 2, FALSE)</f>
        <v>GFP 27</v>
      </c>
      <c r="D18" s="9" t="str">
        <f>VLOOKUP(E18,[1]final_cqs_with_exp_metadata!$A$1:$I$795, 9, FALSE)</f>
        <v>fourteen</v>
      </c>
      <c r="E18" s="3" t="s">
        <v>36</v>
      </c>
      <c r="F18" s="3">
        <v>22.25</v>
      </c>
      <c r="G18" s="3">
        <v>29.25</v>
      </c>
      <c r="H18" s="3">
        <v>27.83</v>
      </c>
      <c r="I18" s="3">
        <f>G18-F18</f>
        <v>7</v>
      </c>
      <c r="J18" s="3">
        <f>G18-H18</f>
        <v>1.4200000000000017</v>
      </c>
      <c r="K18" s="3">
        <f>AVERAGE(I18:J18)</f>
        <v>4.2100000000000009</v>
      </c>
      <c r="L18">
        <f>K18-'act7pp2a1_reaction calcualtions'!B$2</f>
        <v>0.32085160012486869</v>
      </c>
      <c r="M18">
        <f>1.98^-(L18)</f>
        <v>0.80318298389055498</v>
      </c>
    </row>
    <row r="19" spans="1:13" x14ac:dyDescent="0.2">
      <c r="A19" s="9" t="str">
        <f>VLOOKUP(E19,[1]final_cqs_with_exp_metadata!$A$1:$I$795, 7, FALSE)</f>
        <v>uninfested</v>
      </c>
      <c r="B19" s="9" t="s">
        <v>67</v>
      </c>
      <c r="C19" s="9" t="str">
        <f>VLOOKUP(E19,[1]final_cqs_with_exp_metadata!$A$1:$I$795, 2, FALSE)</f>
        <v>GFP 27</v>
      </c>
      <c r="D19" s="9" t="str">
        <f>VLOOKUP(E19,[1]final_cqs_with_exp_metadata!$A$1:$I$795, 9, FALSE)</f>
        <v>fourteen</v>
      </c>
      <c r="E19" s="3" t="s">
        <v>37</v>
      </c>
      <c r="F19" s="3">
        <v>21.15</v>
      </c>
      <c r="G19" s="3">
        <v>27.78</v>
      </c>
      <c r="H19" s="3">
        <v>26.89</v>
      </c>
      <c r="I19" s="3">
        <f>G19-F19</f>
        <v>6.6300000000000026</v>
      </c>
      <c r="J19" s="3">
        <f>G19-H19</f>
        <v>0.89000000000000057</v>
      </c>
      <c r="K19" s="3">
        <f>AVERAGE(I19:J19)</f>
        <v>3.7600000000000016</v>
      </c>
      <c r="L19">
        <f>K19-'act7pp2a1_reaction calcualtions'!B$2</f>
        <v>-0.1291483998751306</v>
      </c>
      <c r="M19">
        <f>1.98^-(L19)</f>
        <v>1.0922293300242492</v>
      </c>
    </row>
    <row r="20" spans="1:13" x14ac:dyDescent="0.2">
      <c r="A20" s="9" t="str">
        <f>VLOOKUP(E20,[1]final_cqs_with_exp_metadata!$A$1:$I$795, 7, FALSE)</f>
        <v>uninfested</v>
      </c>
      <c r="B20" s="9" t="s">
        <v>67</v>
      </c>
      <c r="C20" s="9" t="str">
        <f>VLOOKUP(E20,[1]final_cqs_with_exp_metadata!$A$1:$I$795, 2, FALSE)</f>
        <v>GFP 3</v>
      </c>
      <c r="D20" s="9" t="str">
        <f>VLOOKUP(E20,[1]final_cqs_with_exp_metadata!$A$1:$I$795, 9, FALSE)</f>
        <v>fourteen</v>
      </c>
      <c r="E20" s="3" t="s">
        <v>38</v>
      </c>
      <c r="F20" s="3">
        <v>21.97</v>
      </c>
      <c r="G20" s="3">
        <v>29.3</v>
      </c>
      <c r="H20" s="3">
        <v>27.71</v>
      </c>
      <c r="I20" s="3">
        <f>G20-F20</f>
        <v>7.3300000000000018</v>
      </c>
      <c r="J20" s="3">
        <f>G20-H20</f>
        <v>1.5899999999999999</v>
      </c>
      <c r="K20" s="3">
        <f>AVERAGE(I20:J20)</f>
        <v>4.4600000000000009</v>
      </c>
      <c r="L20">
        <f>K20-'act7pp2a1_reaction calcualtions'!B$2</f>
        <v>0.57085160012486869</v>
      </c>
      <c r="M20">
        <f>1.98^-(L20)</f>
        <v>0.67709280899893975</v>
      </c>
    </row>
    <row r="21" spans="1:13" x14ac:dyDescent="0.2">
      <c r="A21" s="9" t="str">
        <f>VLOOKUP(E21,[1]final_cqs_with_exp_metadata!$A$1:$I$795, 7, FALSE)</f>
        <v>uninfested</v>
      </c>
      <c r="B21" s="9" t="s">
        <v>67</v>
      </c>
      <c r="C21" s="9" t="str">
        <f>VLOOKUP(E21,[1]final_cqs_with_exp_metadata!$A$1:$I$795, 2, FALSE)</f>
        <v>GFP 4</v>
      </c>
      <c r="D21" s="9" t="str">
        <f>VLOOKUP(E21,[1]final_cqs_with_exp_metadata!$A$1:$I$795, 9, FALSE)</f>
        <v>twenty-one</v>
      </c>
      <c r="E21" s="3" t="s">
        <v>39</v>
      </c>
      <c r="F21" s="3">
        <v>22.95</v>
      </c>
      <c r="G21" s="3">
        <v>30.27</v>
      </c>
      <c r="H21" s="3">
        <v>28.96</v>
      </c>
      <c r="I21" s="3">
        <f>G21-F21</f>
        <v>7.32</v>
      </c>
      <c r="J21" s="3">
        <f>G21-H21</f>
        <v>1.3099999999999987</v>
      </c>
      <c r="K21" s="3">
        <f>AVERAGE(I21:J21)</f>
        <v>4.3149999999999995</v>
      </c>
      <c r="L21">
        <f>K21-'act7pp2a1_reaction calcualtions'!B$3</f>
        <v>-1.3801980294345029</v>
      </c>
      <c r="M21">
        <f>1.98^-(L21)</f>
        <v>2.5671823073376641</v>
      </c>
    </row>
    <row r="22" spans="1:13" x14ac:dyDescent="0.2">
      <c r="A22" s="9" t="str">
        <f>VLOOKUP(E22,[1]final_cqs_with_exp_metadata!$A$1:$I$795, 7, FALSE)</f>
        <v>infested</v>
      </c>
      <c r="B22" s="9" t="s">
        <v>67</v>
      </c>
      <c r="C22" s="9" t="str">
        <f>VLOOKUP(E22,[1]final_cqs_with_exp_metadata!$A$1:$I$795, 2, FALSE)</f>
        <v>GFP 5</v>
      </c>
      <c r="D22" s="9" t="str">
        <f>VLOOKUP(E22,[1]final_cqs_with_exp_metadata!$A$1:$I$795, 9, FALSE)</f>
        <v>fourteen</v>
      </c>
      <c r="E22" s="3" t="s">
        <v>40</v>
      </c>
      <c r="F22" s="3">
        <v>21.41</v>
      </c>
      <c r="G22" s="3">
        <v>26.38</v>
      </c>
      <c r="H22" s="3">
        <v>27.3</v>
      </c>
      <c r="I22" s="3">
        <f>G22-F22</f>
        <v>4.9699999999999989</v>
      </c>
      <c r="J22" s="3">
        <f>G22-H22</f>
        <v>-0.92000000000000171</v>
      </c>
      <c r="K22" s="3">
        <f>AVERAGE(I22:J22)</f>
        <v>2.0249999999999986</v>
      </c>
      <c r="L22">
        <f>K22-'act7pp2a1_reaction calcualtions'!B$2</f>
        <v>-1.8641483998751336</v>
      </c>
      <c r="M22">
        <f>1.98^-(L22)</f>
        <v>3.5729582353684779</v>
      </c>
    </row>
    <row r="23" spans="1:13" x14ac:dyDescent="0.2">
      <c r="A23" s="9" t="str">
        <f>VLOOKUP(E23,[1]final_cqs_with_exp_metadata!$A$1:$I$795, 7, FALSE)</f>
        <v>uninfested</v>
      </c>
      <c r="B23" s="9" t="s">
        <v>67</v>
      </c>
      <c r="C23" s="9" t="str">
        <f>VLOOKUP(E23,[1]final_cqs_with_exp_metadata!$A$1:$I$795, 2, FALSE)</f>
        <v>GFP 7</v>
      </c>
      <c r="D23" s="9" t="str">
        <f>VLOOKUP(E23,[1]final_cqs_with_exp_metadata!$A$1:$I$795, 9, FALSE)</f>
        <v>fourteen</v>
      </c>
      <c r="E23" s="3" t="s">
        <v>41</v>
      </c>
      <c r="F23" s="3">
        <v>20.23</v>
      </c>
      <c r="G23" s="3">
        <v>27.71</v>
      </c>
      <c r="H23" s="3">
        <v>25.91</v>
      </c>
      <c r="I23" s="3">
        <f>G23-F23</f>
        <v>7.48</v>
      </c>
      <c r="J23" s="3">
        <f>G23-H23</f>
        <v>1.8000000000000007</v>
      </c>
      <c r="K23" s="3">
        <f>AVERAGE(I23:J23)</f>
        <v>4.6400000000000006</v>
      </c>
      <c r="L23">
        <f>K23-'act7pp2a1_reaction calcualtions'!B$2</f>
        <v>0.7508516001248684</v>
      </c>
      <c r="M23">
        <f>1.98^-(L23)</f>
        <v>0.5987540543708737</v>
      </c>
    </row>
    <row r="24" spans="1:13" x14ac:dyDescent="0.2">
      <c r="A24" s="9" t="str">
        <f>VLOOKUP(E24,[1]final_cqs_with_exp_metadata!$A$1:$I$795, 7, FALSE)</f>
        <v>uninfested</v>
      </c>
      <c r="B24" s="9" t="s">
        <v>67</v>
      </c>
      <c r="C24" s="9" t="str">
        <f>VLOOKUP(E24,[1]final_cqs_with_exp_metadata!$A$1:$I$795, 2, FALSE)</f>
        <v>GFP 8</v>
      </c>
      <c r="D24" s="9" t="str">
        <f>VLOOKUP(E24,[1]final_cqs_with_exp_metadata!$A$1:$I$795, 9, FALSE)</f>
        <v>twenty-one</v>
      </c>
      <c r="E24" s="3" t="s">
        <v>42</v>
      </c>
      <c r="F24" s="3">
        <v>23.15</v>
      </c>
      <c r="G24" s="3">
        <v>29.5</v>
      </c>
      <c r="H24" s="3">
        <v>29.18</v>
      </c>
      <c r="I24" s="3">
        <f>G24-F24</f>
        <v>6.3500000000000014</v>
      </c>
      <c r="J24" s="3">
        <f>G24-H24</f>
        <v>0.32000000000000028</v>
      </c>
      <c r="K24" s="3">
        <f>AVERAGE(I24:J24)</f>
        <v>3.3350000000000009</v>
      </c>
      <c r="L24">
        <f>K24-'act7pp2a1_reaction calcualtions'!B$3</f>
        <v>-2.3601980294345015</v>
      </c>
      <c r="M24">
        <f>1.98^-(L24)</f>
        <v>5.0140492730857096</v>
      </c>
    </row>
    <row r="25" spans="1:13" x14ac:dyDescent="0.2">
      <c r="A25" s="9" t="str">
        <f>VLOOKUP(E25,[1]final_cqs_with_exp_metadata!$A$1:$I$795, 7, FALSE)</f>
        <v>infested</v>
      </c>
      <c r="B25" s="9" t="s">
        <v>67</v>
      </c>
      <c r="C25" s="9" t="str">
        <f>VLOOKUP(E25,[1]final_cqs_with_exp_metadata!$A$1:$I$795, 2, FALSE)</f>
        <v>GFP 9</v>
      </c>
      <c r="D25" s="9" t="str">
        <f>VLOOKUP(E25,[1]final_cqs_with_exp_metadata!$A$1:$I$795, 9, FALSE)</f>
        <v>fourteen</v>
      </c>
      <c r="E25" s="3" t="s">
        <v>43</v>
      </c>
      <c r="F25" s="3">
        <v>21.66</v>
      </c>
      <c r="G25" s="3">
        <v>28.26</v>
      </c>
      <c r="H25" s="3">
        <v>27.29</v>
      </c>
      <c r="I25" s="3">
        <f>G25-F25</f>
        <v>6.6000000000000014</v>
      </c>
      <c r="J25" s="3">
        <f>G25-H25</f>
        <v>0.97000000000000242</v>
      </c>
      <c r="K25" s="3">
        <f>AVERAGE(I25:J25)</f>
        <v>3.7850000000000019</v>
      </c>
      <c r="L25">
        <f>K25-'act7pp2a1_reaction calcualtions'!B$2</f>
        <v>-0.10414839987513025</v>
      </c>
      <c r="M25">
        <f>1.98^-(L25)</f>
        <v>1.0737352349863107</v>
      </c>
    </row>
    <row r="26" spans="1:13" x14ac:dyDescent="0.2">
      <c r="A26" s="9" t="str">
        <f>VLOOKUP(E26,[1]final_cqs_with_exp_metadata!$A$1:$I$795, 7, FALSE)</f>
        <v>infested</v>
      </c>
      <c r="B26" s="9" t="s">
        <v>67</v>
      </c>
      <c r="C26" s="9" t="str">
        <f>VLOOKUP(E26,[1]final_cqs_with_exp_metadata!$A$1:$I$795, 2, FALSE)</f>
        <v>GFP 9</v>
      </c>
      <c r="D26" s="9" t="str">
        <f>VLOOKUP(E26,[1]final_cqs_with_exp_metadata!$A$1:$I$795, 9, FALSE)</f>
        <v>fourteen</v>
      </c>
      <c r="E26" s="3" t="s">
        <v>44</v>
      </c>
      <c r="F26" s="3">
        <v>21.04</v>
      </c>
      <c r="G26" s="3">
        <v>27.29</v>
      </c>
      <c r="H26" s="3">
        <v>26.87</v>
      </c>
      <c r="I26" s="3">
        <f>G26-F26</f>
        <v>6.25</v>
      </c>
      <c r="J26" s="3">
        <f>G26-H26</f>
        <v>0.41999999999999815</v>
      </c>
      <c r="K26" s="3">
        <f>AVERAGE(I26:J26)</f>
        <v>3.3349999999999991</v>
      </c>
      <c r="L26">
        <f>K26-'act7pp2a1_reaction calcualtions'!B$2</f>
        <v>-0.55414839987513309</v>
      </c>
      <c r="M26">
        <f>1.98^-(L26)</f>
        <v>1.4601468654773402</v>
      </c>
    </row>
    <row r="27" spans="1:13" x14ac:dyDescent="0.2">
      <c r="A27" s="3" t="str">
        <f>VLOOKUP(C27, [2]Sheet2!$A$2:$C$81, 2)</f>
        <v>infested</v>
      </c>
      <c r="B27" s="3" t="s">
        <v>75</v>
      </c>
      <c r="C27" s="3" t="s">
        <v>146</v>
      </c>
      <c r="D27" s="3" t="s">
        <v>77</v>
      </c>
      <c r="E27" s="3" t="s">
        <v>148</v>
      </c>
      <c r="F27" s="8">
        <v>19.901603439999999</v>
      </c>
      <c r="G27" s="8">
        <v>30.087578390000001</v>
      </c>
      <c r="H27" s="8">
        <v>26.17390507</v>
      </c>
      <c r="I27" s="8">
        <f>G27-F27</f>
        <v>10.185974950000002</v>
      </c>
      <c r="J27" s="8">
        <f>G27-H27</f>
        <v>3.9136733200000009</v>
      </c>
      <c r="K27" s="8">
        <f>AVERAGE(I27:J27)</f>
        <v>7.0498241350000015</v>
      </c>
      <c r="L27">
        <f>K27-'act7pp2a1_reaction calcualtions'!B$2</f>
        <v>3.1606757351248693</v>
      </c>
      <c r="M27">
        <f>1.98^-(L27)</f>
        <v>0.1154350064867351</v>
      </c>
    </row>
    <row r="28" spans="1:13" x14ac:dyDescent="0.2">
      <c r="A28" s="3" t="str">
        <f>VLOOKUP(C28, [2]Sheet2!$A$2:$C$81, 2)</f>
        <v>infested</v>
      </c>
      <c r="B28" s="3" t="s">
        <v>75</v>
      </c>
      <c r="C28" s="3" t="s">
        <v>146</v>
      </c>
      <c r="D28" s="3" t="s">
        <v>77</v>
      </c>
      <c r="E28" s="3" t="s">
        <v>147</v>
      </c>
      <c r="F28" s="8">
        <v>23.378525915000001</v>
      </c>
      <c r="G28" s="8">
        <v>32.132479144999998</v>
      </c>
      <c r="H28" s="8">
        <v>29.093298180000001</v>
      </c>
      <c r="I28" s="8">
        <f>G28-F28</f>
        <v>8.7539532299999969</v>
      </c>
      <c r="J28" s="8">
        <f>G28-H28</f>
        <v>3.0391809649999963</v>
      </c>
      <c r="K28" s="8">
        <f>AVERAGE(I28:J28)</f>
        <v>5.8965670974999966</v>
      </c>
      <c r="L28">
        <f>K28-'act7pp2a1_reaction calcualtions'!B$2</f>
        <v>2.0074186976248645</v>
      </c>
      <c r="M28">
        <f>1.98^-(L28)</f>
        <v>0.25378663660155054</v>
      </c>
    </row>
    <row r="29" spans="1:13" x14ac:dyDescent="0.2">
      <c r="A29" s="3" t="str">
        <f>VLOOKUP(C29, [2]Sheet2!$A$2:$C$81, 2)</f>
        <v>infested</v>
      </c>
      <c r="B29" s="3" t="s">
        <v>75</v>
      </c>
      <c r="C29" s="3" t="s">
        <v>143</v>
      </c>
      <c r="D29" s="3" t="s">
        <v>81</v>
      </c>
      <c r="E29" s="3" t="s">
        <v>145</v>
      </c>
      <c r="F29" s="8">
        <v>20.405773634999999</v>
      </c>
      <c r="G29" s="8">
        <v>28.258886664999999</v>
      </c>
      <c r="H29" s="8">
        <v>26.919853854999999</v>
      </c>
      <c r="I29" s="8">
        <f>G29-F29</f>
        <v>7.8531130299999994</v>
      </c>
      <c r="J29" s="8">
        <f>G29-H29</f>
        <v>1.3390328099999991</v>
      </c>
      <c r="K29" s="8">
        <f>AVERAGE(I29:J29)</f>
        <v>4.5960729199999992</v>
      </c>
      <c r="L29">
        <f>K29-'act7pp2a1_reaction calcualtions'!B$3</f>
        <v>-1.0991251094345031</v>
      </c>
      <c r="M29">
        <f>1.98^-(L29)</f>
        <v>2.1187131384050084</v>
      </c>
    </row>
    <row r="30" spans="1:13" x14ac:dyDescent="0.2">
      <c r="A30" s="3" t="str">
        <f>VLOOKUP(C30, [2]Sheet2!$A$2:$C$81, 2)</f>
        <v>infested</v>
      </c>
      <c r="B30" s="3" t="s">
        <v>75</v>
      </c>
      <c r="C30" s="3" t="s">
        <v>143</v>
      </c>
      <c r="D30" s="3" t="s">
        <v>81</v>
      </c>
      <c r="E30" s="3" t="s">
        <v>144</v>
      </c>
      <c r="F30" s="8">
        <v>21.00150163</v>
      </c>
      <c r="G30" s="8">
        <v>26.476973409999999</v>
      </c>
      <c r="H30" s="8">
        <v>27.125909154999999</v>
      </c>
      <c r="I30" s="8">
        <f>G30-F30</f>
        <v>5.4754717799999995</v>
      </c>
      <c r="J30" s="8">
        <f>G30-H30</f>
        <v>-0.64893574499999929</v>
      </c>
      <c r="K30" s="8">
        <f>AVERAGE(I30:J30)</f>
        <v>2.4132680175000001</v>
      </c>
      <c r="L30">
        <f>K30-'act7pp2a1_reaction calcualtions'!B$3</f>
        <v>-3.2819300119345023</v>
      </c>
      <c r="M30">
        <f>1.98^-(L30)</f>
        <v>9.410970052581682</v>
      </c>
    </row>
    <row r="31" spans="1:13" x14ac:dyDescent="0.2">
      <c r="A31" s="3" t="s">
        <v>79</v>
      </c>
      <c r="B31" s="3" t="s">
        <v>75</v>
      </c>
      <c r="C31" s="3" t="s">
        <v>141</v>
      </c>
      <c r="D31" s="3" t="s">
        <v>77</v>
      </c>
      <c r="E31" s="3" t="s">
        <v>142</v>
      </c>
      <c r="F31" s="8">
        <v>21.677971029999998</v>
      </c>
      <c r="G31" s="8">
        <v>31.377507134999998</v>
      </c>
      <c r="H31" s="8">
        <v>28.134029245000001</v>
      </c>
      <c r="I31" s="8">
        <f>G31-F31</f>
        <v>9.699536105</v>
      </c>
      <c r="J31" s="8">
        <f>G31-H31</f>
        <v>3.2434778899999976</v>
      </c>
      <c r="K31" s="8">
        <f>AVERAGE(I31:J31)</f>
        <v>6.4715069974999988</v>
      </c>
      <c r="L31">
        <f>K31-'act7pp2a1_reaction calcualtions'!B$2</f>
        <v>2.5823585976248666</v>
      </c>
      <c r="M31">
        <f>1.98^-(L31)</f>
        <v>0.17135788583241174</v>
      </c>
    </row>
    <row r="32" spans="1:13" x14ac:dyDescent="0.2">
      <c r="A32" s="3" t="s">
        <v>79</v>
      </c>
      <c r="B32" s="3" t="s">
        <v>75</v>
      </c>
      <c r="C32" s="3" t="s">
        <v>139</v>
      </c>
      <c r="D32" s="3" t="s">
        <v>81</v>
      </c>
      <c r="E32" s="3" t="s">
        <v>140</v>
      </c>
      <c r="F32" s="8">
        <v>21.276380540000002</v>
      </c>
      <c r="G32" s="8">
        <v>30.163494544999999</v>
      </c>
      <c r="H32" s="8">
        <v>27.052026035000001</v>
      </c>
      <c r="I32" s="8">
        <f>G32-F32</f>
        <v>8.8871140049999973</v>
      </c>
      <c r="J32" s="8">
        <f>G32-H32</f>
        <v>3.1114685099999981</v>
      </c>
      <c r="K32" s="8">
        <f>AVERAGE(I32:J32)</f>
        <v>5.9992912574999977</v>
      </c>
      <c r="L32">
        <f>K32-'act7pp2a1_reaction calcualtions'!B$3</f>
        <v>0.30409322806549532</v>
      </c>
      <c r="M32">
        <f>1.98^-(L32)</f>
        <v>0.81243032314224217</v>
      </c>
    </row>
    <row r="33" spans="1:13" x14ac:dyDescent="0.2">
      <c r="A33" s="3" t="str">
        <f>VLOOKUP(C33, [2]Sheet2!$A$2:$C$81, 2)</f>
        <v>infested</v>
      </c>
      <c r="B33" s="3" t="s">
        <v>75</v>
      </c>
      <c r="C33" s="3" t="s">
        <v>136</v>
      </c>
      <c r="D33" s="3" t="s">
        <v>77</v>
      </c>
      <c r="E33" s="3" t="s">
        <v>138</v>
      </c>
      <c r="F33" s="8">
        <v>19.958574250000002</v>
      </c>
      <c r="G33" s="8">
        <v>28.626338255</v>
      </c>
      <c r="H33" s="8">
        <v>27.014974684999999</v>
      </c>
      <c r="I33" s="8">
        <f>G33-F33</f>
        <v>8.6677640049999987</v>
      </c>
      <c r="J33" s="8">
        <f>G33-H33</f>
        <v>1.6113635700000017</v>
      </c>
      <c r="K33" s="8">
        <f>AVERAGE(I33:J33)</f>
        <v>5.1395637875000002</v>
      </c>
      <c r="L33">
        <f>K33-'act7pp2a1_reaction calcualtions'!B$2</f>
        <v>1.250415387624868</v>
      </c>
      <c r="M33">
        <f>1.98^-(L33)</f>
        <v>0.42564278988766652</v>
      </c>
    </row>
    <row r="34" spans="1:13" x14ac:dyDescent="0.2">
      <c r="A34" s="3" t="str">
        <f>VLOOKUP(C34, [2]Sheet2!$A$2:$C$81, 2)</f>
        <v>infested</v>
      </c>
      <c r="B34" s="3" t="s">
        <v>75</v>
      </c>
      <c r="C34" s="3" t="s">
        <v>136</v>
      </c>
      <c r="D34" s="3" t="s">
        <v>77</v>
      </c>
      <c r="E34" s="3" t="s">
        <v>137</v>
      </c>
      <c r="F34" s="8">
        <v>21.29535615</v>
      </c>
      <c r="G34" s="8">
        <v>30.235372000000002</v>
      </c>
      <c r="H34" s="8">
        <v>27.315105604999999</v>
      </c>
      <c r="I34" s="8">
        <f>G34-F34</f>
        <v>8.9400158500000018</v>
      </c>
      <c r="J34" s="8">
        <f>G34-H34</f>
        <v>2.9202663950000023</v>
      </c>
      <c r="K34" s="8">
        <f>AVERAGE(I34:J34)</f>
        <v>5.930141122500002</v>
      </c>
      <c r="L34">
        <f>K34-'act7pp2a1_reaction calcualtions'!B$2</f>
        <v>2.0409927226248699</v>
      </c>
      <c r="M34">
        <f>1.98^-(L34)</f>
        <v>0.24803245141596547</v>
      </c>
    </row>
    <row r="35" spans="1:13" x14ac:dyDescent="0.2">
      <c r="A35" s="3" t="s">
        <v>79</v>
      </c>
      <c r="B35" s="3" t="s">
        <v>75</v>
      </c>
      <c r="C35" s="3" t="s">
        <v>133</v>
      </c>
      <c r="D35" s="3" t="s">
        <v>77</v>
      </c>
      <c r="E35" s="3" t="s">
        <v>135</v>
      </c>
      <c r="F35" s="8">
        <v>20.556562079999999</v>
      </c>
      <c r="G35" s="8">
        <v>29.310923695</v>
      </c>
      <c r="H35" s="8">
        <v>26.619036585</v>
      </c>
      <c r="I35" s="8">
        <f>G35-F35</f>
        <v>8.7543616150000005</v>
      </c>
      <c r="J35" s="8">
        <f>G35-H35</f>
        <v>2.6918871099999997</v>
      </c>
      <c r="K35" s="8">
        <f>AVERAGE(I35:J35)</f>
        <v>5.7231243625000001</v>
      </c>
      <c r="L35">
        <f>K35-'act7pp2a1_reaction calcualtions'!B$2</f>
        <v>1.833975962624868</v>
      </c>
      <c r="M35">
        <f>1.98^-(L35)</f>
        <v>0.28570850724667957</v>
      </c>
    </row>
    <row r="36" spans="1:13" x14ac:dyDescent="0.2">
      <c r="A36" s="3" t="s">
        <v>79</v>
      </c>
      <c r="B36" s="3" t="s">
        <v>75</v>
      </c>
      <c r="C36" s="3" t="s">
        <v>133</v>
      </c>
      <c r="D36" s="3" t="s">
        <v>77</v>
      </c>
      <c r="E36" s="3" t="s">
        <v>134</v>
      </c>
      <c r="F36" s="8">
        <v>20.401350319999999</v>
      </c>
      <c r="G36" s="8">
        <v>27.971378569999999</v>
      </c>
      <c r="H36" s="8">
        <v>26.162348099999999</v>
      </c>
      <c r="I36" s="8">
        <f>G36-F36</f>
        <v>7.57002825</v>
      </c>
      <c r="J36" s="8">
        <f>G36-H36</f>
        <v>1.8090304699999997</v>
      </c>
      <c r="K36" s="8">
        <f>AVERAGE(I36:J36)</f>
        <v>4.6895293599999999</v>
      </c>
      <c r="L36">
        <f>K36-'act7pp2a1_reaction calcualtions'!B$2</f>
        <v>0.8003809601248677</v>
      </c>
      <c r="M36">
        <f>1.98^-(L36)</f>
        <v>0.57883506233522364</v>
      </c>
    </row>
    <row r="37" spans="1:13" x14ac:dyDescent="0.2">
      <c r="A37" s="3" t="s">
        <v>79</v>
      </c>
      <c r="B37" s="3" t="s">
        <v>75</v>
      </c>
      <c r="C37" s="3" t="s">
        <v>131</v>
      </c>
      <c r="D37" s="3" t="s">
        <v>81</v>
      </c>
      <c r="E37" s="3" t="s">
        <v>132</v>
      </c>
      <c r="F37" s="8">
        <v>21.38219891</v>
      </c>
      <c r="G37" s="8">
        <v>29.830710634999999</v>
      </c>
      <c r="H37" s="8">
        <v>27.136713515</v>
      </c>
      <c r="I37" s="8">
        <f>G37-F37</f>
        <v>8.4485117249999995</v>
      </c>
      <c r="J37" s="8">
        <f>G37-H37</f>
        <v>2.6939971199999988</v>
      </c>
      <c r="K37" s="8">
        <f>AVERAGE(I37:J37)</f>
        <v>5.5712544224999991</v>
      </c>
      <c r="L37">
        <f>K37-'act7pp2a1_reaction calcualtions'!B$3</f>
        <v>-0.12394360693450324</v>
      </c>
      <c r="M37">
        <f>1.98^-(L37)</f>
        <v>1.0883529373950798</v>
      </c>
    </row>
    <row r="38" spans="1:13" x14ac:dyDescent="0.2">
      <c r="A38" s="3" t="str">
        <f>VLOOKUP(C38, [2]Sheet2!$A$2:$C$81, 2)</f>
        <v>infested</v>
      </c>
      <c r="B38" s="3" t="s">
        <v>75</v>
      </c>
      <c r="C38" s="3" t="s">
        <v>129</v>
      </c>
      <c r="D38" s="3" t="s">
        <v>77</v>
      </c>
      <c r="E38" s="3" t="s">
        <v>130</v>
      </c>
      <c r="F38" s="8">
        <v>23.448940969999999</v>
      </c>
      <c r="G38" s="8">
        <v>33.262685715000003</v>
      </c>
      <c r="H38" s="8">
        <v>30.86708312</v>
      </c>
      <c r="I38" s="8">
        <f>G38-F38</f>
        <v>9.8137447450000046</v>
      </c>
      <c r="J38" s="8">
        <f>G38-H38</f>
        <v>2.3956025950000033</v>
      </c>
      <c r="K38" s="8">
        <f>AVERAGE(I38:J38)</f>
        <v>6.1046736700000039</v>
      </c>
      <c r="L38">
        <f>K38-'act7pp2a1_reaction calcualtions'!B$2</f>
        <v>2.2155252701248718</v>
      </c>
      <c r="M38">
        <f>1.98^-(L38)</f>
        <v>0.22015612584498542</v>
      </c>
    </row>
    <row r="39" spans="1:13" x14ac:dyDescent="0.2">
      <c r="A39" s="3" t="str">
        <f>VLOOKUP(C39, [2]Sheet2!$A$2:$C$81, 2)</f>
        <v>infested</v>
      </c>
      <c r="B39" s="3" t="s">
        <v>75</v>
      </c>
      <c r="C39" s="3" t="s">
        <v>126</v>
      </c>
      <c r="D39" s="3" t="s">
        <v>81</v>
      </c>
      <c r="E39" s="3" t="s">
        <v>128</v>
      </c>
      <c r="F39" s="8">
        <v>20.289185239999998</v>
      </c>
      <c r="G39" s="8">
        <v>28.459351685000001</v>
      </c>
      <c r="H39" s="8">
        <v>26.136596430000001</v>
      </c>
      <c r="I39" s="8">
        <f>G39-F39</f>
        <v>8.1701664450000031</v>
      </c>
      <c r="J39" s="8">
        <f>G39-H39</f>
        <v>2.3227552550000006</v>
      </c>
      <c r="K39" s="8">
        <f>AVERAGE(I39:J39)</f>
        <v>5.2464608500000018</v>
      </c>
      <c r="L39">
        <f>K39-'act7pp2a1_reaction calcualtions'!B$3</f>
        <v>-0.44873717943450053</v>
      </c>
      <c r="M39">
        <f>1.98^-(L39)</f>
        <v>1.358703520567506</v>
      </c>
    </row>
    <row r="40" spans="1:13" x14ac:dyDescent="0.2">
      <c r="A40" s="3" t="str">
        <f>VLOOKUP(C40, [2]Sheet2!$A$2:$C$81, 2)</f>
        <v>infested</v>
      </c>
      <c r="B40" s="3" t="s">
        <v>75</v>
      </c>
      <c r="C40" s="3" t="s">
        <v>126</v>
      </c>
      <c r="D40" s="3" t="s">
        <v>81</v>
      </c>
      <c r="E40" s="3" t="s">
        <v>127</v>
      </c>
      <c r="F40" s="8">
        <v>22.133883585</v>
      </c>
      <c r="G40" s="8">
        <v>30.364174275</v>
      </c>
      <c r="H40" s="8">
        <v>28.936346154999999</v>
      </c>
      <c r="I40" s="8">
        <f>G40-F40</f>
        <v>8.2302906900000004</v>
      </c>
      <c r="J40" s="8">
        <f>G40-H40</f>
        <v>1.4278281200000009</v>
      </c>
      <c r="K40" s="8">
        <f>AVERAGE(I40:J40)</f>
        <v>4.8290594050000006</v>
      </c>
      <c r="L40">
        <f>K40-'act7pp2a1_reaction calcualtions'!B$3</f>
        <v>-0.86613862443450174</v>
      </c>
      <c r="M40">
        <f>1.98^-(L40)</f>
        <v>1.8069793096422841</v>
      </c>
    </row>
    <row r="41" spans="1:13" x14ac:dyDescent="0.2">
      <c r="A41" s="3" t="s">
        <v>79</v>
      </c>
      <c r="B41" s="3" t="s">
        <v>75</v>
      </c>
      <c r="C41" s="3" t="s">
        <v>124</v>
      </c>
      <c r="D41" s="3" t="s">
        <v>77</v>
      </c>
      <c r="E41" s="3" t="s">
        <v>125</v>
      </c>
      <c r="F41" s="8">
        <v>21.673273195</v>
      </c>
      <c r="G41" s="8">
        <v>31.952373869999999</v>
      </c>
      <c r="H41" s="8">
        <v>27.534307325</v>
      </c>
      <c r="I41" s="8">
        <f>G41-F41</f>
        <v>10.279100674999999</v>
      </c>
      <c r="J41" s="8">
        <f>G41-H41</f>
        <v>4.4180665449999985</v>
      </c>
      <c r="K41" s="8">
        <f>AVERAGE(I41:J41)</f>
        <v>7.3485836099999986</v>
      </c>
      <c r="L41">
        <f>K41-'act7pp2a1_reaction calcualtions'!B$2</f>
        <v>3.4594352101248664</v>
      </c>
      <c r="M41">
        <f>1.98^-(L41)</f>
        <v>9.4125218027581933E-2</v>
      </c>
    </row>
    <row r="42" spans="1:13" x14ac:dyDescent="0.2">
      <c r="A42" s="3" t="str">
        <f>VLOOKUP(C42, [2]Sheet2!$A$2:$C$81, 2)</f>
        <v>infested</v>
      </c>
      <c r="B42" s="3" t="s">
        <v>75</v>
      </c>
      <c r="C42" s="3" t="s">
        <v>121</v>
      </c>
      <c r="D42" s="3" t="s">
        <v>81</v>
      </c>
      <c r="E42" s="3" t="s">
        <v>123</v>
      </c>
      <c r="F42" s="8">
        <v>21.018844489999999</v>
      </c>
      <c r="G42" s="8">
        <v>29.628262735</v>
      </c>
      <c r="H42" s="8">
        <v>26.545616290000002</v>
      </c>
      <c r="I42" s="8">
        <f>G42-F42</f>
        <v>8.6094182450000005</v>
      </c>
      <c r="J42" s="8">
        <f>G42-H42</f>
        <v>3.0826464449999982</v>
      </c>
      <c r="K42" s="8">
        <f>AVERAGE(I42:J42)</f>
        <v>5.8460323449999994</v>
      </c>
      <c r="L42">
        <f>K42-'act7pp2a1_reaction calcualtions'!B$3</f>
        <v>0.15083431556549698</v>
      </c>
      <c r="M42">
        <f>1.98^-(L42)</f>
        <v>0.90209590022037833</v>
      </c>
    </row>
    <row r="43" spans="1:13" x14ac:dyDescent="0.2">
      <c r="A43" s="3" t="str">
        <f>VLOOKUP(C43, [2]Sheet2!$A$2:$C$81, 2)</f>
        <v>infested</v>
      </c>
      <c r="B43" s="3" t="s">
        <v>75</v>
      </c>
      <c r="C43" s="3" t="s">
        <v>121</v>
      </c>
      <c r="D43" s="3" t="s">
        <v>81</v>
      </c>
      <c r="E43" s="3" t="s">
        <v>122</v>
      </c>
      <c r="F43" s="8">
        <v>20.799291759999999</v>
      </c>
      <c r="G43" s="8">
        <v>28.971257274999999</v>
      </c>
      <c r="H43" s="8">
        <v>26.128848980000001</v>
      </c>
      <c r="I43" s="8">
        <f>G43-F43</f>
        <v>8.1719655150000001</v>
      </c>
      <c r="J43" s="8">
        <f>G43-H43</f>
        <v>2.8424082949999985</v>
      </c>
      <c r="K43" s="8">
        <f>AVERAGE(I43:J43)</f>
        <v>5.5071869049999993</v>
      </c>
      <c r="L43">
        <f>K43-'act7pp2a1_reaction calcualtions'!B$3</f>
        <v>-0.18801112443450307</v>
      </c>
      <c r="M43">
        <f>1.98^-(L43)</f>
        <v>1.1370416048447449</v>
      </c>
    </row>
    <row r="44" spans="1:13" x14ac:dyDescent="0.2">
      <c r="A44" s="3" t="s">
        <v>79</v>
      </c>
      <c r="B44" s="3" t="s">
        <v>75</v>
      </c>
      <c r="C44" s="3" t="s">
        <v>119</v>
      </c>
      <c r="D44" s="3" t="s">
        <v>81</v>
      </c>
      <c r="E44" s="3" t="s">
        <v>120</v>
      </c>
      <c r="F44" s="8">
        <v>23.00627115</v>
      </c>
      <c r="G44" s="8">
        <v>30.383083689999999</v>
      </c>
      <c r="H44" s="8">
        <v>28.88718227</v>
      </c>
      <c r="I44" s="8">
        <f>G44-F44</f>
        <v>7.3768125399999995</v>
      </c>
      <c r="J44" s="8">
        <f>G44-H44</f>
        <v>1.4959014199999991</v>
      </c>
      <c r="K44" s="8">
        <f>AVERAGE(I44:J44)</f>
        <v>4.4363569799999993</v>
      </c>
      <c r="L44">
        <f>K44-'act7pp2a1_reaction calcualtions'!B$3</f>
        <v>-1.258841049434503</v>
      </c>
      <c r="M44">
        <f>1.98^-(L44)</f>
        <v>2.3629488431418038</v>
      </c>
    </row>
    <row r="45" spans="1:13" x14ac:dyDescent="0.2">
      <c r="A45" s="3" t="str">
        <f>VLOOKUP(C45, [2]Sheet2!$A$2:$C$81, 2)</f>
        <v>infested</v>
      </c>
      <c r="B45" s="3" t="s">
        <v>75</v>
      </c>
      <c r="C45" s="3" t="s">
        <v>116</v>
      </c>
      <c r="D45" s="3" t="s">
        <v>77</v>
      </c>
      <c r="E45" s="3" t="s">
        <v>118</v>
      </c>
      <c r="F45" s="8">
        <v>21.270387724999999</v>
      </c>
      <c r="G45" s="8">
        <v>32.205071859999997</v>
      </c>
      <c r="H45" s="8">
        <v>28.523314115000002</v>
      </c>
      <c r="I45" s="8">
        <f>G45-F45</f>
        <v>10.934684134999998</v>
      </c>
      <c r="J45" s="8">
        <f>G45-H45</f>
        <v>3.6817577449999952</v>
      </c>
      <c r="K45" s="8">
        <f>AVERAGE(I45:J45)</f>
        <v>7.3082209399999964</v>
      </c>
      <c r="L45">
        <f>K45-'act7pp2a1_reaction calcualtions'!B$2</f>
        <v>3.4190725401248643</v>
      </c>
      <c r="M45">
        <f>1.98^-(L45)</f>
        <v>9.6756509858005588E-2</v>
      </c>
    </row>
    <row r="46" spans="1:13" x14ac:dyDescent="0.2">
      <c r="A46" s="3" t="str">
        <f>VLOOKUP(C46, [2]Sheet2!$A$2:$C$81, 2)</f>
        <v>infested</v>
      </c>
      <c r="B46" s="3" t="s">
        <v>75</v>
      </c>
      <c r="C46" s="3" t="s">
        <v>116</v>
      </c>
      <c r="D46" s="3" t="s">
        <v>77</v>
      </c>
      <c r="E46" s="3" t="s">
        <v>117</v>
      </c>
      <c r="F46" s="8">
        <v>22.65674254</v>
      </c>
      <c r="G46" s="8">
        <v>34.344032775000002</v>
      </c>
      <c r="H46" s="8">
        <v>28.388636295000001</v>
      </c>
      <c r="I46" s="8">
        <f>G46-F46</f>
        <v>11.687290235000003</v>
      </c>
      <c r="J46" s="8">
        <f>G46-H46</f>
        <v>5.955396480000001</v>
      </c>
      <c r="K46" s="8">
        <f>AVERAGE(I46:J46)</f>
        <v>8.8213433575000018</v>
      </c>
      <c r="L46">
        <f>K46-'act7pp2a1_reaction calcualtions'!B$2</f>
        <v>4.9321949576248691</v>
      </c>
      <c r="M46">
        <f>1.98^-(L46)</f>
        <v>3.4418302281158365E-2</v>
      </c>
    </row>
    <row r="47" spans="1:13" x14ac:dyDescent="0.2">
      <c r="A47" s="3" t="str">
        <f>VLOOKUP(C47, [2]Sheet2!$A$2:$C$81, 2)</f>
        <v>infested</v>
      </c>
      <c r="B47" s="3" t="s">
        <v>75</v>
      </c>
      <c r="C47" s="3" t="s">
        <v>113</v>
      </c>
      <c r="D47" s="3" t="s">
        <v>81</v>
      </c>
      <c r="E47" s="3" t="s">
        <v>115</v>
      </c>
      <c r="F47" s="8">
        <v>23.795307515000001</v>
      </c>
      <c r="G47" s="8">
        <v>33.365468515000003</v>
      </c>
      <c r="H47" s="8">
        <v>28.658353304999999</v>
      </c>
      <c r="I47" s="8">
        <f>G47-F47</f>
        <v>9.5701610000000024</v>
      </c>
      <c r="J47" s="8">
        <f>G47-H47</f>
        <v>4.7071152100000049</v>
      </c>
      <c r="K47" s="8">
        <f>AVERAGE(I47:J47)</f>
        <v>7.1386381050000036</v>
      </c>
      <c r="L47">
        <f>K47-'act7pp2a1_reaction calcualtions'!B$3</f>
        <v>1.4434400755655012</v>
      </c>
      <c r="M47">
        <f>1.98^-(L47)</f>
        <v>0.373062482060038</v>
      </c>
    </row>
    <row r="48" spans="1:13" x14ac:dyDescent="0.2">
      <c r="A48" s="3" t="str">
        <f>VLOOKUP(C48, [2]Sheet2!$A$2:$C$81, 2)</f>
        <v>infested</v>
      </c>
      <c r="B48" s="3" t="s">
        <v>75</v>
      </c>
      <c r="C48" s="3" t="s">
        <v>113</v>
      </c>
      <c r="D48" s="3" t="s">
        <v>81</v>
      </c>
      <c r="E48" s="3" t="s">
        <v>114</v>
      </c>
      <c r="F48" s="8">
        <v>21.409180214999999</v>
      </c>
      <c r="G48" s="8">
        <v>28.126453170000001</v>
      </c>
      <c r="H48" s="8">
        <v>26.883340385</v>
      </c>
      <c r="I48" s="8">
        <f>G48-F48</f>
        <v>6.7172729550000021</v>
      </c>
      <c r="J48" s="8">
        <f>G48-H48</f>
        <v>1.243112785000001</v>
      </c>
      <c r="K48" s="8">
        <f>AVERAGE(I48:J48)</f>
        <v>3.9801928700000015</v>
      </c>
      <c r="L48">
        <f>K48-'act7pp2a1_reaction calcualtions'!B$3</f>
        <v>-1.7150051594345008</v>
      </c>
      <c r="M48">
        <f>1.98^-(L48)</f>
        <v>3.2268764082511607</v>
      </c>
    </row>
    <row r="49" spans="1:13" x14ac:dyDescent="0.2">
      <c r="A49" s="3" t="s">
        <v>79</v>
      </c>
      <c r="B49" s="3" t="s">
        <v>75</v>
      </c>
      <c r="C49" s="3" t="s">
        <v>110</v>
      </c>
      <c r="D49" s="3" t="s">
        <v>77</v>
      </c>
      <c r="E49" s="3" t="s">
        <v>112</v>
      </c>
      <c r="F49" s="8">
        <v>20.295261594999999</v>
      </c>
      <c r="G49" s="8">
        <v>30.820226304999998</v>
      </c>
      <c r="H49" s="8">
        <v>27.115038394999999</v>
      </c>
      <c r="I49" s="8">
        <f>G49-F49</f>
        <v>10.524964709999999</v>
      </c>
      <c r="J49" s="8">
        <f>G49-H49</f>
        <v>3.7051879099999994</v>
      </c>
      <c r="K49" s="8">
        <f>AVERAGE(I49:J49)</f>
        <v>7.1150763099999992</v>
      </c>
      <c r="L49">
        <f>K49-'act7pp2a1_reaction calcualtions'!B$2</f>
        <v>3.225927910124867</v>
      </c>
      <c r="M49">
        <f>1.98^-(L49)</f>
        <v>0.11040264615216817</v>
      </c>
    </row>
    <row r="50" spans="1:13" x14ac:dyDescent="0.2">
      <c r="A50" s="3" t="s">
        <v>79</v>
      </c>
      <c r="B50" s="3" t="s">
        <v>75</v>
      </c>
      <c r="C50" s="3" t="s">
        <v>110</v>
      </c>
      <c r="D50" s="3" t="s">
        <v>77</v>
      </c>
      <c r="E50" s="3" t="s">
        <v>111</v>
      </c>
      <c r="F50" s="8">
        <v>19.560042500000002</v>
      </c>
      <c r="G50" s="8">
        <v>28.316577885000001</v>
      </c>
      <c r="H50" s="8">
        <v>25.312356980000001</v>
      </c>
      <c r="I50" s="8">
        <f>G50-F50</f>
        <v>8.7565353849999994</v>
      </c>
      <c r="J50" s="8">
        <f>G50-H50</f>
        <v>3.0042209050000004</v>
      </c>
      <c r="K50" s="8">
        <f>AVERAGE(I50:J50)</f>
        <v>5.8803781449999999</v>
      </c>
      <c r="L50">
        <f>K50-'act7pp2a1_reaction calcualtions'!B$2</f>
        <v>1.9912297451248677</v>
      </c>
      <c r="M50">
        <f>1.98^-(L50)</f>
        <v>0.25660874272139511</v>
      </c>
    </row>
    <row r="51" spans="1:13" x14ac:dyDescent="0.2">
      <c r="A51" s="3" t="s">
        <v>79</v>
      </c>
      <c r="B51" s="3" t="s">
        <v>75</v>
      </c>
      <c r="C51" s="3" t="s">
        <v>108</v>
      </c>
      <c r="D51" s="3" t="s">
        <v>81</v>
      </c>
      <c r="E51" s="3" t="s">
        <v>109</v>
      </c>
      <c r="F51" s="8">
        <v>20.915152245000002</v>
      </c>
      <c r="G51" s="8">
        <v>30.773995464999999</v>
      </c>
      <c r="H51" s="8">
        <v>28.098756484999999</v>
      </c>
      <c r="I51" s="8">
        <f>G51-F51</f>
        <v>9.8588432199999971</v>
      </c>
      <c r="J51" s="8">
        <f>G51-H51</f>
        <v>2.6752389799999996</v>
      </c>
      <c r="K51" s="8">
        <f>AVERAGE(I51:J51)</f>
        <v>6.2670410999999984</v>
      </c>
      <c r="L51">
        <f>K51-'act7pp2a1_reaction calcualtions'!B$3</f>
        <v>0.57184307056549599</v>
      </c>
      <c r="M51">
        <f>1.98^-(L51)</f>
        <v>0.67663438938353593</v>
      </c>
    </row>
    <row r="52" spans="1:13" x14ac:dyDescent="0.2">
      <c r="A52" s="3" t="str">
        <f>VLOOKUP(C52, [2]Sheet2!$A$2:$C$81, 2)</f>
        <v>infested</v>
      </c>
      <c r="B52" s="3" t="s">
        <v>75</v>
      </c>
      <c r="C52" s="3" t="s">
        <v>106</v>
      </c>
      <c r="D52" s="3" t="s">
        <v>77</v>
      </c>
      <c r="E52" s="3" t="s">
        <v>107</v>
      </c>
      <c r="F52" s="8">
        <v>23.587343789999998</v>
      </c>
      <c r="G52" s="8">
        <v>31.080926259999998</v>
      </c>
      <c r="H52" s="8">
        <v>30.154942139999999</v>
      </c>
      <c r="I52" s="8">
        <f>G52-F52</f>
        <v>7.4935824699999998</v>
      </c>
      <c r="J52" s="8">
        <f>G52-H52</f>
        <v>0.92598411999999897</v>
      </c>
      <c r="K52" s="8">
        <f>AVERAGE(I52:J52)</f>
        <v>4.2097832949999994</v>
      </c>
      <c r="L52">
        <f>K52-'act7pp2a1_reaction calcualtions'!B$2</f>
        <v>0.3206348951248672</v>
      </c>
      <c r="M52">
        <f>1.98^-(L52)</f>
        <v>0.80330188827116411</v>
      </c>
    </row>
    <row r="53" spans="1:13" x14ac:dyDescent="0.2">
      <c r="A53" s="3" t="str">
        <f>VLOOKUP(C53, [2]Sheet2!$A$2:$C$81, 2)</f>
        <v>infested</v>
      </c>
      <c r="B53" s="3" t="s">
        <v>75</v>
      </c>
      <c r="C53" s="3" t="s">
        <v>103</v>
      </c>
      <c r="D53" s="3" t="s">
        <v>81</v>
      </c>
      <c r="E53" s="3" t="s">
        <v>105</v>
      </c>
      <c r="F53" s="8">
        <v>20.495890835000001</v>
      </c>
      <c r="G53" s="8">
        <v>29.995785430000002</v>
      </c>
      <c r="H53" s="8">
        <v>26.379417050000001</v>
      </c>
      <c r="I53" s="8">
        <f>G53-F53</f>
        <v>9.4998945950000007</v>
      </c>
      <c r="J53" s="8">
        <f>G53-H53</f>
        <v>3.6163683800000008</v>
      </c>
      <c r="K53" s="8">
        <f>AVERAGE(I53:J53)</f>
        <v>6.5581314875000007</v>
      </c>
      <c r="L53">
        <f>K53-'act7pp2a1_reaction calcualtions'!B$3</f>
        <v>0.86293345806549837</v>
      </c>
      <c r="M53">
        <f>1.98^-(L53)</f>
        <v>0.55462275204670319</v>
      </c>
    </row>
    <row r="54" spans="1:13" x14ac:dyDescent="0.2">
      <c r="A54" s="3" t="str">
        <f>VLOOKUP(C54, [2]Sheet2!$A$2:$C$81, 2)</f>
        <v>infested</v>
      </c>
      <c r="B54" s="3" t="s">
        <v>75</v>
      </c>
      <c r="C54" s="3" t="s">
        <v>103</v>
      </c>
      <c r="D54" s="3" t="s">
        <v>81</v>
      </c>
      <c r="E54" s="3" t="s">
        <v>104</v>
      </c>
      <c r="F54" s="8">
        <v>20.2294558</v>
      </c>
      <c r="G54" s="8">
        <v>25.848370944999999</v>
      </c>
      <c r="H54" s="8">
        <v>26.05450029</v>
      </c>
      <c r="I54" s="8">
        <f>G54-F54</f>
        <v>5.618915144999999</v>
      </c>
      <c r="J54" s="8">
        <f>G54-H54</f>
        <v>-0.2061293450000008</v>
      </c>
      <c r="K54" s="8">
        <f>AVERAGE(I54:J54)</f>
        <v>2.7063928999999991</v>
      </c>
      <c r="L54">
        <f>K54-'act7pp2a1_reaction calcualtions'!B$3</f>
        <v>-2.9888051294345033</v>
      </c>
      <c r="M54">
        <f>1.98^-(L54)</f>
        <v>7.7032579776998018</v>
      </c>
    </row>
    <row r="55" spans="1:13" x14ac:dyDescent="0.2">
      <c r="A55" s="3" t="s">
        <v>79</v>
      </c>
      <c r="B55" s="3" t="s">
        <v>75</v>
      </c>
      <c r="C55" s="3" t="s">
        <v>100</v>
      </c>
      <c r="D55" s="3" t="s">
        <v>77</v>
      </c>
      <c r="E55" s="3" t="s">
        <v>102</v>
      </c>
      <c r="F55" s="8">
        <v>20.265947545</v>
      </c>
      <c r="G55" s="8">
        <v>28.718867670000002</v>
      </c>
      <c r="H55" s="8">
        <v>26.537829134999999</v>
      </c>
      <c r="I55" s="8">
        <f>G55-F55</f>
        <v>8.4529201250000021</v>
      </c>
      <c r="J55" s="8">
        <f>G55-H55</f>
        <v>2.1810385350000026</v>
      </c>
      <c r="K55" s="8">
        <f>AVERAGE(I55:J55)</f>
        <v>5.3169793300000023</v>
      </c>
      <c r="L55">
        <f>K55-'act7pp2a1_reaction calcualtions'!B$2</f>
        <v>1.4278309301248702</v>
      </c>
      <c r="M55">
        <f>1.98^-(L55)</f>
        <v>0.377061564749886</v>
      </c>
    </row>
    <row r="56" spans="1:13" x14ac:dyDescent="0.2">
      <c r="A56" s="3" t="s">
        <v>79</v>
      </c>
      <c r="B56" s="3" t="s">
        <v>75</v>
      </c>
      <c r="C56" s="3" t="s">
        <v>100</v>
      </c>
      <c r="D56" s="3" t="s">
        <v>77</v>
      </c>
      <c r="E56" s="3" t="s">
        <v>101</v>
      </c>
      <c r="F56" s="8">
        <v>20.670366505000001</v>
      </c>
      <c r="G56" s="8">
        <v>29.376077420000001</v>
      </c>
      <c r="H56" s="8">
        <v>26.235647449999998</v>
      </c>
      <c r="I56" s="8">
        <f>G56-F56</f>
        <v>8.7057109150000009</v>
      </c>
      <c r="J56" s="8">
        <f>G56-H56</f>
        <v>3.1404299700000031</v>
      </c>
      <c r="K56" s="8">
        <f>AVERAGE(I56:J56)</f>
        <v>5.923070442500002</v>
      </c>
      <c r="L56">
        <f>K56-'act7pp2a1_reaction calcualtions'!B$2</f>
        <v>2.0339220426248699</v>
      </c>
      <c r="M56">
        <f>1.98^-(L56)</f>
        <v>0.24923333581281698</v>
      </c>
    </row>
    <row r="57" spans="1:13" x14ac:dyDescent="0.2">
      <c r="A57" s="3" t="s">
        <v>79</v>
      </c>
      <c r="B57" s="3" t="s">
        <v>75</v>
      </c>
      <c r="C57" s="3" t="s">
        <v>97</v>
      </c>
      <c r="D57" s="3" t="s">
        <v>81</v>
      </c>
      <c r="E57" s="3" t="s">
        <v>99</v>
      </c>
      <c r="F57" s="8">
        <v>21.852354779999999</v>
      </c>
      <c r="G57" s="8">
        <v>30.1216258</v>
      </c>
      <c r="H57" s="8">
        <v>26.8053916</v>
      </c>
      <c r="I57" s="8">
        <f>G57-F57</f>
        <v>8.2692710200000015</v>
      </c>
      <c r="J57" s="8">
        <f>G57-H57</f>
        <v>3.3162342000000002</v>
      </c>
      <c r="K57" s="8">
        <f>AVERAGE(I57:J57)</f>
        <v>5.7927526100000009</v>
      </c>
      <c r="L57">
        <f>K57-'act7pp2a1_reaction calcualtions'!B$3</f>
        <v>9.7554580565498483E-2</v>
      </c>
      <c r="M57">
        <f>1.98^-(L57)</f>
        <v>0.93553265615924364</v>
      </c>
    </row>
    <row r="58" spans="1:13" x14ac:dyDescent="0.2">
      <c r="A58" s="3" t="s">
        <v>79</v>
      </c>
      <c r="B58" s="3" t="s">
        <v>75</v>
      </c>
      <c r="C58" s="3" t="s">
        <v>97</v>
      </c>
      <c r="D58" s="3" t="s">
        <v>81</v>
      </c>
      <c r="E58" s="3" t="s">
        <v>98</v>
      </c>
      <c r="F58" s="8">
        <v>23.701097855</v>
      </c>
      <c r="G58" s="8">
        <v>30.558278699999999</v>
      </c>
      <c r="H58" s="8">
        <v>29.578939814999998</v>
      </c>
      <c r="I58" s="8">
        <f>G58-F58</f>
        <v>6.8571808449999985</v>
      </c>
      <c r="J58" s="8">
        <f>G58-H58</f>
        <v>0.97933888500000066</v>
      </c>
      <c r="K58" s="8">
        <f>AVERAGE(I58:J58)</f>
        <v>3.9182598649999996</v>
      </c>
      <c r="L58">
        <f>K58-'act7pp2a1_reaction calcualtions'!B$3</f>
        <v>-1.7769381644345028</v>
      </c>
      <c r="M58">
        <f>1.98^-(L58)</f>
        <v>3.3663223354977436</v>
      </c>
    </row>
    <row r="59" spans="1:13" x14ac:dyDescent="0.2">
      <c r="A59" s="3" t="s">
        <v>79</v>
      </c>
      <c r="B59" s="3" t="s">
        <v>75</v>
      </c>
      <c r="C59" s="3" t="s">
        <v>94</v>
      </c>
      <c r="D59" s="3" t="s">
        <v>77</v>
      </c>
      <c r="E59" s="3" t="s">
        <v>96</v>
      </c>
      <c r="F59" s="8">
        <v>20.806515839999999</v>
      </c>
      <c r="G59" s="8">
        <v>30.899930335000001</v>
      </c>
      <c r="H59" s="8">
        <v>26.831899435</v>
      </c>
      <c r="I59" s="8">
        <f>G59-F59</f>
        <v>10.093414495000001</v>
      </c>
      <c r="J59" s="8">
        <f>G59-H59</f>
        <v>4.0680309000000001</v>
      </c>
      <c r="K59" s="8">
        <f>AVERAGE(I59:J59)</f>
        <v>7.0807226975000006</v>
      </c>
      <c r="L59">
        <f>K59-'act7pp2a1_reaction calcualtions'!B$2</f>
        <v>3.1915742976248684</v>
      </c>
      <c r="M59">
        <f>1.98^-(L59)</f>
        <v>0.11302408602112581</v>
      </c>
    </row>
    <row r="60" spans="1:13" x14ac:dyDescent="0.2">
      <c r="A60" s="3" t="s">
        <v>79</v>
      </c>
      <c r="B60" s="3" t="s">
        <v>75</v>
      </c>
      <c r="C60" s="3" t="s">
        <v>94</v>
      </c>
      <c r="D60" s="3" t="s">
        <v>77</v>
      </c>
      <c r="E60" s="3" t="s">
        <v>95</v>
      </c>
      <c r="F60" s="8">
        <v>25.75131854</v>
      </c>
      <c r="G60" s="8">
        <v>35.249571289999999</v>
      </c>
      <c r="H60" s="8">
        <v>33.582234790000001</v>
      </c>
      <c r="I60" s="8">
        <f>G60-F60</f>
        <v>9.4982527499999989</v>
      </c>
      <c r="J60" s="8">
        <f>G60-H60</f>
        <v>1.6673364999999976</v>
      </c>
      <c r="K60" s="8">
        <f>AVERAGE(I60:J60)</f>
        <v>5.5827946249999982</v>
      </c>
      <c r="L60">
        <f>K60-'act7pp2a1_reaction calcualtions'!B$2</f>
        <v>1.6936462251248661</v>
      </c>
      <c r="M60">
        <f>1.98^-(L60)</f>
        <v>0.31445182556390827</v>
      </c>
    </row>
    <row r="61" spans="1:13" x14ac:dyDescent="0.2">
      <c r="A61" s="3" t="s">
        <v>79</v>
      </c>
      <c r="B61" s="3" t="s">
        <v>75</v>
      </c>
      <c r="C61" s="3" t="s">
        <v>91</v>
      </c>
      <c r="D61" s="3" t="s">
        <v>81</v>
      </c>
      <c r="E61" s="3" t="s">
        <v>93</v>
      </c>
      <c r="F61" s="8">
        <v>21.425553115</v>
      </c>
      <c r="G61" s="8">
        <v>28.1316548</v>
      </c>
      <c r="H61" s="8">
        <v>27.9807059</v>
      </c>
      <c r="I61" s="8">
        <f>G61-F61</f>
        <v>6.7061016850000001</v>
      </c>
      <c r="J61" s="8">
        <f>G61-H61</f>
        <v>0.1509488999999995</v>
      </c>
      <c r="K61" s="8">
        <f>AVERAGE(I61:J61)</f>
        <v>3.4285252924999998</v>
      </c>
      <c r="L61">
        <f>K61-'act7pp2a1_reaction calcualtions'!B$3</f>
        <v>-2.2666727369345026</v>
      </c>
      <c r="M61">
        <f>1.98^-(L61)</f>
        <v>4.7037355673017238</v>
      </c>
    </row>
    <row r="62" spans="1:13" x14ac:dyDescent="0.2">
      <c r="A62" s="3" t="s">
        <v>79</v>
      </c>
      <c r="B62" s="3" t="s">
        <v>75</v>
      </c>
      <c r="C62" s="3" t="s">
        <v>91</v>
      </c>
      <c r="D62" s="3" t="s">
        <v>81</v>
      </c>
      <c r="E62" s="3" t="s">
        <v>92</v>
      </c>
      <c r="F62" s="8">
        <v>22.075153650000001</v>
      </c>
      <c r="G62" s="8">
        <v>30.070670045</v>
      </c>
      <c r="H62" s="8">
        <v>28.428155879999998</v>
      </c>
      <c r="I62" s="8">
        <f>G62-F62</f>
        <v>7.9955163949999992</v>
      </c>
      <c r="J62" s="8">
        <f>G62-H62</f>
        <v>1.6425141650000015</v>
      </c>
      <c r="K62" s="8">
        <f>AVERAGE(I62:J62)</f>
        <v>4.8190152800000003</v>
      </c>
      <c r="L62">
        <f>K62-'act7pp2a1_reaction calcualtions'!B$3</f>
        <v>-0.87618274943450203</v>
      </c>
      <c r="M62">
        <f>1.98^-(L62)</f>
        <v>1.8194198226876765</v>
      </c>
    </row>
    <row r="63" spans="1:13" x14ac:dyDescent="0.2">
      <c r="A63" s="3" t="str">
        <f>VLOOKUP(C63, [2]Sheet2!$A$2:$C$81, 2)</f>
        <v>infested</v>
      </c>
      <c r="B63" s="3" t="s">
        <v>75</v>
      </c>
      <c r="C63" s="3" t="s">
        <v>88</v>
      </c>
      <c r="D63" s="3" t="s">
        <v>77</v>
      </c>
      <c r="E63" s="3" t="s">
        <v>90</v>
      </c>
      <c r="F63" s="8">
        <v>21.560701630000001</v>
      </c>
      <c r="G63" s="8">
        <v>30.149933154999999</v>
      </c>
      <c r="H63" s="8">
        <v>27.465562035000001</v>
      </c>
      <c r="I63" s="8">
        <f>G63-F63</f>
        <v>8.5892315249999989</v>
      </c>
      <c r="J63" s="8">
        <f>G63-H63</f>
        <v>2.684371119999998</v>
      </c>
      <c r="K63" s="8">
        <f>AVERAGE(I63:J63)</f>
        <v>5.6368013224999984</v>
      </c>
      <c r="L63">
        <f>K63-'act7pp2a1_reaction calcualtions'!B$2</f>
        <v>1.7476529226248663</v>
      </c>
      <c r="M63">
        <f>1.98^-(L63)</f>
        <v>0.30306250819163555</v>
      </c>
    </row>
    <row r="64" spans="1:13" x14ac:dyDescent="0.2">
      <c r="A64" s="3" t="str">
        <f>VLOOKUP(C64, [2]Sheet2!$A$2:$C$81, 2)</f>
        <v>infested</v>
      </c>
      <c r="B64" s="3" t="s">
        <v>75</v>
      </c>
      <c r="C64" s="3" t="s">
        <v>88</v>
      </c>
      <c r="D64" s="3" t="s">
        <v>77</v>
      </c>
      <c r="E64" s="3" t="s">
        <v>89</v>
      </c>
      <c r="F64" s="8">
        <v>20.96988043</v>
      </c>
      <c r="G64" s="8">
        <v>31.963242465</v>
      </c>
      <c r="H64" s="8">
        <v>28.092892334999998</v>
      </c>
      <c r="I64" s="8">
        <f>G64-F64</f>
        <v>10.993362035000001</v>
      </c>
      <c r="J64" s="8">
        <f>G64-H64</f>
        <v>3.8703501300000021</v>
      </c>
      <c r="K64" s="8">
        <f>AVERAGE(I64:J64)</f>
        <v>7.4318560825000013</v>
      </c>
      <c r="L64">
        <f>K64-'act7pp2a1_reaction calcualtions'!B$2</f>
        <v>3.5427076826248691</v>
      </c>
      <c r="M64">
        <f>1.98^-(L64)</f>
        <v>8.8920511306392211E-2</v>
      </c>
    </row>
    <row r="65" spans="1:13" x14ac:dyDescent="0.2">
      <c r="A65" s="3" t="str">
        <f>VLOOKUP(C65, [2]Sheet2!$A$2:$C$81, 2)</f>
        <v>infested</v>
      </c>
      <c r="B65" s="3" t="s">
        <v>75</v>
      </c>
      <c r="C65" s="3" t="s">
        <v>85</v>
      </c>
      <c r="D65" s="3" t="s">
        <v>81</v>
      </c>
      <c r="E65" s="3" t="s">
        <v>87</v>
      </c>
      <c r="F65" s="8">
        <v>21.828349535000001</v>
      </c>
      <c r="G65" s="8">
        <v>31.417939935</v>
      </c>
      <c r="H65" s="8">
        <v>26.839249450000001</v>
      </c>
      <c r="I65" s="8">
        <f>G65-F65</f>
        <v>9.5895903999999987</v>
      </c>
      <c r="J65" s="8">
        <f>G65-H65</f>
        <v>4.5786904849999992</v>
      </c>
      <c r="K65" s="8">
        <f>AVERAGE(I65:J65)</f>
        <v>7.084140442499999</v>
      </c>
      <c r="L65">
        <f>K65-'act7pp2a1_reaction calcualtions'!B$3</f>
        <v>1.3889424130654966</v>
      </c>
      <c r="M65">
        <f>1.98^-(L65)</f>
        <v>0.38721229136955682</v>
      </c>
    </row>
    <row r="66" spans="1:13" x14ac:dyDescent="0.2">
      <c r="A66" s="3" t="str">
        <f>VLOOKUP(C66, [2]Sheet2!$A$2:$C$81, 2)</f>
        <v>infested</v>
      </c>
      <c r="B66" s="3" t="s">
        <v>75</v>
      </c>
      <c r="C66" s="3" t="s">
        <v>85</v>
      </c>
      <c r="D66" s="3" t="s">
        <v>81</v>
      </c>
      <c r="E66" s="3" t="s">
        <v>86</v>
      </c>
      <c r="F66" s="8">
        <v>20.8752277</v>
      </c>
      <c r="G66" s="8">
        <v>29.846889194999999</v>
      </c>
      <c r="H66" s="8">
        <v>26.86195558</v>
      </c>
      <c r="I66" s="8">
        <f>G66-F66</f>
        <v>8.9716614949999993</v>
      </c>
      <c r="J66" s="8">
        <f>G66-H66</f>
        <v>2.9849336149999992</v>
      </c>
      <c r="K66" s="8">
        <f>AVERAGE(I66:J66)</f>
        <v>5.9782975549999993</v>
      </c>
      <c r="L66">
        <f>K66-'act7pp2a1_reaction calcualtions'!B$3</f>
        <v>0.28309952556549689</v>
      </c>
      <c r="M66">
        <f>1.98^-(L66)</f>
        <v>0.82416511023078531</v>
      </c>
    </row>
    <row r="67" spans="1:13" x14ac:dyDescent="0.2">
      <c r="A67" s="3" t="s">
        <v>79</v>
      </c>
      <c r="B67" s="3" t="s">
        <v>75</v>
      </c>
      <c r="C67" s="3" t="s">
        <v>83</v>
      </c>
      <c r="D67" s="3" t="s">
        <v>77</v>
      </c>
      <c r="E67" s="3" t="s">
        <v>84</v>
      </c>
      <c r="F67" s="8">
        <v>20.520569564999999</v>
      </c>
      <c r="G67" s="8">
        <v>30.161070134999999</v>
      </c>
      <c r="H67" s="8">
        <v>26.21096374</v>
      </c>
      <c r="I67" s="8">
        <f>G67-F67</f>
        <v>9.6405005700000004</v>
      </c>
      <c r="J67" s="8">
        <f>G67-H67</f>
        <v>3.9501063949999988</v>
      </c>
      <c r="K67" s="8">
        <f>AVERAGE(I67:J67)</f>
        <v>6.7953034824999996</v>
      </c>
      <c r="L67">
        <f>K67-'act7pp2a1_reaction calcualtions'!B$2</f>
        <v>2.9061550826248674</v>
      </c>
      <c r="M67">
        <f>1.98^-(L67)</f>
        <v>0.13735515062161008</v>
      </c>
    </row>
    <row r="68" spans="1:13" x14ac:dyDescent="0.2">
      <c r="A68" s="3" t="s">
        <v>79</v>
      </c>
      <c r="B68" s="3" t="s">
        <v>75</v>
      </c>
      <c r="C68" s="3" t="s">
        <v>80</v>
      </c>
      <c r="D68" s="3" t="s">
        <v>81</v>
      </c>
      <c r="E68" s="3" t="s">
        <v>82</v>
      </c>
      <c r="F68" s="8">
        <v>21.331890810000001</v>
      </c>
      <c r="G68" s="8">
        <v>29.692011099999998</v>
      </c>
      <c r="H68" s="8">
        <v>27.814740199999999</v>
      </c>
      <c r="I68" s="8">
        <f>G68-F68</f>
        <v>8.3601202899999976</v>
      </c>
      <c r="J68" s="8">
        <f>G68-H68</f>
        <v>1.8772708999999992</v>
      </c>
      <c r="K68" s="8">
        <f>AVERAGE(I68:J68)</f>
        <v>5.1186955949999984</v>
      </c>
      <c r="L68">
        <f>K68-'act7pp2a1_reaction calcualtions'!B$3</f>
        <v>-0.576502434434504</v>
      </c>
      <c r="M68">
        <f>1.98^-(L68)</f>
        <v>1.4826143674826222</v>
      </c>
    </row>
    <row r="69" spans="1:13" x14ac:dyDescent="0.2">
      <c r="A69" s="3" t="str">
        <f>VLOOKUP(C69, [2]Sheet2!$A$2:$C$81, 2)</f>
        <v>infested</v>
      </c>
      <c r="B69" s="3" t="s">
        <v>75</v>
      </c>
      <c r="C69" s="3" t="s">
        <v>76</v>
      </c>
      <c r="D69" s="3" t="s">
        <v>77</v>
      </c>
      <c r="E69" s="3" t="s">
        <v>78</v>
      </c>
      <c r="F69" s="8">
        <v>21.184381195</v>
      </c>
      <c r="G69" s="8">
        <v>28.192618</v>
      </c>
      <c r="H69" s="8">
        <v>26.675368415000001</v>
      </c>
      <c r="I69" s="8">
        <f>G69-F69</f>
        <v>7.0082368049999992</v>
      </c>
      <c r="J69" s="8">
        <f>G69-H69</f>
        <v>1.5172495849999983</v>
      </c>
      <c r="K69" s="8">
        <f>AVERAGE(I69:J69)</f>
        <v>4.2627431949999988</v>
      </c>
      <c r="L69">
        <f>K69-'act7pp2a1_reaction calcualtions'!B$2</f>
        <v>0.3735947951248666</v>
      </c>
      <c r="M69">
        <f>1.98^-(L69)</f>
        <v>0.77476042554444735</v>
      </c>
    </row>
    <row r="70" spans="1:13" x14ac:dyDescent="0.2">
      <c r="A70" s="9" t="str">
        <f>VLOOKUP(E70,[1]final_cqs_with_exp_metadata!$A$1:$I$795, 7, FALSE)</f>
        <v>infested</v>
      </c>
      <c r="B70" s="9" t="s">
        <v>68</v>
      </c>
      <c r="C70" s="9" t="str">
        <f>VLOOKUP(E70,[1]final_cqs_with_exp_metadata!$A$1:$I$795, 2, FALSE)</f>
        <v>Unif 1</v>
      </c>
      <c r="D70" s="9" t="str">
        <f>VLOOKUP(E70,[1]final_cqs_with_exp_metadata!$A$1:$I$795, 9, FALSE)</f>
        <v>fourteen</v>
      </c>
      <c r="E70" s="3" t="s">
        <v>45</v>
      </c>
      <c r="F70" s="3">
        <v>23.05</v>
      </c>
      <c r="G70" s="3">
        <v>29.25</v>
      </c>
      <c r="H70" s="3">
        <v>30.73</v>
      </c>
      <c r="I70" s="3">
        <f>G70-F70</f>
        <v>6.1999999999999993</v>
      </c>
      <c r="J70" s="3">
        <f>G70-H70</f>
        <v>-1.4800000000000004</v>
      </c>
      <c r="K70" s="3">
        <f>AVERAGE(I70:J70)</f>
        <v>2.3599999999999994</v>
      </c>
      <c r="L70">
        <f>K70-'act7pp2a1_reaction calcualtions'!B$2</f>
        <v>-1.5291483998751327</v>
      </c>
      <c r="M70">
        <f>1.98^-(L70)</f>
        <v>2.8421376054902288</v>
      </c>
    </row>
    <row r="71" spans="1:13" x14ac:dyDescent="0.2">
      <c r="A71" s="9" t="str">
        <f>VLOOKUP(E71,[1]final_cqs_with_exp_metadata!$A$1:$I$795, 7, FALSE)</f>
        <v>infested</v>
      </c>
      <c r="B71" s="9" t="s">
        <v>68</v>
      </c>
      <c r="C71" s="9" t="str">
        <f>VLOOKUP(E71,[1]final_cqs_with_exp_metadata!$A$1:$I$795, 2, FALSE)</f>
        <v>Unif 1</v>
      </c>
      <c r="D71" s="9" t="str">
        <f>VLOOKUP(E71,[1]final_cqs_with_exp_metadata!$A$1:$I$795, 9, FALSE)</f>
        <v>fourteen</v>
      </c>
      <c r="E71" s="3" t="s">
        <v>46</v>
      </c>
      <c r="F71" s="3">
        <v>21.05</v>
      </c>
      <c r="G71" s="3">
        <v>26.56</v>
      </c>
      <c r="H71" s="3">
        <v>27.12</v>
      </c>
      <c r="I71" s="3">
        <f>G71-F71</f>
        <v>5.509999999999998</v>
      </c>
      <c r="J71" s="3">
        <f>G71-H71</f>
        <v>-0.56000000000000227</v>
      </c>
      <c r="K71" s="3">
        <f>AVERAGE(I71:J71)</f>
        <v>2.4749999999999979</v>
      </c>
      <c r="L71">
        <f>K71-'act7pp2a1_reaction calcualtions'!B$2</f>
        <v>-1.4141483998751343</v>
      </c>
      <c r="M71">
        <f>1.98^-(L71)</f>
        <v>2.6274145712017027</v>
      </c>
    </row>
    <row r="72" spans="1:13" x14ac:dyDescent="0.2">
      <c r="A72" s="9" t="str">
        <f>VLOOKUP(E72,[1]final_cqs_with_exp_metadata!$A$1:$I$795, 7, FALSE)</f>
        <v>uninfested</v>
      </c>
      <c r="B72" s="9" t="s">
        <v>68</v>
      </c>
      <c r="C72" s="9" t="str">
        <f>VLOOKUP(E72,[1]final_cqs_with_exp_metadata!$A$1:$I$795, 2, FALSE)</f>
        <v>Unif 11</v>
      </c>
      <c r="D72" s="9" t="str">
        <f>VLOOKUP(E72,[1]final_cqs_with_exp_metadata!$A$1:$I$795, 9, FALSE)</f>
        <v>fourteen</v>
      </c>
      <c r="E72" s="3" t="s">
        <v>47</v>
      </c>
      <c r="F72" s="3">
        <v>21.18</v>
      </c>
      <c r="G72" s="3">
        <v>27.61</v>
      </c>
      <c r="H72" s="3">
        <v>26.72</v>
      </c>
      <c r="I72" s="3">
        <f>G72-F72</f>
        <v>6.43</v>
      </c>
      <c r="J72" s="3">
        <f>G72-H72</f>
        <v>0.89000000000000057</v>
      </c>
      <c r="K72" s="3">
        <f>AVERAGE(I72:J72)</f>
        <v>3.66</v>
      </c>
      <c r="L72">
        <f>K72-'act7pp2a1_reaction calcualtions'!B$2</f>
        <v>-0.22914839987513203</v>
      </c>
      <c r="M72">
        <f>1.98^-(L72)</f>
        <v>1.1694464871054926</v>
      </c>
    </row>
    <row r="73" spans="1:13" x14ac:dyDescent="0.2">
      <c r="A73" s="9" t="str">
        <f>VLOOKUP(E73,[1]final_cqs_with_exp_metadata!$A$1:$I$795, 7, FALSE)</f>
        <v>uninfested</v>
      </c>
      <c r="B73" s="9" t="s">
        <v>68</v>
      </c>
      <c r="C73" s="9" t="str">
        <f>VLOOKUP(E73,[1]final_cqs_with_exp_metadata!$A$1:$I$795, 2, FALSE)</f>
        <v>Unif 12</v>
      </c>
      <c r="D73" s="9" t="str">
        <f>VLOOKUP(E73,[1]final_cqs_with_exp_metadata!$A$1:$I$795, 9, FALSE)</f>
        <v>twenty-one</v>
      </c>
      <c r="E73" s="3" t="s">
        <v>48</v>
      </c>
      <c r="F73" s="3">
        <v>21.86</v>
      </c>
      <c r="G73" s="3">
        <v>28.85</v>
      </c>
      <c r="H73" s="3">
        <v>28.08</v>
      </c>
      <c r="I73" s="3">
        <f>G73-F73</f>
        <v>6.990000000000002</v>
      </c>
      <c r="J73" s="3">
        <f>G73-H73</f>
        <v>0.77000000000000313</v>
      </c>
      <c r="K73" s="3">
        <f>AVERAGE(I73:J73)</f>
        <v>3.8800000000000026</v>
      </c>
      <c r="L73">
        <f>K73-'act7pp2a1_reaction calcualtions'!B$3</f>
        <v>-1.8151980294344998</v>
      </c>
      <c r="M73">
        <f>1.98^-(L73)</f>
        <v>3.4554615815317673</v>
      </c>
    </row>
    <row r="74" spans="1:13" x14ac:dyDescent="0.2">
      <c r="A74" s="9" t="str">
        <f>VLOOKUP(E74,[1]final_cqs_with_exp_metadata!$A$1:$I$795, 7, FALSE)</f>
        <v>uninfested</v>
      </c>
      <c r="B74" s="9" t="s">
        <v>68</v>
      </c>
      <c r="C74" s="9" t="str">
        <f>VLOOKUP(E74,[1]final_cqs_with_exp_metadata!$A$1:$I$795, 2, FALSE)</f>
        <v>Unif 12</v>
      </c>
      <c r="D74" s="9" t="str">
        <f>VLOOKUP(E74,[1]final_cqs_with_exp_metadata!$A$1:$I$795, 9, FALSE)</f>
        <v>twenty-one</v>
      </c>
      <c r="E74" s="3" t="s">
        <v>49</v>
      </c>
      <c r="F74" s="3">
        <v>22.96</v>
      </c>
      <c r="G74" s="3">
        <v>28.95</v>
      </c>
      <c r="H74" s="3">
        <v>29.29</v>
      </c>
      <c r="I74" s="3">
        <f>G74-F74</f>
        <v>5.9899999999999984</v>
      </c>
      <c r="J74" s="3">
        <f>G74-H74</f>
        <v>-0.33999999999999986</v>
      </c>
      <c r="K74" s="3">
        <f>AVERAGE(I74:J74)</f>
        <v>2.8249999999999993</v>
      </c>
      <c r="L74">
        <f>K74-'act7pp2a1_reaction calcualtions'!B$3</f>
        <v>-2.8701980294345031</v>
      </c>
      <c r="M74">
        <f>1.98^-(L74)</f>
        <v>7.1037528696326211</v>
      </c>
    </row>
    <row r="75" spans="1:13" x14ac:dyDescent="0.2">
      <c r="A75" s="9" t="str">
        <f>VLOOKUP(E75,[1]final_cqs_with_exp_metadata!$A$1:$I$795, 7, FALSE)</f>
        <v>infested</v>
      </c>
      <c r="B75" s="9" t="s">
        <v>68</v>
      </c>
      <c r="C75" s="9" t="str">
        <f>VLOOKUP(E75,[1]final_cqs_with_exp_metadata!$A$1:$I$795, 2, FALSE)</f>
        <v>Unif 13</v>
      </c>
      <c r="D75" s="9" t="str">
        <f>VLOOKUP(E75,[1]final_cqs_with_exp_metadata!$A$1:$I$795, 9, FALSE)</f>
        <v>fourteen</v>
      </c>
      <c r="E75" s="3" t="s">
        <v>50</v>
      </c>
      <c r="F75" s="3">
        <v>22.35</v>
      </c>
      <c r="G75" s="3">
        <v>27.65</v>
      </c>
      <c r="H75" s="3">
        <v>28.47</v>
      </c>
      <c r="I75" s="3">
        <f>G75-F75</f>
        <v>5.2999999999999972</v>
      </c>
      <c r="J75" s="3">
        <f>G75-H75</f>
        <v>-0.82000000000000028</v>
      </c>
      <c r="K75" s="3">
        <f>AVERAGE(I75:J75)</f>
        <v>2.2399999999999984</v>
      </c>
      <c r="L75">
        <f>K75-'act7pp2a1_reaction calcualtions'!B$2</f>
        <v>-1.6491483998751337</v>
      </c>
      <c r="M75">
        <f>1.98^-(L75)</f>
        <v>3.0849272289476528</v>
      </c>
    </row>
    <row r="76" spans="1:13" x14ac:dyDescent="0.2">
      <c r="A76" s="9" t="str">
        <f>VLOOKUP(E76,[1]final_cqs_with_exp_metadata!$A$1:$I$795, 7, FALSE)</f>
        <v>uninfested</v>
      </c>
      <c r="B76" s="9" t="s">
        <v>68</v>
      </c>
      <c r="C76" s="9" t="str">
        <f>VLOOKUP(E76,[1]final_cqs_with_exp_metadata!$A$1:$I$795, 2, FALSE)</f>
        <v>Unif 15</v>
      </c>
      <c r="D76" s="9" t="str">
        <f>VLOOKUP(E76,[1]final_cqs_with_exp_metadata!$A$1:$I$795, 9, FALSE)</f>
        <v>fourteen</v>
      </c>
      <c r="E76" s="3" t="s">
        <v>51</v>
      </c>
      <c r="F76" s="3">
        <v>21.37</v>
      </c>
      <c r="G76" s="3">
        <v>29.9</v>
      </c>
      <c r="H76" s="3">
        <v>27.83</v>
      </c>
      <c r="I76" s="3">
        <f>G76-F76</f>
        <v>8.5299999999999976</v>
      </c>
      <c r="J76" s="3">
        <f>G76-H76</f>
        <v>2.0700000000000003</v>
      </c>
      <c r="K76" s="3">
        <f>AVERAGE(I76:J76)</f>
        <v>5.2999999999999989</v>
      </c>
      <c r="L76">
        <f>K76-'act7pp2a1_reaction calcualtions'!B$2</f>
        <v>1.4108516001248668</v>
      </c>
      <c r="M76">
        <f>1.98^-(L76)</f>
        <v>0.38146038399290555</v>
      </c>
    </row>
    <row r="77" spans="1:13" x14ac:dyDescent="0.2">
      <c r="A77" s="9" t="str">
        <f>VLOOKUP(E77,[1]final_cqs_with_exp_metadata!$A$1:$I$795, 7, FALSE)</f>
        <v>infested</v>
      </c>
      <c r="B77" s="9" t="s">
        <v>68</v>
      </c>
      <c r="C77" s="9" t="str">
        <f>VLOOKUP(E77,[1]final_cqs_with_exp_metadata!$A$1:$I$795, 2, FALSE)</f>
        <v>Unif 18</v>
      </c>
      <c r="D77" s="9" t="str">
        <f>VLOOKUP(E77,[1]final_cqs_with_exp_metadata!$A$1:$I$795, 9, FALSE)</f>
        <v>twenty-one</v>
      </c>
      <c r="E77" s="3" t="s">
        <v>52</v>
      </c>
      <c r="F77" s="3">
        <v>20.41</v>
      </c>
      <c r="G77" s="3">
        <v>26.58</v>
      </c>
      <c r="H77" s="3">
        <v>26.79</v>
      </c>
      <c r="I77" s="3">
        <f>G77-F77</f>
        <v>6.1699999999999982</v>
      </c>
      <c r="J77" s="3">
        <f>G77-H77</f>
        <v>-0.21000000000000085</v>
      </c>
      <c r="K77" s="3">
        <f>AVERAGE(I77:J77)</f>
        <v>2.9799999999999986</v>
      </c>
      <c r="L77">
        <f>K77-'act7pp2a1_reaction calcualtions'!B$3</f>
        <v>-2.7151980294345037</v>
      </c>
      <c r="M77">
        <f>1.98^-(L77)</f>
        <v>6.3900571158032422</v>
      </c>
    </row>
    <row r="78" spans="1:13" x14ac:dyDescent="0.2">
      <c r="A78" s="9" t="str">
        <f>VLOOKUP(E78,[1]final_cqs_with_exp_metadata!$A$1:$I$795, 7, FALSE)</f>
        <v>uninfested</v>
      </c>
      <c r="B78" s="9" t="s">
        <v>68</v>
      </c>
      <c r="C78" s="9" t="str">
        <f>VLOOKUP(E78,[1]final_cqs_with_exp_metadata!$A$1:$I$795, 2, FALSE)</f>
        <v>Unif 19</v>
      </c>
      <c r="D78" s="9" t="str">
        <f>VLOOKUP(E78,[1]final_cqs_with_exp_metadata!$A$1:$I$795, 9, FALSE)</f>
        <v>fourteen</v>
      </c>
      <c r="E78" s="3" t="s">
        <v>53</v>
      </c>
      <c r="F78" s="3">
        <v>20.81</v>
      </c>
      <c r="G78" s="3">
        <v>28.7</v>
      </c>
      <c r="H78" s="3">
        <v>26.97</v>
      </c>
      <c r="I78" s="3">
        <f>G78-F78</f>
        <v>7.8900000000000006</v>
      </c>
      <c r="J78" s="3">
        <f>G78-H78</f>
        <v>1.7300000000000004</v>
      </c>
      <c r="K78" s="3">
        <f>AVERAGE(I78:J78)</f>
        <v>4.8100000000000005</v>
      </c>
      <c r="L78">
        <f>K78-'act7pp2a1_reaction calcualtions'!B$2</f>
        <v>0.92085160012486833</v>
      </c>
      <c r="M78">
        <f>1.98^-(L78)</f>
        <v>0.53310822721732543</v>
      </c>
    </row>
    <row r="79" spans="1:13" x14ac:dyDescent="0.2">
      <c r="A79" s="9" t="str">
        <f>VLOOKUP(E79,[1]final_cqs_with_exp_metadata!$A$1:$I$795, 7, FALSE)</f>
        <v>infested</v>
      </c>
      <c r="B79" s="9" t="s">
        <v>68</v>
      </c>
      <c r="C79" s="9" t="str">
        <f>VLOOKUP(E79,[1]final_cqs_with_exp_metadata!$A$1:$I$795, 2, FALSE)</f>
        <v>Unif 2</v>
      </c>
      <c r="D79" s="9" t="str">
        <f>VLOOKUP(E79,[1]final_cqs_with_exp_metadata!$A$1:$I$795, 9, FALSE)</f>
        <v>twenty-one</v>
      </c>
      <c r="E79" s="3" t="s">
        <v>54</v>
      </c>
      <c r="F79" s="3">
        <v>21.16</v>
      </c>
      <c r="G79" s="3">
        <v>27.25</v>
      </c>
      <c r="H79" s="3">
        <v>26.95</v>
      </c>
      <c r="I79" s="3">
        <f>G79-F79</f>
        <v>6.09</v>
      </c>
      <c r="J79" s="3">
        <f>G79-H79</f>
        <v>0.30000000000000071</v>
      </c>
      <c r="K79" s="3">
        <f>AVERAGE(I79:J79)</f>
        <v>3.1950000000000003</v>
      </c>
      <c r="L79">
        <f>K79-'act7pp2a1_reaction calcualtions'!B$3</f>
        <v>-2.5001980294345021</v>
      </c>
      <c r="M79">
        <f>1.98^-(L79)</f>
        <v>5.5172380678665061</v>
      </c>
    </row>
    <row r="80" spans="1:13" x14ac:dyDescent="0.2">
      <c r="A80" s="9" t="str">
        <f>VLOOKUP(E80,[1]final_cqs_with_exp_metadata!$A$1:$I$795, 7, FALSE)</f>
        <v>uninfested</v>
      </c>
      <c r="B80" s="9" t="s">
        <v>68</v>
      </c>
      <c r="C80" s="9" t="str">
        <f>VLOOKUP(E80,[1]final_cqs_with_exp_metadata!$A$1:$I$795, 2, FALSE)</f>
        <v>Unif 20</v>
      </c>
      <c r="D80" s="9" t="str">
        <f>VLOOKUP(E80,[1]final_cqs_with_exp_metadata!$A$1:$I$795, 9, FALSE)</f>
        <v>twenty-one</v>
      </c>
      <c r="E80" s="3" t="s">
        <v>55</v>
      </c>
      <c r="F80" s="3">
        <v>21.47</v>
      </c>
      <c r="G80" s="3">
        <v>27.42</v>
      </c>
      <c r="H80" s="3">
        <v>26.82</v>
      </c>
      <c r="I80" s="3">
        <f>G80-F80</f>
        <v>5.9500000000000028</v>
      </c>
      <c r="J80" s="3">
        <f>G80-H80</f>
        <v>0.60000000000000142</v>
      </c>
      <c r="K80" s="3">
        <f>AVERAGE(I80:J80)</f>
        <v>3.2750000000000021</v>
      </c>
      <c r="L80">
        <f>K80-'act7pp2a1_reaction calcualtions'!B$3</f>
        <v>-2.4201980294345002</v>
      </c>
      <c r="M80">
        <f>1.98^-(L80)</f>
        <v>5.2238236694540445</v>
      </c>
    </row>
    <row r="81" spans="1:13" x14ac:dyDescent="0.2">
      <c r="A81" s="9" t="str">
        <f>VLOOKUP(E81,[1]final_cqs_with_exp_metadata!$A$1:$I$795, 7, FALSE)</f>
        <v>uninfested</v>
      </c>
      <c r="B81" s="9" t="s">
        <v>68</v>
      </c>
      <c r="C81" s="9" t="str">
        <f>VLOOKUP(E81,[1]final_cqs_with_exp_metadata!$A$1:$I$795, 2, FALSE)</f>
        <v>Unif 23</v>
      </c>
      <c r="D81" s="9" t="str">
        <f>VLOOKUP(E81,[1]final_cqs_with_exp_metadata!$A$1:$I$795, 9, FALSE)</f>
        <v>fourteen</v>
      </c>
      <c r="E81" s="3" t="s">
        <v>56</v>
      </c>
      <c r="F81" s="3">
        <v>22.51</v>
      </c>
      <c r="G81" s="3">
        <v>28.79</v>
      </c>
      <c r="H81" s="3">
        <v>28.6</v>
      </c>
      <c r="I81" s="3">
        <f>G81-F81</f>
        <v>6.2799999999999976</v>
      </c>
      <c r="J81" s="3">
        <f>G81-H81</f>
        <v>0.18999999999999773</v>
      </c>
      <c r="K81" s="3">
        <f>AVERAGE(I81:J81)</f>
        <v>3.2349999999999977</v>
      </c>
      <c r="L81">
        <f>K81-'act7pp2a1_reaction calcualtions'!B$2</f>
        <v>-0.65414839987513451</v>
      </c>
      <c r="M81">
        <f>1.98^-(L81)</f>
        <v>1.5633746279754832</v>
      </c>
    </row>
    <row r="82" spans="1:13" x14ac:dyDescent="0.2">
      <c r="A82" s="9" t="str">
        <f>VLOOKUP(E82,[1]final_cqs_with_exp_metadata!$A$1:$I$795, 7, FALSE)</f>
        <v>uninfested</v>
      </c>
      <c r="B82" s="9" t="s">
        <v>68</v>
      </c>
      <c r="C82" s="9" t="str">
        <f>VLOOKUP(E82,[1]final_cqs_with_exp_metadata!$A$1:$I$795, 2, FALSE)</f>
        <v>Unif 24</v>
      </c>
      <c r="D82" s="9" t="str">
        <f>VLOOKUP(E82,[1]final_cqs_with_exp_metadata!$A$1:$I$795, 9, FALSE)</f>
        <v>twenty-one</v>
      </c>
      <c r="E82" s="3" t="s">
        <v>57</v>
      </c>
      <c r="F82" s="3">
        <v>23.78</v>
      </c>
      <c r="G82" s="3">
        <v>30.16</v>
      </c>
      <c r="H82" s="3">
        <v>30.29</v>
      </c>
      <c r="I82" s="3">
        <f>G82-F82</f>
        <v>6.379999999999999</v>
      </c>
      <c r="J82" s="3">
        <f>G82-H82</f>
        <v>-0.12999999999999901</v>
      </c>
      <c r="K82" s="3">
        <f>AVERAGE(I82:J82)</f>
        <v>3.125</v>
      </c>
      <c r="L82">
        <f>K82-'act7pp2a1_reaction calcualtions'!B$3</f>
        <v>-2.5701980294345024</v>
      </c>
      <c r="M82">
        <f>1.98^-(L82)</f>
        <v>5.7874637979411023</v>
      </c>
    </row>
    <row r="83" spans="1:13" x14ac:dyDescent="0.2">
      <c r="A83" s="9" t="str">
        <f>VLOOKUP(E83,[1]final_cqs_with_exp_metadata!$A$1:$I$795, 7, FALSE)</f>
        <v>uninfested</v>
      </c>
      <c r="B83" s="9" t="s">
        <v>68</v>
      </c>
      <c r="C83" s="9" t="str">
        <f>VLOOKUP(E83,[1]final_cqs_with_exp_metadata!$A$1:$I$795, 2, FALSE)</f>
        <v>Unif 3</v>
      </c>
      <c r="D83" s="9" t="str">
        <f>VLOOKUP(E83,[1]final_cqs_with_exp_metadata!$A$1:$I$795, 9, FALSE)</f>
        <v>fourteen</v>
      </c>
      <c r="E83" s="3" t="s">
        <v>58</v>
      </c>
      <c r="F83" s="3">
        <v>20.420000000000002</v>
      </c>
      <c r="G83" s="3">
        <v>28.03</v>
      </c>
      <c r="H83" s="3">
        <v>27.39</v>
      </c>
      <c r="I83" s="3">
        <f>G83-F83</f>
        <v>7.6099999999999994</v>
      </c>
      <c r="J83" s="3">
        <f>G83-H83</f>
        <v>0.64000000000000057</v>
      </c>
      <c r="K83" s="3">
        <f>AVERAGE(I83:J83)</f>
        <v>4.125</v>
      </c>
      <c r="L83">
        <f>K83-'act7pp2a1_reaction calcualtions'!B$2</f>
        <v>0.23585160012486783</v>
      </c>
      <c r="M83">
        <f>1.98^-(L83)</f>
        <v>0.85119887346350198</v>
      </c>
    </row>
    <row r="84" spans="1:13" x14ac:dyDescent="0.2">
      <c r="A84" s="9" t="str">
        <f>VLOOKUP(E84,[1]final_cqs_with_exp_metadata!$A$1:$I$795, 7, FALSE)</f>
        <v>uninfested</v>
      </c>
      <c r="B84" s="9" t="s">
        <v>68</v>
      </c>
      <c r="C84" s="9" t="str">
        <f>VLOOKUP(E84,[1]final_cqs_with_exp_metadata!$A$1:$I$795, 2, FALSE)</f>
        <v>Unif 7</v>
      </c>
      <c r="D84" s="9" t="str">
        <f>VLOOKUP(E84,[1]final_cqs_with_exp_metadata!$A$1:$I$795, 9, FALSE)</f>
        <v>fourteen</v>
      </c>
      <c r="E84" s="3" t="s">
        <v>59</v>
      </c>
      <c r="F84" s="3">
        <v>20.69</v>
      </c>
      <c r="G84" s="3">
        <v>27.69</v>
      </c>
      <c r="H84" s="3">
        <v>26.5</v>
      </c>
      <c r="I84" s="3">
        <f>G84-F84</f>
        <v>7</v>
      </c>
      <c r="J84" s="3">
        <f>G84-H84</f>
        <v>1.1900000000000013</v>
      </c>
      <c r="K84" s="3">
        <f>AVERAGE(I84:J84)</f>
        <v>4.0950000000000006</v>
      </c>
      <c r="L84">
        <f>K84-'act7pp2a1_reaction calcualtions'!B$2</f>
        <v>0.20585160012486847</v>
      </c>
      <c r="M84">
        <f>1.98^-(L84)</f>
        <v>0.86882237299960452</v>
      </c>
    </row>
    <row r="85" spans="1:13" x14ac:dyDescent="0.2">
      <c r="A85" s="9" t="str">
        <f>VLOOKUP(E85,[1]final_cqs_with_exp_metadata!$A$1:$I$795, 7, FALSE)</f>
        <v>uninfested</v>
      </c>
      <c r="B85" s="9" t="s">
        <v>68</v>
      </c>
      <c r="C85" s="9" t="str">
        <f>VLOOKUP(E85,[1]final_cqs_with_exp_metadata!$A$1:$I$795, 2, FALSE)</f>
        <v>Unif 7</v>
      </c>
      <c r="D85" s="9" t="str">
        <f>VLOOKUP(E85,[1]final_cqs_with_exp_metadata!$A$1:$I$795, 9, FALSE)</f>
        <v>fourteen</v>
      </c>
      <c r="E85" s="3" t="s">
        <v>60</v>
      </c>
      <c r="F85" s="3">
        <v>20.9</v>
      </c>
      <c r="G85" s="3">
        <v>28.09</v>
      </c>
      <c r="H85" s="3">
        <v>26.71</v>
      </c>
      <c r="I85" s="3">
        <f>G85-F85</f>
        <v>7.1900000000000013</v>
      </c>
      <c r="J85" s="3">
        <f>G85-H85</f>
        <v>1.379999999999999</v>
      </c>
      <c r="K85" s="3">
        <f>AVERAGE(I85:J85)</f>
        <v>4.2850000000000001</v>
      </c>
      <c r="L85">
        <f>K85-'act7pp2a1_reaction calcualtions'!B$2</f>
        <v>0.39585160012486797</v>
      </c>
      <c r="M85">
        <f>1.98^-(L85)</f>
        <v>0.76307040425113803</v>
      </c>
    </row>
    <row r="86" spans="1:13" x14ac:dyDescent="0.2">
      <c r="A86" s="9" t="str">
        <f>VLOOKUP(E86,[1]final_cqs_with_exp_metadata!$A$1:$I$795, 7, FALSE)</f>
        <v>uninfested</v>
      </c>
      <c r="B86" s="9" t="s">
        <v>68</v>
      </c>
      <c r="C86" s="9" t="str">
        <f>VLOOKUP(E86,[1]final_cqs_with_exp_metadata!$A$1:$I$795, 2, FALSE)</f>
        <v>Unif 8</v>
      </c>
      <c r="D86" s="9" t="str">
        <f>VLOOKUP(E86,[1]final_cqs_with_exp_metadata!$A$1:$I$795, 9, FALSE)</f>
        <v>twenty-one</v>
      </c>
      <c r="E86" s="3" t="s">
        <v>61</v>
      </c>
      <c r="F86" s="3">
        <v>22.12</v>
      </c>
      <c r="G86" s="3">
        <v>28.72</v>
      </c>
      <c r="H86" s="3">
        <v>28.22</v>
      </c>
      <c r="I86" s="3">
        <f>G86-F86</f>
        <v>6.5999999999999979</v>
      </c>
      <c r="J86" s="3">
        <f>G86-H86</f>
        <v>0.5</v>
      </c>
      <c r="K86" s="3">
        <f>AVERAGE(I86:J86)</f>
        <v>3.5499999999999989</v>
      </c>
      <c r="L86">
        <f>K86-'act7pp2a1_reaction calcualtions'!B$3</f>
        <v>-2.1451980294345034</v>
      </c>
      <c r="M86">
        <f>1.98^-(L86)</f>
        <v>4.3291793832658954</v>
      </c>
    </row>
    <row r="87" spans="1:13" x14ac:dyDescent="0.2">
      <c r="A87" s="9" t="str">
        <f>VLOOKUP(E87,[1]final_cqs_with_exp_metadata!$A$1:$I$795, 7, FALSE)</f>
        <v>infested</v>
      </c>
      <c r="B87" s="9" t="s">
        <v>68</v>
      </c>
      <c r="C87" s="9" t="str">
        <f>VLOOKUP(E87,[1]final_cqs_with_exp_metadata!$A$1:$I$795, 2, FALSE)</f>
        <v>Unif 9</v>
      </c>
      <c r="D87" s="9" t="str">
        <f>VLOOKUP(E87,[1]final_cqs_with_exp_metadata!$A$1:$I$795, 9, FALSE)</f>
        <v>fourteen</v>
      </c>
      <c r="E87" s="3" t="s">
        <v>62</v>
      </c>
      <c r="F87" s="3">
        <v>20.66</v>
      </c>
      <c r="G87" s="3">
        <v>27.19</v>
      </c>
      <c r="H87" s="3">
        <v>26.62</v>
      </c>
      <c r="I87" s="3">
        <f>G87-F87</f>
        <v>6.5300000000000011</v>
      </c>
      <c r="J87" s="3">
        <f>G87-H87</f>
        <v>0.57000000000000028</v>
      </c>
      <c r="K87" s="3">
        <f>AVERAGE(I87:J87)</f>
        <v>3.5500000000000007</v>
      </c>
      <c r="L87">
        <f>K87-'act7pp2a1_reaction calcualtions'!B$2</f>
        <v>-0.33914839987513146</v>
      </c>
      <c r="M87">
        <f>1.98^-(L87)</f>
        <v>1.2607051431456391</v>
      </c>
    </row>
    <row r="88" spans="1:13" x14ac:dyDescent="0.2">
      <c r="A88" s="9" t="str">
        <f>VLOOKUP(E88,[1]final_cqs_with_exp_metadata!$A$1:$I$795, 7, FALSE)</f>
        <v>infested</v>
      </c>
      <c r="B88" s="9" t="s">
        <v>68</v>
      </c>
      <c r="C88" s="9" t="str">
        <f>VLOOKUP(E88,[1]final_cqs_with_exp_metadata!$A$1:$I$795, 2, FALSE)</f>
        <v>Unif 21</v>
      </c>
      <c r="D88" s="9" t="str">
        <f>VLOOKUP(E88,[1]final_cqs_with_exp_metadata!$A$1:$I$795, 9, FALSE)</f>
        <v>fourteen</v>
      </c>
      <c r="E88" s="3" t="s">
        <v>63</v>
      </c>
      <c r="F88" s="3">
        <v>20.93</v>
      </c>
      <c r="G88" s="3">
        <v>27.28</v>
      </c>
      <c r="H88" s="3">
        <v>26.87</v>
      </c>
      <c r="I88" s="3">
        <f>G88-F88</f>
        <v>6.3500000000000014</v>
      </c>
      <c r="J88" s="3">
        <f>G88-H88</f>
        <v>0.41000000000000014</v>
      </c>
      <c r="K88" s="3">
        <f>AVERAGE(I88:J88)</f>
        <v>3.3800000000000008</v>
      </c>
      <c r="L88">
        <f>K88-'act7pp2a1_reaction calcualtions'!B$2</f>
        <v>-0.50914839987513139</v>
      </c>
      <c r="M88">
        <f>1.98^-(L88)</f>
        <v>1.415945726001604</v>
      </c>
    </row>
  </sheetData>
  <sortState xmlns:xlrd2="http://schemas.microsoft.com/office/spreadsheetml/2017/richdata2" ref="A2:M88">
    <sortCondition ref="E1:E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7752-F8B8-1C4E-BE26-AA6EF5B921E7}">
  <dimension ref="A1:C15"/>
  <sheetViews>
    <sheetView zoomScale="172" workbookViewId="0">
      <selection activeCell="B2" sqref="B2"/>
    </sheetView>
  </sheetViews>
  <sheetFormatPr baseColWidth="10" defaultRowHeight="16" x14ac:dyDescent="0.2"/>
  <cols>
    <col min="1" max="1" width="48.33203125" customWidth="1"/>
    <col min="2" max="2" width="54.5" bestFit="1" customWidth="1"/>
    <col min="3" max="3" width="18.33203125" bestFit="1" customWidth="1"/>
  </cols>
  <sheetData>
    <row r="1" spans="1:3" x14ac:dyDescent="0.2">
      <c r="A1" s="1" t="s">
        <v>9</v>
      </c>
      <c r="B1" s="2"/>
      <c r="C1" s="2"/>
    </row>
    <row r="2" spans="1:3" x14ac:dyDescent="0.2">
      <c r="A2" s="2" t="s">
        <v>70</v>
      </c>
      <c r="B2" s="2">
        <f>GEOMEAN(hyd1_normalization_act7pp2a1!K16:K27)</f>
        <v>3.8891483998751322</v>
      </c>
      <c r="C2" s="2"/>
    </row>
    <row r="3" spans="1:3" x14ac:dyDescent="0.2">
      <c r="A3" s="2" t="s">
        <v>71</v>
      </c>
      <c r="B3" s="2">
        <f>GEOMEAN(hyd1_normalization_act7pp2a1!K39:K45)</f>
        <v>5.6951980294345024</v>
      </c>
      <c r="C3" s="2"/>
    </row>
    <row r="4" spans="1:3" x14ac:dyDescent="0.2">
      <c r="A4" s="2"/>
      <c r="B4" s="2"/>
      <c r="C4" s="2"/>
    </row>
    <row r="5" spans="1:3" x14ac:dyDescent="0.2">
      <c r="A5" s="4" t="s">
        <v>14</v>
      </c>
      <c r="B5" s="4" t="s">
        <v>15</v>
      </c>
      <c r="C5" s="4" t="s">
        <v>16</v>
      </c>
    </row>
    <row r="6" spans="1:3" x14ac:dyDescent="0.2">
      <c r="A6" s="2" t="s">
        <v>18</v>
      </c>
      <c r="B6" s="2">
        <v>1.2030000000000001</v>
      </c>
      <c r="C6" s="2">
        <f>1+B6</f>
        <v>2.2030000000000003</v>
      </c>
    </row>
    <row r="7" spans="1:3" x14ac:dyDescent="0.2">
      <c r="A7" s="2" t="s">
        <v>20</v>
      </c>
      <c r="B7" s="2">
        <v>1.107</v>
      </c>
      <c r="C7" s="2">
        <f t="shared" ref="C7" si="0">1+B7</f>
        <v>2.1070000000000002</v>
      </c>
    </row>
    <row r="8" spans="1:3" x14ac:dyDescent="0.2">
      <c r="A8" s="2" t="s">
        <v>22</v>
      </c>
      <c r="B8" s="2">
        <v>1.117</v>
      </c>
      <c r="C8" s="2">
        <f>1+B8</f>
        <v>2.117</v>
      </c>
    </row>
    <row r="9" spans="1:3" x14ac:dyDescent="0.2">
      <c r="A9" s="2"/>
      <c r="B9" s="2"/>
      <c r="C9" s="2"/>
    </row>
    <row r="10" spans="1:3" x14ac:dyDescent="0.2">
      <c r="A10" s="2"/>
      <c r="B10" s="1" t="s">
        <v>25</v>
      </c>
      <c r="C10" s="2">
        <f>GEOMEAN(C6:C7)</f>
        <v>2.1544653629148929</v>
      </c>
    </row>
    <row r="11" spans="1:3" x14ac:dyDescent="0.2">
      <c r="A11" s="2"/>
      <c r="B11" s="2"/>
      <c r="C11" s="2"/>
    </row>
    <row r="12" spans="1:3" x14ac:dyDescent="0.2">
      <c r="A12" s="2"/>
      <c r="B12" s="4" t="s">
        <v>28</v>
      </c>
      <c r="C12" s="2">
        <f>C8/C10</f>
        <v>0.98261036656249423</v>
      </c>
    </row>
    <row r="13" spans="1:3" x14ac:dyDescent="0.2">
      <c r="A13" s="2"/>
      <c r="B13" s="1" t="s">
        <v>30</v>
      </c>
      <c r="C13" s="2"/>
    </row>
    <row r="14" spans="1:3" x14ac:dyDescent="0.2">
      <c r="A14" s="2"/>
      <c r="B14" s="2"/>
      <c r="C14" s="2"/>
    </row>
    <row r="15" spans="1:3" x14ac:dyDescent="0.2">
      <c r="B15" s="5" t="s">
        <v>33</v>
      </c>
      <c r="C15">
        <f>1+C12</f>
        <v>1.9826103665624943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8D8D-BA43-AD4E-B119-F458957D0F30}">
  <dimension ref="A1:L45"/>
  <sheetViews>
    <sheetView zoomScale="138" workbookViewId="0">
      <selection activeCell="M19" sqref="M19"/>
    </sheetView>
  </sheetViews>
  <sheetFormatPr baseColWidth="10" defaultRowHeight="16" x14ac:dyDescent="0.2"/>
  <cols>
    <col min="1" max="1" width="18.83203125" style="7" customWidth="1"/>
    <col min="2" max="4" width="22.33203125" style="7" customWidth="1"/>
    <col min="5" max="5" width="29.1640625" customWidth="1"/>
    <col min="6" max="6" width="10" customWidth="1"/>
    <col min="9" max="9" width="12.33203125" customWidth="1"/>
  </cols>
  <sheetData>
    <row r="1" spans="1:12" x14ac:dyDescent="0.2">
      <c r="A1" s="6" t="s">
        <v>66</v>
      </c>
      <c r="B1" s="6" t="s">
        <v>65</v>
      </c>
      <c r="C1" s="6" t="s">
        <v>64</v>
      </c>
      <c r="D1" s="6" t="s">
        <v>69</v>
      </c>
      <c r="E1" s="4" t="s">
        <v>0</v>
      </c>
      <c r="F1" s="4" t="s">
        <v>72</v>
      </c>
      <c r="G1" s="4" t="s">
        <v>2</v>
      </c>
      <c r="H1" s="4" t="s">
        <v>73</v>
      </c>
      <c r="I1" s="4" t="s">
        <v>7</v>
      </c>
      <c r="J1" s="4" t="s">
        <v>8</v>
      </c>
    </row>
    <row r="2" spans="1:12" x14ac:dyDescent="0.2">
      <c r="A2" s="7" t="str">
        <f>VLOOKUP(E2,[1]final_cqs_with_exp_metadata!$A$1:$I$795, 7, FALSE)</f>
        <v>uninfested</v>
      </c>
      <c r="B2" s="7" t="s">
        <v>67</v>
      </c>
      <c r="C2" s="7" t="str">
        <f>VLOOKUP(E2,[1]final_cqs_with_exp_metadata!$A$1:$I$795, 2, FALSE)</f>
        <v>GFP 11</v>
      </c>
      <c r="D2" s="7" t="str">
        <f>VLOOKUP(E2,[1]final_cqs_with_exp_metadata!$A$1:$I$795, 9, FALSE)</f>
        <v>fourteen</v>
      </c>
      <c r="E2" s="3" t="s">
        <v>11</v>
      </c>
      <c r="F2">
        <v>26.152371455000001</v>
      </c>
      <c r="G2" s="3">
        <v>27.3</v>
      </c>
      <c r="H2">
        <f>G2-F2</f>
        <v>1.1476285449999999</v>
      </c>
      <c r="I2">
        <f>H2-3.5702731</f>
        <v>-2.4226445550000002</v>
      </c>
      <c r="J2">
        <f t="shared" ref="J2:J45" si="0">1.98^-(I2)</f>
        <v>5.232561095171766</v>
      </c>
    </row>
    <row r="3" spans="1:12" x14ac:dyDescent="0.2">
      <c r="A3" s="7" t="str">
        <f>VLOOKUP(E3,[1]final_cqs_with_exp_metadata!$A$1:$I$795, 7, FALSE)</f>
        <v>uninfested</v>
      </c>
      <c r="B3" s="7" t="s">
        <v>67</v>
      </c>
      <c r="C3" s="7" t="str">
        <f>VLOOKUP(E3,[1]final_cqs_with_exp_metadata!$A$1:$I$795, 2, FALSE)</f>
        <v>GFP 11</v>
      </c>
      <c r="D3" s="7" t="str">
        <f>VLOOKUP(E3,[1]final_cqs_with_exp_metadata!$A$1:$I$795, 9, FALSE)</f>
        <v>fourteen</v>
      </c>
      <c r="E3" s="3" t="s">
        <v>12</v>
      </c>
      <c r="F3">
        <v>21.895964615</v>
      </c>
      <c r="G3" s="3">
        <v>26.91</v>
      </c>
      <c r="H3">
        <f t="shared" ref="H3:H45" si="1">G3-F3</f>
        <v>5.0140353849999997</v>
      </c>
      <c r="I3">
        <f t="shared" ref="I3:I27" si="2">H3-3.5702731</f>
        <v>1.4437622849999996</v>
      </c>
      <c r="J3">
        <f t="shared" si="0"/>
        <v>0.37298037995088074</v>
      </c>
      <c r="L3">
        <v>3.5702730537500003</v>
      </c>
    </row>
    <row r="4" spans="1:12" x14ac:dyDescent="0.2">
      <c r="A4" s="7" t="str">
        <f>VLOOKUP(E4,[1]final_cqs_with_exp_metadata!$A$1:$I$795, 7, FALSE)</f>
        <v>infested</v>
      </c>
      <c r="B4" s="7" t="s">
        <v>67</v>
      </c>
      <c r="C4" s="7" t="str">
        <f>VLOOKUP(E4,[1]final_cqs_with_exp_metadata!$A$1:$I$795, 2, FALSE)</f>
        <v>GFP 17</v>
      </c>
      <c r="D4" s="7" t="str">
        <f>VLOOKUP(E4,[1]final_cqs_with_exp_metadata!$A$1:$I$795, 9, FALSE)</f>
        <v>fourteen</v>
      </c>
      <c r="E4" s="3" t="s">
        <v>19</v>
      </c>
      <c r="F4">
        <v>23.784893109999999</v>
      </c>
      <c r="G4" s="3">
        <v>28.74</v>
      </c>
      <c r="H4">
        <f t="shared" si="1"/>
        <v>4.9551068899999997</v>
      </c>
      <c r="I4">
        <f t="shared" si="2"/>
        <v>1.3848337899999996</v>
      </c>
      <c r="J4">
        <f t="shared" si="0"/>
        <v>0.38830056297819199</v>
      </c>
    </row>
    <row r="5" spans="1:12" x14ac:dyDescent="0.2">
      <c r="A5" s="7" t="str">
        <f>VLOOKUP(E5,[1]final_cqs_with_exp_metadata!$A$1:$I$795, 7, FALSE)</f>
        <v>uninfested</v>
      </c>
      <c r="B5" s="7" t="s">
        <v>67</v>
      </c>
      <c r="C5" s="7" t="str">
        <f>VLOOKUP(E5,[1]final_cqs_with_exp_metadata!$A$1:$I$795, 2, FALSE)</f>
        <v>GFP 19</v>
      </c>
      <c r="D5" s="7" t="str">
        <f>VLOOKUP(E5,[1]final_cqs_with_exp_metadata!$A$1:$I$795, 9, FALSE)</f>
        <v>fourteen</v>
      </c>
      <c r="E5" s="3" t="s">
        <v>23</v>
      </c>
      <c r="F5">
        <v>22.42769354</v>
      </c>
      <c r="G5" s="3">
        <v>27.83</v>
      </c>
      <c r="H5">
        <f t="shared" si="1"/>
        <v>5.4023064599999984</v>
      </c>
      <c r="I5">
        <f t="shared" si="2"/>
        <v>1.8320333599999983</v>
      </c>
      <c r="J5">
        <f t="shared" si="0"/>
        <v>0.28608789001898782</v>
      </c>
    </row>
    <row r="6" spans="1:12" x14ac:dyDescent="0.2">
      <c r="A6" s="7" t="str">
        <f>VLOOKUP(E6,[1]final_cqs_with_exp_metadata!$A$1:$I$795, 7, FALSE)</f>
        <v>infested</v>
      </c>
      <c r="B6" s="7" t="s">
        <v>67</v>
      </c>
      <c r="C6" s="7" t="str">
        <f>VLOOKUP(E6,[1]final_cqs_with_exp_metadata!$A$1:$I$795, 2, FALSE)</f>
        <v>GFP 21</v>
      </c>
      <c r="D6" s="7" t="str">
        <f>VLOOKUP(E6,[1]final_cqs_with_exp_metadata!$A$1:$I$795, 9, FALSE)</f>
        <v>fourteen</v>
      </c>
      <c r="E6" s="3" t="s">
        <v>26</v>
      </c>
      <c r="F6">
        <v>26.30456174</v>
      </c>
      <c r="G6" s="3">
        <v>27.22</v>
      </c>
      <c r="H6">
        <f t="shared" si="1"/>
        <v>0.91543825999999839</v>
      </c>
      <c r="I6">
        <f t="shared" si="2"/>
        <v>-2.6548348400000017</v>
      </c>
      <c r="J6">
        <f t="shared" si="0"/>
        <v>6.1319285099500327</v>
      </c>
    </row>
    <row r="7" spans="1:12" x14ac:dyDescent="0.2">
      <c r="A7" s="7" t="str">
        <f>VLOOKUP(E7,[1]final_cqs_with_exp_metadata!$A$1:$I$795, 7, FALSE)</f>
        <v>uninfested</v>
      </c>
      <c r="B7" s="7" t="s">
        <v>67</v>
      </c>
      <c r="C7" s="7" t="str">
        <f>VLOOKUP(E7,[1]final_cqs_with_exp_metadata!$A$1:$I$795, 2, FALSE)</f>
        <v>GFP 23</v>
      </c>
      <c r="D7" s="7" t="str">
        <f>VLOOKUP(E7,[1]final_cqs_with_exp_metadata!$A$1:$I$795, 9, FALSE)</f>
        <v>fourteen</v>
      </c>
      <c r="E7" s="3" t="s">
        <v>31</v>
      </c>
      <c r="F7">
        <v>20.407186500000002</v>
      </c>
      <c r="G7" s="3">
        <v>27.95</v>
      </c>
      <c r="H7">
        <f t="shared" si="1"/>
        <v>7.5428134999999976</v>
      </c>
      <c r="I7">
        <f t="shared" si="2"/>
        <v>3.9725403999999975</v>
      </c>
      <c r="J7">
        <f t="shared" si="0"/>
        <v>6.6295728367714038E-2</v>
      </c>
    </row>
    <row r="8" spans="1:12" x14ac:dyDescent="0.2">
      <c r="A8" s="7" t="str">
        <f>VLOOKUP(E8,[1]final_cqs_with_exp_metadata!$A$1:$I$795, 7, FALSE)</f>
        <v>infested</v>
      </c>
      <c r="B8" s="7" t="s">
        <v>67</v>
      </c>
      <c r="C8" s="7" t="str">
        <f>VLOOKUP(E8,[1]final_cqs_with_exp_metadata!$A$1:$I$795, 2, FALSE)</f>
        <v>GFP 25</v>
      </c>
      <c r="D8" s="7" t="str">
        <f>VLOOKUP(E8,[1]final_cqs_with_exp_metadata!$A$1:$I$795, 9, FALSE)</f>
        <v>fourteen</v>
      </c>
      <c r="E8" s="3" t="s">
        <v>34</v>
      </c>
      <c r="F8">
        <v>22.818648325000002</v>
      </c>
      <c r="G8" s="3">
        <v>27.9</v>
      </c>
      <c r="H8">
        <f t="shared" si="1"/>
        <v>5.081351674999997</v>
      </c>
      <c r="I8">
        <f t="shared" si="2"/>
        <v>1.5110785749999969</v>
      </c>
      <c r="J8">
        <f t="shared" si="0"/>
        <v>0.35621777533663423</v>
      </c>
    </row>
    <row r="9" spans="1:12" x14ac:dyDescent="0.2">
      <c r="A9" s="7" t="str">
        <f>VLOOKUP(E9,[1]final_cqs_with_exp_metadata!$A$1:$I$795, 7, FALSE)</f>
        <v>uninfested</v>
      </c>
      <c r="B9" s="7" t="s">
        <v>67</v>
      </c>
      <c r="C9" s="7" t="str">
        <f>VLOOKUP(E9,[1]final_cqs_with_exp_metadata!$A$1:$I$795, 2, FALSE)</f>
        <v>GFP 27</v>
      </c>
      <c r="D9" s="7" t="str">
        <f>VLOOKUP(E9,[1]final_cqs_with_exp_metadata!$A$1:$I$795, 9, FALSE)</f>
        <v>fourteen</v>
      </c>
      <c r="E9" s="3" t="s">
        <v>36</v>
      </c>
      <c r="F9">
        <v>23.671324054999999</v>
      </c>
      <c r="G9" s="3">
        <v>29.25</v>
      </c>
      <c r="H9">
        <f t="shared" si="1"/>
        <v>5.5786759450000005</v>
      </c>
      <c r="I9">
        <f t="shared" si="2"/>
        <v>2.0084028450000004</v>
      </c>
      <c r="J9">
        <f t="shared" si="0"/>
        <v>0.25361608131124408</v>
      </c>
    </row>
    <row r="10" spans="1:12" x14ac:dyDescent="0.2">
      <c r="A10" s="7" t="str">
        <f>VLOOKUP(E10,[1]final_cqs_with_exp_metadata!$A$1:$I$795, 7, FALSE)</f>
        <v>uninfested</v>
      </c>
      <c r="B10" s="7" t="s">
        <v>67</v>
      </c>
      <c r="C10" s="7" t="str">
        <f>VLOOKUP(E10,[1]final_cqs_with_exp_metadata!$A$1:$I$795, 2, FALSE)</f>
        <v>GFP 27</v>
      </c>
      <c r="D10" s="7" t="str">
        <f>VLOOKUP(E10,[1]final_cqs_with_exp_metadata!$A$1:$I$795, 9, FALSE)</f>
        <v>fourteen</v>
      </c>
      <c r="E10" s="3" t="s">
        <v>37</v>
      </c>
      <c r="F10">
        <v>22.691011830000001</v>
      </c>
      <c r="G10" s="3">
        <v>27.78</v>
      </c>
      <c r="H10">
        <f t="shared" si="1"/>
        <v>5.0889881700000004</v>
      </c>
      <c r="I10">
        <f t="shared" si="2"/>
        <v>1.5187150700000003</v>
      </c>
      <c r="J10">
        <f t="shared" si="0"/>
        <v>0.35436441574757876</v>
      </c>
    </row>
    <row r="11" spans="1:12" x14ac:dyDescent="0.2">
      <c r="A11" s="7" t="str">
        <f>VLOOKUP(E11,[1]final_cqs_with_exp_metadata!$A$1:$I$795, 7, FALSE)</f>
        <v>uninfested</v>
      </c>
      <c r="B11" s="7" t="s">
        <v>67</v>
      </c>
      <c r="C11" s="7" t="str">
        <f>VLOOKUP(E11,[1]final_cqs_with_exp_metadata!$A$1:$I$795, 2, FALSE)</f>
        <v>GFP 3</v>
      </c>
      <c r="D11" s="7" t="str">
        <f>VLOOKUP(E11,[1]final_cqs_with_exp_metadata!$A$1:$I$795, 9, FALSE)</f>
        <v>fourteen</v>
      </c>
      <c r="E11" s="3" t="s">
        <v>38</v>
      </c>
      <c r="F11">
        <v>23.656370294999999</v>
      </c>
      <c r="G11" s="3">
        <v>29.3</v>
      </c>
      <c r="H11">
        <f t="shared" si="1"/>
        <v>5.6436297050000022</v>
      </c>
      <c r="I11">
        <f t="shared" si="2"/>
        <v>2.0733566050000021</v>
      </c>
      <c r="J11">
        <f t="shared" si="0"/>
        <v>0.24260920142127221</v>
      </c>
    </row>
    <row r="12" spans="1:12" x14ac:dyDescent="0.2">
      <c r="A12" s="7" t="str">
        <f>VLOOKUP(E12,[1]final_cqs_with_exp_metadata!$A$1:$I$795, 7, FALSE)</f>
        <v>infested</v>
      </c>
      <c r="B12" s="7" t="s">
        <v>67</v>
      </c>
      <c r="C12" s="7" t="str">
        <f>VLOOKUP(E12,[1]final_cqs_with_exp_metadata!$A$1:$I$795, 2, FALSE)</f>
        <v>GFP 5</v>
      </c>
      <c r="D12" s="7" t="str">
        <f>VLOOKUP(E12,[1]final_cqs_with_exp_metadata!$A$1:$I$795, 9, FALSE)</f>
        <v>fourteen</v>
      </c>
      <c r="E12" s="3" t="s">
        <v>40</v>
      </c>
      <c r="F12">
        <v>26.437334825000001</v>
      </c>
      <c r="G12" s="3">
        <v>26.38</v>
      </c>
      <c r="H12">
        <f t="shared" si="1"/>
        <v>-5.7334825000001644E-2</v>
      </c>
      <c r="I12">
        <f t="shared" si="2"/>
        <v>-3.6276079250000017</v>
      </c>
      <c r="J12">
        <f t="shared" si="0"/>
        <v>11.917495463041353</v>
      </c>
    </row>
    <row r="13" spans="1:12" x14ac:dyDescent="0.2">
      <c r="A13" s="7" t="str">
        <f>VLOOKUP(E13,[1]final_cqs_with_exp_metadata!$A$1:$I$795, 7, FALSE)</f>
        <v>uninfested</v>
      </c>
      <c r="B13" s="7" t="s">
        <v>67</v>
      </c>
      <c r="C13" s="7" t="str">
        <f>VLOOKUP(E13,[1]final_cqs_with_exp_metadata!$A$1:$I$795, 2, FALSE)</f>
        <v>GFP 7</v>
      </c>
      <c r="D13" s="7" t="str">
        <f>VLOOKUP(E13,[1]final_cqs_with_exp_metadata!$A$1:$I$795, 9, FALSE)</f>
        <v>fourteen</v>
      </c>
      <c r="E13" s="3" t="s">
        <v>41</v>
      </c>
      <c r="F13">
        <v>21.20528792</v>
      </c>
      <c r="G13" s="3">
        <v>27.71</v>
      </c>
      <c r="H13">
        <f t="shared" si="1"/>
        <v>6.5047120800000009</v>
      </c>
      <c r="I13">
        <f t="shared" si="2"/>
        <v>2.9344389800000008</v>
      </c>
      <c r="J13">
        <f t="shared" si="0"/>
        <v>0.13472683320759576</v>
      </c>
    </row>
    <row r="14" spans="1:12" x14ac:dyDescent="0.2">
      <c r="A14" s="7" t="str">
        <f>VLOOKUP(E14,[1]final_cqs_with_exp_metadata!$A$1:$I$795, 7, FALSE)</f>
        <v>infested</v>
      </c>
      <c r="B14" s="7" t="s">
        <v>67</v>
      </c>
      <c r="C14" s="7" t="str">
        <f>VLOOKUP(E14,[1]final_cqs_with_exp_metadata!$A$1:$I$795, 2, FALSE)</f>
        <v>GFP 9</v>
      </c>
      <c r="D14" s="7" t="str">
        <f>VLOOKUP(E14,[1]final_cqs_with_exp_metadata!$A$1:$I$795, 9, FALSE)</f>
        <v>fourteen</v>
      </c>
      <c r="E14" s="3" t="s">
        <v>43</v>
      </c>
      <c r="F14">
        <v>22.892810170000001</v>
      </c>
      <c r="G14" s="3">
        <v>28.26</v>
      </c>
      <c r="H14">
        <f t="shared" si="1"/>
        <v>5.3671898300000009</v>
      </c>
      <c r="I14">
        <f t="shared" si="2"/>
        <v>1.7969167300000009</v>
      </c>
      <c r="J14">
        <f t="shared" si="0"/>
        <v>0.29303355672148795</v>
      </c>
    </row>
    <row r="15" spans="1:12" x14ac:dyDescent="0.2">
      <c r="A15" s="7" t="str">
        <f>VLOOKUP(E15,[1]final_cqs_with_exp_metadata!$A$1:$I$795, 7, FALSE)</f>
        <v>infested</v>
      </c>
      <c r="B15" s="7" t="s">
        <v>67</v>
      </c>
      <c r="C15" s="7" t="str">
        <f>VLOOKUP(E15,[1]final_cqs_with_exp_metadata!$A$1:$I$795, 2, FALSE)</f>
        <v>GFP 9</v>
      </c>
      <c r="D15" s="7" t="str">
        <f>VLOOKUP(E15,[1]final_cqs_with_exp_metadata!$A$1:$I$795, 9, FALSE)</f>
        <v>fourteen</v>
      </c>
      <c r="E15" s="3" t="s">
        <v>44</v>
      </c>
      <c r="F15">
        <v>22.017009770000001</v>
      </c>
      <c r="G15" s="3">
        <v>27.29</v>
      </c>
      <c r="H15">
        <f t="shared" si="1"/>
        <v>5.2729902299999978</v>
      </c>
      <c r="I15">
        <f t="shared" si="2"/>
        <v>1.7027171299999977</v>
      </c>
      <c r="J15">
        <f t="shared" si="0"/>
        <v>0.31250940979012737</v>
      </c>
    </row>
    <row r="16" spans="1:12" x14ac:dyDescent="0.2">
      <c r="A16" s="7" t="str">
        <f>VLOOKUP(E16,[1]final_cqs_with_exp_metadata!$A$1:$I$795, 7, FALSE)</f>
        <v>infested</v>
      </c>
      <c r="B16" s="7" t="s">
        <v>68</v>
      </c>
      <c r="C16" s="7" t="str">
        <f>VLOOKUP(E16,[1]final_cqs_with_exp_metadata!$A$1:$I$795, 2, FALSE)</f>
        <v>Unif 1</v>
      </c>
      <c r="D16" s="7" t="str">
        <f>VLOOKUP(E16,[1]final_cqs_with_exp_metadata!$A$1:$I$795, 9, FALSE)</f>
        <v>fourteen</v>
      </c>
      <c r="E16" s="3" t="s">
        <v>45</v>
      </c>
      <c r="F16" s="3">
        <v>27.498949684999999</v>
      </c>
      <c r="G16" s="3">
        <v>29.25</v>
      </c>
      <c r="H16">
        <f t="shared" si="1"/>
        <v>1.7510503150000005</v>
      </c>
      <c r="I16">
        <f t="shared" si="2"/>
        <v>-1.8192227849999996</v>
      </c>
      <c r="J16">
        <f t="shared" si="0"/>
        <v>3.4649747458196503</v>
      </c>
    </row>
    <row r="17" spans="1:12" x14ac:dyDescent="0.2">
      <c r="A17" s="7" t="str">
        <f>VLOOKUP(E17,[1]final_cqs_with_exp_metadata!$A$1:$I$795, 7, FALSE)</f>
        <v>infested</v>
      </c>
      <c r="B17" s="7" t="s">
        <v>68</v>
      </c>
      <c r="C17" s="7" t="str">
        <f>VLOOKUP(E17,[1]final_cqs_with_exp_metadata!$A$1:$I$795, 2, FALSE)</f>
        <v>Unif 1</v>
      </c>
      <c r="D17" s="7" t="str">
        <f>VLOOKUP(E17,[1]final_cqs_with_exp_metadata!$A$1:$I$795, 9, FALSE)</f>
        <v>fourteen</v>
      </c>
      <c r="E17" s="3" t="s">
        <v>46</v>
      </c>
      <c r="F17" s="3">
        <v>27.498949684999999</v>
      </c>
      <c r="G17" s="3">
        <v>26.56</v>
      </c>
      <c r="H17">
        <f t="shared" si="1"/>
        <v>-0.93894968500000076</v>
      </c>
      <c r="I17">
        <f t="shared" si="2"/>
        <v>-4.5092227850000004</v>
      </c>
      <c r="J17">
        <f t="shared" si="0"/>
        <v>21.76353486232982</v>
      </c>
    </row>
    <row r="18" spans="1:12" x14ac:dyDescent="0.2">
      <c r="A18" s="7" t="str">
        <f>VLOOKUP(E18,[1]final_cqs_with_exp_metadata!$A$1:$I$795, 7, FALSE)</f>
        <v>uninfested</v>
      </c>
      <c r="B18" s="7" t="s">
        <v>68</v>
      </c>
      <c r="C18" s="7" t="str">
        <f>VLOOKUP(E18,[1]final_cqs_with_exp_metadata!$A$1:$I$795, 2, FALSE)</f>
        <v>Unif 11</v>
      </c>
      <c r="D18" s="7" t="str">
        <f>VLOOKUP(E18,[1]final_cqs_with_exp_metadata!$A$1:$I$795, 9, FALSE)</f>
        <v>fourteen</v>
      </c>
      <c r="E18" s="3" t="s">
        <v>47</v>
      </c>
      <c r="F18" s="3">
        <v>27.498949684999999</v>
      </c>
      <c r="G18" s="3">
        <v>27.61</v>
      </c>
      <c r="H18">
        <f t="shared" si="1"/>
        <v>0.11105031499999996</v>
      </c>
      <c r="I18">
        <f t="shared" si="2"/>
        <v>-3.4592227850000001</v>
      </c>
      <c r="J18">
        <f t="shared" si="0"/>
        <v>10.622603852051391</v>
      </c>
    </row>
    <row r="19" spans="1:12" x14ac:dyDescent="0.2">
      <c r="A19" s="7" t="str">
        <f>VLOOKUP(E19,[1]final_cqs_with_exp_metadata!$A$1:$I$795, 7, FALSE)</f>
        <v>infested</v>
      </c>
      <c r="B19" s="7" t="s">
        <v>68</v>
      </c>
      <c r="C19" s="7" t="str">
        <f>VLOOKUP(E19,[1]final_cqs_with_exp_metadata!$A$1:$I$795, 2, FALSE)</f>
        <v>Unif 13</v>
      </c>
      <c r="D19" s="7" t="str">
        <f>VLOOKUP(E19,[1]final_cqs_with_exp_metadata!$A$1:$I$795, 9, FALSE)</f>
        <v>fourteen</v>
      </c>
      <c r="E19" s="3" t="s">
        <v>50</v>
      </c>
      <c r="F19" s="3">
        <v>27.498949684999999</v>
      </c>
      <c r="G19" s="3">
        <v>27.65</v>
      </c>
      <c r="H19">
        <f t="shared" si="1"/>
        <v>0.1510503149999991</v>
      </c>
      <c r="I19">
        <f t="shared" si="2"/>
        <v>-3.419222785000001</v>
      </c>
      <c r="J19">
        <f t="shared" si="0"/>
        <v>10.336282680458989</v>
      </c>
    </row>
    <row r="20" spans="1:12" x14ac:dyDescent="0.2">
      <c r="A20" s="7" t="str">
        <f>VLOOKUP(E20,[1]final_cqs_with_exp_metadata!$A$1:$I$795, 7, FALSE)</f>
        <v>uninfested</v>
      </c>
      <c r="B20" s="7" t="s">
        <v>68</v>
      </c>
      <c r="C20" s="7" t="str">
        <f>VLOOKUP(E20,[1]final_cqs_with_exp_metadata!$A$1:$I$795, 2, FALSE)</f>
        <v>Unif 15</v>
      </c>
      <c r="D20" s="7" t="str">
        <f>VLOOKUP(E20,[1]final_cqs_with_exp_metadata!$A$1:$I$795, 9, FALSE)</f>
        <v>fourteen</v>
      </c>
      <c r="E20" s="3" t="s">
        <v>51</v>
      </c>
      <c r="F20" s="3">
        <v>23.075739989999999</v>
      </c>
      <c r="G20" s="3">
        <v>29.9</v>
      </c>
      <c r="H20">
        <f t="shared" si="1"/>
        <v>6.8242600099999997</v>
      </c>
      <c r="I20">
        <f t="shared" si="2"/>
        <v>3.2539869099999996</v>
      </c>
      <c r="J20">
        <f t="shared" si="0"/>
        <v>0.10830670766404278</v>
      </c>
    </row>
    <row r="21" spans="1:12" x14ac:dyDescent="0.2">
      <c r="A21" s="7" t="str">
        <f>VLOOKUP(E21,[1]final_cqs_with_exp_metadata!$A$1:$I$795, 7, FALSE)</f>
        <v>uninfested</v>
      </c>
      <c r="B21" s="7" t="s">
        <v>68</v>
      </c>
      <c r="C21" s="7" t="str">
        <f>VLOOKUP(E21,[1]final_cqs_with_exp_metadata!$A$1:$I$795, 2, FALSE)</f>
        <v>Unif 19</v>
      </c>
      <c r="D21" s="7" t="str">
        <f>VLOOKUP(E21,[1]final_cqs_with_exp_metadata!$A$1:$I$795, 9, FALSE)</f>
        <v>fourteen</v>
      </c>
      <c r="E21" s="3" t="s">
        <v>53</v>
      </c>
      <c r="F21" s="3">
        <v>22.975026374999999</v>
      </c>
      <c r="G21" s="3">
        <v>28.7</v>
      </c>
      <c r="H21">
        <f t="shared" si="1"/>
        <v>5.7249736250000005</v>
      </c>
      <c r="I21">
        <f t="shared" si="2"/>
        <v>2.1547005250000004</v>
      </c>
      <c r="J21">
        <f t="shared" si="0"/>
        <v>0.22949612597325969</v>
      </c>
    </row>
    <row r="22" spans="1:12" x14ac:dyDescent="0.2">
      <c r="A22" s="7" t="str">
        <f>VLOOKUP(E22,[1]final_cqs_with_exp_metadata!$A$1:$I$795, 7, FALSE)</f>
        <v>uninfested</v>
      </c>
      <c r="B22" s="7" t="s">
        <v>68</v>
      </c>
      <c r="C22" s="7" t="str">
        <f>VLOOKUP(E22,[1]final_cqs_with_exp_metadata!$A$1:$I$795, 2, FALSE)</f>
        <v>Unif 23</v>
      </c>
      <c r="D22" s="7" t="str">
        <f>VLOOKUP(E22,[1]final_cqs_with_exp_metadata!$A$1:$I$795, 9, FALSE)</f>
        <v>fourteen</v>
      </c>
      <c r="E22" s="3" t="s">
        <v>56</v>
      </c>
      <c r="F22" s="3">
        <v>22.975026374999999</v>
      </c>
      <c r="G22" s="3">
        <v>28.79</v>
      </c>
      <c r="H22">
        <f t="shared" si="1"/>
        <v>5.8149736250000004</v>
      </c>
      <c r="I22">
        <f t="shared" si="2"/>
        <v>2.2447005250000003</v>
      </c>
      <c r="J22">
        <f t="shared" si="0"/>
        <v>0.21581195138234427</v>
      </c>
      <c r="L22">
        <v>4.0081383935714294</v>
      </c>
    </row>
    <row r="23" spans="1:12" x14ac:dyDescent="0.2">
      <c r="A23" s="7" t="str">
        <f>VLOOKUP(E23,[1]final_cqs_with_exp_metadata!$A$1:$I$795, 7, FALSE)</f>
        <v>uninfested</v>
      </c>
      <c r="B23" s="7" t="s">
        <v>68</v>
      </c>
      <c r="C23" s="7" t="str">
        <f>VLOOKUP(E23,[1]final_cqs_with_exp_metadata!$A$1:$I$795, 2, FALSE)</f>
        <v>Unif 3</v>
      </c>
      <c r="D23" s="7" t="str">
        <f>VLOOKUP(E23,[1]final_cqs_with_exp_metadata!$A$1:$I$795, 9, FALSE)</f>
        <v>fourteen</v>
      </c>
      <c r="E23" s="3" t="s">
        <v>58</v>
      </c>
      <c r="F23" s="3">
        <v>22.975026374999999</v>
      </c>
      <c r="G23" s="3">
        <v>28.03</v>
      </c>
      <c r="H23">
        <f t="shared" si="1"/>
        <v>5.0549736250000024</v>
      </c>
      <c r="I23">
        <f t="shared" si="2"/>
        <v>1.4847005250000023</v>
      </c>
      <c r="J23">
        <f t="shared" si="0"/>
        <v>0.36269455545388085</v>
      </c>
    </row>
    <row r="24" spans="1:12" x14ac:dyDescent="0.2">
      <c r="A24" s="7" t="str">
        <f>VLOOKUP(E24,[1]final_cqs_with_exp_metadata!$A$1:$I$795, 7, FALSE)</f>
        <v>uninfested</v>
      </c>
      <c r="B24" s="7" t="s">
        <v>68</v>
      </c>
      <c r="C24" s="7" t="str">
        <f>VLOOKUP(E24,[1]final_cqs_with_exp_metadata!$A$1:$I$795, 2, FALSE)</f>
        <v>Unif 7</v>
      </c>
      <c r="D24" s="7" t="str">
        <f>VLOOKUP(E24,[1]final_cqs_with_exp_metadata!$A$1:$I$795, 9, FALSE)</f>
        <v>fourteen</v>
      </c>
      <c r="E24" s="3" t="s">
        <v>59</v>
      </c>
      <c r="F24" s="3">
        <v>22.975026374999999</v>
      </c>
      <c r="G24" s="3">
        <v>27.69</v>
      </c>
      <c r="H24">
        <f t="shared" si="1"/>
        <v>4.7149736250000025</v>
      </c>
      <c r="I24">
        <f t="shared" si="2"/>
        <v>1.1447005250000024</v>
      </c>
      <c r="J24">
        <f t="shared" si="0"/>
        <v>0.45751696327312774</v>
      </c>
    </row>
    <row r="25" spans="1:12" x14ac:dyDescent="0.2">
      <c r="A25" s="7" t="str">
        <f>VLOOKUP(E25,[1]final_cqs_with_exp_metadata!$A$1:$I$795, 7, FALSE)</f>
        <v>uninfested</v>
      </c>
      <c r="B25" s="7" t="s">
        <v>68</v>
      </c>
      <c r="C25" s="7" t="str">
        <f>VLOOKUP(E25,[1]final_cqs_with_exp_metadata!$A$1:$I$795, 2, FALSE)</f>
        <v>Unif 7</v>
      </c>
      <c r="D25" s="7" t="str">
        <f>VLOOKUP(E25,[1]final_cqs_with_exp_metadata!$A$1:$I$795, 9, FALSE)</f>
        <v>fourteen</v>
      </c>
      <c r="E25" s="3" t="s">
        <v>60</v>
      </c>
      <c r="F25" s="3">
        <v>22.975026374999999</v>
      </c>
      <c r="G25" s="3">
        <v>28.09</v>
      </c>
      <c r="H25">
        <f t="shared" si="1"/>
        <v>5.1149736250000011</v>
      </c>
      <c r="I25">
        <f t="shared" si="2"/>
        <v>1.544700525000001</v>
      </c>
      <c r="J25">
        <f t="shared" si="0"/>
        <v>0.34812973928649837</v>
      </c>
    </row>
    <row r="26" spans="1:12" x14ac:dyDescent="0.2">
      <c r="A26" s="7" t="str">
        <f>VLOOKUP(E26,[1]final_cqs_with_exp_metadata!$A$1:$I$795, 7, FALSE)</f>
        <v>infested</v>
      </c>
      <c r="B26" s="7" t="s">
        <v>68</v>
      </c>
      <c r="C26" s="7" t="str">
        <f>VLOOKUP(E26,[1]final_cqs_with_exp_metadata!$A$1:$I$795, 2, FALSE)</f>
        <v>Unif 9</v>
      </c>
      <c r="D26" s="7" t="str">
        <f>VLOOKUP(E26,[1]final_cqs_with_exp_metadata!$A$1:$I$795, 9, FALSE)</f>
        <v>fourteen</v>
      </c>
      <c r="E26" s="3" t="s">
        <v>62</v>
      </c>
      <c r="F26" s="3">
        <v>22.975026374999999</v>
      </c>
      <c r="G26" s="3">
        <v>27.19</v>
      </c>
      <c r="H26">
        <f t="shared" si="1"/>
        <v>4.2149736250000025</v>
      </c>
      <c r="I26">
        <f t="shared" si="2"/>
        <v>0.64470052500000241</v>
      </c>
      <c r="J26">
        <f t="shared" si="0"/>
        <v>0.64378343247685066</v>
      </c>
    </row>
    <row r="27" spans="1:12" x14ac:dyDescent="0.2">
      <c r="A27" s="7" t="str">
        <f>VLOOKUP(E27,[1]final_cqs_with_exp_metadata!$A$1:$I$795, 7, FALSE)</f>
        <v>infested</v>
      </c>
      <c r="B27" s="7" t="s">
        <v>68</v>
      </c>
      <c r="C27" s="7" t="str">
        <f>VLOOKUP(E27,[1]final_cqs_with_exp_metadata!$A$1:$I$795, 2, FALSE)</f>
        <v>Unif 21</v>
      </c>
      <c r="D27" s="7" t="str">
        <f>VLOOKUP(E27,[1]final_cqs_with_exp_metadata!$A$1:$I$795, 9, FALSE)</f>
        <v>fourteen</v>
      </c>
      <c r="E27" s="3" t="s">
        <v>63</v>
      </c>
      <c r="F27" s="3">
        <v>22.975026374999999</v>
      </c>
      <c r="G27" s="3">
        <v>27.28</v>
      </c>
      <c r="H27">
        <f t="shared" si="1"/>
        <v>4.3049736250000024</v>
      </c>
      <c r="I27">
        <f t="shared" si="2"/>
        <v>0.73470052500000227</v>
      </c>
      <c r="J27">
        <f t="shared" si="0"/>
        <v>0.60539653225624079</v>
      </c>
    </row>
    <row r="28" spans="1:12" x14ac:dyDescent="0.2">
      <c r="A28" s="7" t="str">
        <f>VLOOKUP(E28,[1]final_cqs_with_exp_metadata!$A$1:$I$795, 7, FALSE)</f>
        <v>infested</v>
      </c>
      <c r="B28" s="7" t="s">
        <v>67</v>
      </c>
      <c r="C28" s="7" t="str">
        <f>VLOOKUP(E28,[1]final_cqs_with_exp_metadata!$A$1:$I$795, 2, FALSE)</f>
        <v>GFP 10</v>
      </c>
      <c r="D28" s="7" t="str">
        <f>VLOOKUP(E28,[1]final_cqs_with_exp_metadata!$A$1:$I$795, 9, FALSE)</f>
        <v>twenty-one</v>
      </c>
      <c r="E28" s="3" t="s">
        <v>10</v>
      </c>
      <c r="F28">
        <v>21.063678504999999</v>
      </c>
      <c r="G28" s="3">
        <v>25.73</v>
      </c>
      <c r="H28">
        <f t="shared" si="1"/>
        <v>4.6663214950000018</v>
      </c>
      <c r="I28">
        <f>H28-4.0081384</f>
        <v>0.65818309500000183</v>
      </c>
      <c r="J28">
        <f t="shared" si="0"/>
        <v>0.63788147074167312</v>
      </c>
    </row>
    <row r="29" spans="1:12" x14ac:dyDescent="0.2">
      <c r="A29" s="7" t="str">
        <f>VLOOKUP(E29,[1]final_cqs_with_exp_metadata!$A$1:$I$795, 7, FALSE)</f>
        <v>uninfested</v>
      </c>
      <c r="B29" s="7" t="s">
        <v>67</v>
      </c>
      <c r="C29" s="7" t="str">
        <f>VLOOKUP(E29,[1]final_cqs_with_exp_metadata!$A$1:$I$795, 2, FALSE)</f>
        <v>GFP 16</v>
      </c>
      <c r="D29" s="7" t="str">
        <f>VLOOKUP(E29,[1]final_cqs_with_exp_metadata!$A$1:$I$795, 9, FALSE)</f>
        <v>twenty-one</v>
      </c>
      <c r="E29" s="3" t="s">
        <v>13</v>
      </c>
      <c r="F29">
        <v>21.245011564999999</v>
      </c>
      <c r="G29" s="3">
        <v>27.32</v>
      </c>
      <c r="H29">
        <f t="shared" si="1"/>
        <v>6.0749884350000016</v>
      </c>
      <c r="I29">
        <f t="shared" ref="I29:I45" si="3">H29-4.0081384</f>
        <v>2.0668500350000016</v>
      </c>
      <c r="J29">
        <f t="shared" si="0"/>
        <v>0.24368990638924865</v>
      </c>
    </row>
    <row r="30" spans="1:12" x14ac:dyDescent="0.2">
      <c r="A30" s="7" t="str">
        <f>VLOOKUP(E30,[1]final_cqs_with_exp_metadata!$A$1:$I$795, 7, FALSE)</f>
        <v>uninfested</v>
      </c>
      <c r="B30" s="7" t="s">
        <v>67</v>
      </c>
      <c r="C30" s="7" t="str">
        <f>VLOOKUP(E30,[1]final_cqs_with_exp_metadata!$A$1:$I$795, 2, FALSE)</f>
        <v>GFP 16</v>
      </c>
      <c r="D30" s="7" t="str">
        <f>VLOOKUP(E30,[1]final_cqs_with_exp_metadata!$A$1:$I$795, 9, FALSE)</f>
        <v>twenty-one</v>
      </c>
      <c r="E30" s="3" t="s">
        <v>17</v>
      </c>
      <c r="F30">
        <v>25.228807655000001</v>
      </c>
      <c r="G30" s="3">
        <v>30.56</v>
      </c>
      <c r="H30">
        <f t="shared" si="1"/>
        <v>5.3311923449999981</v>
      </c>
      <c r="I30">
        <f t="shared" si="3"/>
        <v>1.3230539449999981</v>
      </c>
      <c r="J30">
        <f t="shared" si="0"/>
        <v>0.40503816764959089</v>
      </c>
    </row>
    <row r="31" spans="1:12" x14ac:dyDescent="0.2">
      <c r="A31" s="7" t="str">
        <f>VLOOKUP(E31,[1]final_cqs_with_exp_metadata!$A$1:$I$795, 7, FALSE)</f>
        <v>infested</v>
      </c>
      <c r="B31" s="7" t="s">
        <v>67</v>
      </c>
      <c r="C31" s="7" t="str">
        <f>VLOOKUP(E31,[1]final_cqs_with_exp_metadata!$A$1:$I$795, 2, FALSE)</f>
        <v>GFP 18</v>
      </c>
      <c r="D31" s="7" t="str">
        <f>VLOOKUP(E31,[1]final_cqs_with_exp_metadata!$A$1:$I$795, 9, FALSE)</f>
        <v>twenty-one</v>
      </c>
      <c r="E31" s="3" t="s">
        <v>21</v>
      </c>
      <c r="F31">
        <v>26.135721875000002</v>
      </c>
      <c r="G31" s="3">
        <v>26.17</v>
      </c>
      <c r="H31">
        <f t="shared" si="1"/>
        <v>3.4278125000000159E-2</v>
      </c>
      <c r="I31">
        <f t="shared" si="3"/>
        <v>-3.9738602749999998</v>
      </c>
      <c r="J31">
        <f t="shared" si="0"/>
        <v>15.097533938566867</v>
      </c>
    </row>
    <row r="32" spans="1:12" x14ac:dyDescent="0.2">
      <c r="A32" s="7" t="str">
        <f>VLOOKUP(E32,[1]final_cqs_with_exp_metadata!$A$1:$I$795, 7, FALSE)</f>
        <v>infested</v>
      </c>
      <c r="B32" s="7" t="s">
        <v>67</v>
      </c>
      <c r="C32" s="7" t="str">
        <f>VLOOKUP(E32,[1]final_cqs_with_exp_metadata!$A$1:$I$795, 2, FALSE)</f>
        <v>GFP 2</v>
      </c>
      <c r="D32" s="7" t="str">
        <f>VLOOKUP(E32,[1]final_cqs_with_exp_metadata!$A$1:$I$795, 9, FALSE)</f>
        <v>twenty-one</v>
      </c>
      <c r="E32" s="3" t="s">
        <v>24</v>
      </c>
      <c r="F32">
        <v>21.529171425000001</v>
      </c>
      <c r="G32" s="3">
        <v>26.94</v>
      </c>
      <c r="H32">
        <f t="shared" si="1"/>
        <v>5.410828575</v>
      </c>
      <c r="I32">
        <f t="shared" si="3"/>
        <v>1.402690175</v>
      </c>
      <c r="J32">
        <f t="shared" si="0"/>
        <v>0.3835929814614521</v>
      </c>
    </row>
    <row r="33" spans="1:10" x14ac:dyDescent="0.2">
      <c r="A33" s="7" t="str">
        <f>VLOOKUP(E33,[1]final_cqs_with_exp_metadata!$A$1:$I$795, 7, FALSE)</f>
        <v>infested</v>
      </c>
      <c r="B33" s="7" t="s">
        <v>67</v>
      </c>
      <c r="C33" s="7" t="str">
        <f>VLOOKUP(E33,[1]final_cqs_with_exp_metadata!$A$1:$I$795, 2, FALSE)</f>
        <v>GFP 22</v>
      </c>
      <c r="D33" s="7" t="str">
        <f>VLOOKUP(E33,[1]final_cqs_with_exp_metadata!$A$1:$I$795, 9, FALSE)</f>
        <v>twenty-one</v>
      </c>
      <c r="E33" s="3" t="s">
        <v>27</v>
      </c>
      <c r="F33">
        <v>21.13813128</v>
      </c>
      <c r="G33" s="3">
        <v>26.42</v>
      </c>
      <c r="H33">
        <f t="shared" si="1"/>
        <v>5.2818687200000021</v>
      </c>
      <c r="I33">
        <f t="shared" si="3"/>
        <v>1.2737303200000021</v>
      </c>
      <c r="J33">
        <f t="shared" si="0"/>
        <v>0.41891754743093274</v>
      </c>
    </row>
    <row r="34" spans="1:10" x14ac:dyDescent="0.2">
      <c r="A34" s="7" t="str">
        <f>VLOOKUP(E34,[1]final_cqs_with_exp_metadata!$A$1:$I$795, 7, FALSE)</f>
        <v>infested</v>
      </c>
      <c r="B34" s="7" t="s">
        <v>67</v>
      </c>
      <c r="C34" s="7" t="str">
        <f>VLOOKUP(E34,[1]final_cqs_with_exp_metadata!$A$1:$I$795, 2, FALSE)</f>
        <v>GFP 22</v>
      </c>
      <c r="D34" s="7" t="str">
        <f>VLOOKUP(E34,[1]final_cqs_with_exp_metadata!$A$1:$I$795, 9, FALSE)</f>
        <v>twenty-one</v>
      </c>
      <c r="E34" s="3" t="s">
        <v>29</v>
      </c>
      <c r="F34">
        <v>24.148956649999999</v>
      </c>
      <c r="G34" s="3">
        <v>29.11</v>
      </c>
      <c r="H34">
        <f t="shared" si="1"/>
        <v>4.9610433500000006</v>
      </c>
      <c r="I34">
        <f t="shared" si="3"/>
        <v>0.95290495000000064</v>
      </c>
      <c r="J34">
        <f t="shared" si="0"/>
        <v>0.52156239593568587</v>
      </c>
    </row>
    <row r="35" spans="1:10" x14ac:dyDescent="0.2">
      <c r="A35" s="7" t="str">
        <f>VLOOKUP(E35,[1]final_cqs_with_exp_metadata!$A$1:$I$795, 7, FALSE)</f>
        <v>uninfested</v>
      </c>
      <c r="B35" s="7" t="s">
        <v>67</v>
      </c>
      <c r="C35" s="7" t="str">
        <f>VLOOKUP(E35,[1]final_cqs_with_exp_metadata!$A$1:$I$795, 2, FALSE)</f>
        <v>GFP 24</v>
      </c>
      <c r="D35" s="7" t="str">
        <f>VLOOKUP(E35,[1]final_cqs_with_exp_metadata!$A$1:$I$795, 9, FALSE)</f>
        <v>twenty-one</v>
      </c>
      <c r="E35" s="3" t="s">
        <v>32</v>
      </c>
      <c r="F35">
        <v>21.918414670000001</v>
      </c>
      <c r="G35" s="3">
        <v>28.14</v>
      </c>
      <c r="H35">
        <f t="shared" si="1"/>
        <v>6.2215853299999999</v>
      </c>
      <c r="I35">
        <f t="shared" si="3"/>
        <v>2.2134469299999999</v>
      </c>
      <c r="J35">
        <f t="shared" si="0"/>
        <v>0.22046890514100034</v>
      </c>
    </row>
    <row r="36" spans="1:10" x14ac:dyDescent="0.2">
      <c r="A36" s="7" t="str">
        <f>VLOOKUP(E36,[1]final_cqs_with_exp_metadata!$A$1:$I$795, 7, FALSE)</f>
        <v>infested</v>
      </c>
      <c r="B36" s="7" t="s">
        <v>67</v>
      </c>
      <c r="C36" s="7" t="str">
        <f>VLOOKUP(E36,[1]final_cqs_with_exp_metadata!$A$1:$I$795, 2, FALSE)</f>
        <v>GFP 26</v>
      </c>
      <c r="D36" s="7" t="str">
        <f>VLOOKUP(E36,[1]final_cqs_with_exp_metadata!$A$1:$I$795, 9, FALSE)</f>
        <v>twenty-one</v>
      </c>
      <c r="E36" s="3" t="s">
        <v>35</v>
      </c>
      <c r="F36">
        <v>27.425933364999999</v>
      </c>
      <c r="G36" s="3">
        <v>28.01</v>
      </c>
      <c r="H36">
        <f t="shared" si="1"/>
        <v>0.58406663500000278</v>
      </c>
      <c r="I36">
        <f t="shared" si="3"/>
        <v>-3.4240717649999972</v>
      </c>
      <c r="J36">
        <f t="shared" si="0"/>
        <v>10.370576551508869</v>
      </c>
    </row>
    <row r="37" spans="1:10" x14ac:dyDescent="0.2">
      <c r="A37" s="7" t="str">
        <f>VLOOKUP(E37,[1]final_cqs_with_exp_metadata!$A$1:$I$795, 7, FALSE)</f>
        <v>uninfested</v>
      </c>
      <c r="B37" s="7" t="s">
        <v>67</v>
      </c>
      <c r="C37" s="7" t="str">
        <f>VLOOKUP(E37,[1]final_cqs_with_exp_metadata!$A$1:$I$795, 2, FALSE)</f>
        <v>GFP 4</v>
      </c>
      <c r="D37" s="7" t="str">
        <f>VLOOKUP(E37,[1]final_cqs_with_exp_metadata!$A$1:$I$795, 9, FALSE)</f>
        <v>twenty-one</v>
      </c>
      <c r="E37" s="3" t="s">
        <v>39</v>
      </c>
      <c r="F37">
        <v>23.75610374</v>
      </c>
      <c r="G37" s="3">
        <v>30.27</v>
      </c>
      <c r="H37">
        <f t="shared" si="1"/>
        <v>6.5138962599999992</v>
      </c>
      <c r="I37">
        <f t="shared" si="3"/>
        <v>2.5057578599999992</v>
      </c>
      <c r="J37">
        <f t="shared" si="0"/>
        <v>0.18056304403406348</v>
      </c>
    </row>
    <row r="38" spans="1:10" x14ac:dyDescent="0.2">
      <c r="A38" s="7" t="str">
        <f>VLOOKUP(E38,[1]final_cqs_with_exp_metadata!$A$1:$I$795, 7, FALSE)</f>
        <v>uninfested</v>
      </c>
      <c r="B38" s="7" t="s">
        <v>67</v>
      </c>
      <c r="C38" s="7" t="str">
        <f>VLOOKUP(E38,[1]final_cqs_with_exp_metadata!$A$1:$I$795, 2, FALSE)</f>
        <v>GFP 8</v>
      </c>
      <c r="D38" s="7" t="str">
        <f>VLOOKUP(E38,[1]final_cqs_with_exp_metadata!$A$1:$I$795, 9, FALSE)</f>
        <v>twenty-one</v>
      </c>
      <c r="E38" s="3" t="s">
        <v>42</v>
      </c>
      <c r="F38">
        <v>24.008531635000001</v>
      </c>
      <c r="G38" s="3">
        <v>29.5</v>
      </c>
      <c r="H38">
        <f t="shared" si="1"/>
        <v>5.4914683649999994</v>
      </c>
      <c r="I38">
        <f t="shared" si="3"/>
        <v>1.4833299649999994</v>
      </c>
      <c r="J38">
        <f t="shared" si="0"/>
        <v>0.3630342782444706</v>
      </c>
    </row>
    <row r="39" spans="1:10" x14ac:dyDescent="0.2">
      <c r="A39" s="7" t="str">
        <f>VLOOKUP(E39,[1]final_cqs_with_exp_metadata!$A$1:$I$795, 7, FALSE)</f>
        <v>uninfested</v>
      </c>
      <c r="B39" s="7" t="s">
        <v>68</v>
      </c>
      <c r="C39" s="7" t="str">
        <f>VLOOKUP(E39,[1]final_cqs_with_exp_metadata!$A$1:$I$795, 2, FALSE)</f>
        <v>Unif 12</v>
      </c>
      <c r="D39" s="7" t="str">
        <f>VLOOKUP(E39,[1]final_cqs_with_exp_metadata!$A$1:$I$795, 9, FALSE)</f>
        <v>twenty-one</v>
      </c>
      <c r="E39" s="3" t="s">
        <v>48</v>
      </c>
      <c r="F39" s="3">
        <v>27.498949684999999</v>
      </c>
      <c r="G39" s="3">
        <v>28.85</v>
      </c>
      <c r="H39">
        <f t="shared" si="1"/>
        <v>1.3510503150000019</v>
      </c>
      <c r="I39">
        <f t="shared" si="3"/>
        <v>-2.657088084999998</v>
      </c>
      <c r="J39">
        <f t="shared" si="0"/>
        <v>6.1413739468438306</v>
      </c>
    </row>
    <row r="40" spans="1:10" x14ac:dyDescent="0.2">
      <c r="A40" s="7" t="str">
        <f>VLOOKUP(E40,[1]final_cqs_with_exp_metadata!$A$1:$I$795, 7, FALSE)</f>
        <v>uninfested</v>
      </c>
      <c r="B40" s="7" t="s">
        <v>68</v>
      </c>
      <c r="C40" s="7" t="str">
        <f>VLOOKUP(E40,[1]final_cqs_with_exp_metadata!$A$1:$I$795, 2, FALSE)</f>
        <v>Unif 12</v>
      </c>
      <c r="D40" s="7" t="str">
        <f>VLOOKUP(E40,[1]final_cqs_with_exp_metadata!$A$1:$I$795, 9, FALSE)</f>
        <v>twenty-one</v>
      </c>
      <c r="E40" s="3" t="s">
        <v>49</v>
      </c>
      <c r="F40" s="3">
        <v>27.498949684999999</v>
      </c>
      <c r="G40" s="3">
        <v>28.95</v>
      </c>
      <c r="H40">
        <f t="shared" si="1"/>
        <v>1.4510503149999998</v>
      </c>
      <c r="I40">
        <f t="shared" si="3"/>
        <v>-2.5570880850000002</v>
      </c>
      <c r="J40">
        <f t="shared" si="0"/>
        <v>5.7358663481833529</v>
      </c>
    </row>
    <row r="41" spans="1:10" x14ac:dyDescent="0.2">
      <c r="A41" s="7" t="str">
        <f>VLOOKUP(E41,[1]final_cqs_with_exp_metadata!$A$1:$I$795, 7, FALSE)</f>
        <v>infested</v>
      </c>
      <c r="B41" s="7" t="s">
        <v>68</v>
      </c>
      <c r="C41" s="7" t="str">
        <f>VLOOKUP(E41,[1]final_cqs_with_exp_metadata!$A$1:$I$795, 2, FALSE)</f>
        <v>Unif 18</v>
      </c>
      <c r="D41" s="7" t="str">
        <f>VLOOKUP(E41,[1]final_cqs_with_exp_metadata!$A$1:$I$795, 9, FALSE)</f>
        <v>twenty-one</v>
      </c>
      <c r="E41" s="3" t="s">
        <v>52</v>
      </c>
      <c r="F41" s="3">
        <v>22.975026374999999</v>
      </c>
      <c r="G41" s="3">
        <v>26.58</v>
      </c>
      <c r="H41">
        <f t="shared" si="1"/>
        <v>3.6049736249999995</v>
      </c>
      <c r="I41">
        <f t="shared" si="3"/>
        <v>-0.40316477500000047</v>
      </c>
      <c r="J41">
        <f t="shared" si="0"/>
        <v>1.3170581638738643</v>
      </c>
    </row>
    <row r="42" spans="1:10" x14ac:dyDescent="0.2">
      <c r="A42" s="7" t="str">
        <f>VLOOKUP(E42,[1]final_cqs_with_exp_metadata!$A$1:$I$795, 7, FALSE)</f>
        <v>infested</v>
      </c>
      <c r="B42" s="7" t="s">
        <v>68</v>
      </c>
      <c r="C42" s="7" t="str">
        <f>VLOOKUP(E42,[1]final_cqs_with_exp_metadata!$A$1:$I$795, 2, FALSE)</f>
        <v>Unif 2</v>
      </c>
      <c r="D42" s="7" t="str">
        <f>VLOOKUP(E42,[1]final_cqs_with_exp_metadata!$A$1:$I$795, 9, FALSE)</f>
        <v>twenty-one</v>
      </c>
      <c r="E42" s="3" t="s">
        <v>54</v>
      </c>
      <c r="F42" s="3">
        <v>22.975026374999999</v>
      </c>
      <c r="G42" s="3">
        <v>27.25</v>
      </c>
      <c r="H42">
        <f t="shared" si="1"/>
        <v>4.2749736250000012</v>
      </c>
      <c r="I42">
        <f t="shared" si="3"/>
        <v>0.26683522500000123</v>
      </c>
      <c r="J42">
        <f t="shared" si="0"/>
        <v>0.83337271471377294</v>
      </c>
    </row>
    <row r="43" spans="1:10" x14ac:dyDescent="0.2">
      <c r="A43" s="7" t="str">
        <f>VLOOKUP(E43,[1]final_cqs_with_exp_metadata!$A$1:$I$795, 7, FALSE)</f>
        <v>uninfested</v>
      </c>
      <c r="B43" s="7" t="s">
        <v>68</v>
      </c>
      <c r="C43" s="7" t="str">
        <f>VLOOKUP(E43,[1]final_cqs_with_exp_metadata!$A$1:$I$795, 2, FALSE)</f>
        <v>Unif 20</v>
      </c>
      <c r="D43" s="7" t="str">
        <f>VLOOKUP(E43,[1]final_cqs_with_exp_metadata!$A$1:$I$795, 9, FALSE)</f>
        <v>twenty-one</v>
      </c>
      <c r="E43" s="3" t="s">
        <v>55</v>
      </c>
      <c r="F43" s="3">
        <v>22.975026374999999</v>
      </c>
      <c r="G43" s="3">
        <v>27.42</v>
      </c>
      <c r="H43">
        <f t="shared" si="1"/>
        <v>4.4449736250000029</v>
      </c>
      <c r="I43">
        <f t="shared" si="3"/>
        <v>0.43683522500000294</v>
      </c>
      <c r="J43">
        <f t="shared" si="0"/>
        <v>0.74200391180509528</v>
      </c>
    </row>
    <row r="44" spans="1:10" x14ac:dyDescent="0.2">
      <c r="A44" s="7" t="str">
        <f>VLOOKUP(E44,[1]final_cqs_with_exp_metadata!$A$1:$I$795, 7, FALSE)</f>
        <v>uninfested</v>
      </c>
      <c r="B44" s="7" t="s">
        <v>68</v>
      </c>
      <c r="C44" s="7" t="str">
        <f>VLOOKUP(E44,[1]final_cqs_with_exp_metadata!$A$1:$I$795, 2, FALSE)</f>
        <v>Unif 24</v>
      </c>
      <c r="D44" s="7" t="str">
        <f>VLOOKUP(E44,[1]final_cqs_with_exp_metadata!$A$1:$I$795, 9, FALSE)</f>
        <v>twenty-one</v>
      </c>
      <c r="E44" s="3" t="s">
        <v>57</v>
      </c>
      <c r="F44" s="3">
        <v>22.975026374999999</v>
      </c>
      <c r="G44" s="3">
        <v>30.16</v>
      </c>
      <c r="H44">
        <f t="shared" si="1"/>
        <v>7.1849736250000014</v>
      </c>
      <c r="I44">
        <f t="shared" si="3"/>
        <v>3.1768352250000014</v>
      </c>
      <c r="J44">
        <f t="shared" si="0"/>
        <v>0.11416778454626515</v>
      </c>
    </row>
    <row r="45" spans="1:10" x14ac:dyDescent="0.2">
      <c r="A45" s="7" t="str">
        <f>VLOOKUP(E45,[1]final_cqs_with_exp_metadata!$A$1:$I$795, 7, FALSE)</f>
        <v>uninfested</v>
      </c>
      <c r="B45" s="7" t="s">
        <v>68</v>
      </c>
      <c r="C45" s="7" t="str">
        <f>VLOOKUP(E45,[1]final_cqs_with_exp_metadata!$A$1:$I$795, 2, FALSE)</f>
        <v>Unif 8</v>
      </c>
      <c r="D45" s="7" t="str">
        <f>VLOOKUP(E45,[1]final_cqs_with_exp_metadata!$A$1:$I$795, 9, FALSE)</f>
        <v>twenty-one</v>
      </c>
      <c r="E45" s="3" t="s">
        <v>61</v>
      </c>
      <c r="F45" s="3">
        <v>22.975026374999999</v>
      </c>
      <c r="G45" s="3">
        <v>28.72</v>
      </c>
      <c r="H45">
        <f t="shared" si="1"/>
        <v>5.7449736250000001</v>
      </c>
      <c r="I45">
        <f t="shared" si="3"/>
        <v>1.7368352250000001</v>
      </c>
      <c r="J45">
        <f t="shared" si="0"/>
        <v>0.30531029405570687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BB8B-32B7-A048-9A1F-55CE566603C9}">
  <dimension ref="A1:M20"/>
  <sheetViews>
    <sheetView workbookViewId="0">
      <selection activeCell="B3" sqref="B3"/>
    </sheetView>
  </sheetViews>
  <sheetFormatPr baseColWidth="10" defaultRowHeight="16" x14ac:dyDescent="0.2"/>
  <cols>
    <col min="1" max="1" width="39.5" bestFit="1" customWidth="1"/>
    <col min="2" max="2" width="54.5" bestFit="1" customWidth="1"/>
    <col min="8" max="9" width="22.33203125" style="7" customWidth="1"/>
    <col min="10" max="10" width="29.1640625" customWidth="1"/>
    <col min="11" max="11" width="10" customWidth="1"/>
  </cols>
  <sheetData>
    <row r="1" spans="1:13" x14ac:dyDescent="0.2">
      <c r="A1" s="1" t="s">
        <v>9</v>
      </c>
      <c r="B1" s="2"/>
      <c r="C1" s="2"/>
      <c r="H1" s="6" t="s">
        <v>64</v>
      </c>
      <c r="I1" s="6" t="s">
        <v>69</v>
      </c>
      <c r="J1" s="4" t="s">
        <v>0</v>
      </c>
      <c r="K1" s="4" t="s">
        <v>72</v>
      </c>
      <c r="L1" s="4" t="s">
        <v>2</v>
      </c>
      <c r="M1" s="4" t="s">
        <v>73</v>
      </c>
    </row>
    <row r="2" spans="1:13" x14ac:dyDescent="0.2">
      <c r="A2" s="2" t="s">
        <v>70</v>
      </c>
      <c r="B2" s="2">
        <f>AVERAGE(M2:M13)</f>
        <v>3.5702730537500003</v>
      </c>
      <c r="C2" s="2"/>
      <c r="H2" s="7" t="str">
        <f>VLOOKUP(J2,[1]final_cqs_with_exp_metadata!$A$1:$I$795, 2, FALSE)</f>
        <v>Unif 1</v>
      </c>
      <c r="I2" s="7" t="str">
        <f>VLOOKUP(J2,[1]final_cqs_with_exp_metadata!$A$1:$I$795, 9, FALSE)</f>
        <v>fourteen</v>
      </c>
      <c r="J2" s="3" t="s">
        <v>45</v>
      </c>
      <c r="K2" s="3">
        <v>27.498949684999999</v>
      </c>
      <c r="L2" s="3">
        <v>29.25</v>
      </c>
      <c r="M2">
        <f t="shared" ref="M2:M20" si="0">L2-K2</f>
        <v>1.7510503150000005</v>
      </c>
    </row>
    <row r="3" spans="1:13" x14ac:dyDescent="0.2">
      <c r="A3" s="2" t="s">
        <v>71</v>
      </c>
      <c r="B3" s="2">
        <f>AVERAGE(M14:M20)</f>
        <v>4.0081383935714294</v>
      </c>
      <c r="C3" s="2"/>
      <c r="H3" s="7" t="str">
        <f>VLOOKUP(J3,[1]final_cqs_with_exp_metadata!$A$1:$I$795, 2, FALSE)</f>
        <v>Unif 1</v>
      </c>
      <c r="I3" s="7" t="str">
        <f>VLOOKUP(J3,[1]final_cqs_with_exp_metadata!$A$1:$I$795, 9, FALSE)</f>
        <v>fourteen</v>
      </c>
      <c r="J3" s="3" t="s">
        <v>46</v>
      </c>
      <c r="K3" s="3">
        <v>27.498949684999999</v>
      </c>
      <c r="L3" s="3">
        <v>26.56</v>
      </c>
      <c r="M3">
        <f t="shared" si="0"/>
        <v>-0.93894968500000076</v>
      </c>
    </row>
    <row r="4" spans="1:13" x14ac:dyDescent="0.2">
      <c r="A4" s="2"/>
      <c r="B4" s="2"/>
      <c r="C4" s="2"/>
      <c r="H4" s="7" t="str">
        <f>VLOOKUP(J4,[1]final_cqs_with_exp_metadata!$A$1:$I$795, 2, FALSE)</f>
        <v>Unif 11</v>
      </c>
      <c r="I4" s="7" t="str">
        <f>VLOOKUP(J4,[1]final_cqs_with_exp_metadata!$A$1:$I$795, 9, FALSE)</f>
        <v>fourteen</v>
      </c>
      <c r="J4" s="3" t="s">
        <v>47</v>
      </c>
      <c r="K4" s="3">
        <v>27.498949684999999</v>
      </c>
      <c r="L4" s="3">
        <v>27.61</v>
      </c>
      <c r="M4">
        <f t="shared" si="0"/>
        <v>0.11105031499999996</v>
      </c>
    </row>
    <row r="5" spans="1:13" x14ac:dyDescent="0.2">
      <c r="A5" s="4" t="s">
        <v>14</v>
      </c>
      <c r="B5" s="4" t="s">
        <v>15</v>
      </c>
      <c r="C5" s="4" t="s">
        <v>16</v>
      </c>
      <c r="H5" s="7" t="str">
        <f>VLOOKUP(J5,[1]final_cqs_with_exp_metadata!$A$1:$I$795, 2, FALSE)</f>
        <v>Unif 13</v>
      </c>
      <c r="I5" s="7" t="str">
        <f>VLOOKUP(J5,[1]final_cqs_with_exp_metadata!$A$1:$I$795, 9, FALSE)</f>
        <v>fourteen</v>
      </c>
      <c r="J5" s="3" t="s">
        <v>50</v>
      </c>
      <c r="K5" s="3">
        <v>27.498949684999999</v>
      </c>
      <c r="L5" s="3">
        <v>27.65</v>
      </c>
      <c r="M5">
        <f t="shared" si="0"/>
        <v>0.1510503149999991</v>
      </c>
    </row>
    <row r="6" spans="1:13" x14ac:dyDescent="0.2">
      <c r="A6" s="2" t="s">
        <v>74</v>
      </c>
      <c r="B6" s="2">
        <v>1.0269999999999999</v>
      </c>
      <c r="C6" s="2">
        <f>1+B6</f>
        <v>2.0270000000000001</v>
      </c>
      <c r="H6" s="7" t="str">
        <f>VLOOKUP(J6,[1]final_cqs_with_exp_metadata!$A$1:$I$795, 2, FALSE)</f>
        <v>Unif 15</v>
      </c>
      <c r="I6" s="7" t="str">
        <f>VLOOKUP(J6,[1]final_cqs_with_exp_metadata!$A$1:$I$795, 9, FALSE)</f>
        <v>fourteen</v>
      </c>
      <c r="J6" s="3" t="s">
        <v>51</v>
      </c>
      <c r="K6" s="3">
        <v>23.075739989999999</v>
      </c>
      <c r="L6" s="3">
        <v>29.9</v>
      </c>
      <c r="M6">
        <f t="shared" si="0"/>
        <v>6.8242600099999997</v>
      </c>
    </row>
    <row r="7" spans="1:13" x14ac:dyDescent="0.2">
      <c r="A7" s="2" t="s">
        <v>22</v>
      </c>
      <c r="B7" s="2">
        <v>1.117</v>
      </c>
      <c r="C7" s="2">
        <f>1+B7</f>
        <v>2.117</v>
      </c>
      <c r="H7" s="7" t="str">
        <f>VLOOKUP(J7,[1]final_cqs_with_exp_metadata!$A$1:$I$795, 2, FALSE)</f>
        <v>Unif 19</v>
      </c>
      <c r="I7" s="7" t="str">
        <f>VLOOKUP(J7,[1]final_cqs_with_exp_metadata!$A$1:$I$795, 9, FALSE)</f>
        <v>fourteen</v>
      </c>
      <c r="J7" s="3" t="s">
        <v>53</v>
      </c>
      <c r="K7" s="3">
        <v>22.975026374999999</v>
      </c>
      <c r="L7" s="3">
        <v>28.7</v>
      </c>
      <c r="M7">
        <f t="shared" si="0"/>
        <v>5.7249736250000005</v>
      </c>
    </row>
    <row r="8" spans="1:13" x14ac:dyDescent="0.2">
      <c r="A8" s="2"/>
      <c r="B8" s="2"/>
      <c r="C8" s="2"/>
      <c r="H8" s="7" t="str">
        <f>VLOOKUP(J8,[1]final_cqs_with_exp_metadata!$A$1:$I$795, 2, FALSE)</f>
        <v>Unif 23</v>
      </c>
      <c r="I8" s="7" t="str">
        <f>VLOOKUP(J8,[1]final_cqs_with_exp_metadata!$A$1:$I$795, 9, FALSE)</f>
        <v>fourteen</v>
      </c>
      <c r="J8" s="3" t="s">
        <v>56</v>
      </c>
      <c r="K8" s="3">
        <v>22.975026374999999</v>
      </c>
      <c r="L8" s="3">
        <v>28.79</v>
      </c>
      <c r="M8">
        <f t="shared" si="0"/>
        <v>5.8149736250000004</v>
      </c>
    </row>
    <row r="9" spans="1:13" x14ac:dyDescent="0.2">
      <c r="A9" s="2"/>
      <c r="B9" s="1" t="s">
        <v>25</v>
      </c>
      <c r="C9" s="2">
        <f>GEOMEAN(C6:C6)</f>
        <v>2.0270000000000001</v>
      </c>
      <c r="H9" s="7" t="str">
        <f>VLOOKUP(J9,[1]final_cqs_with_exp_metadata!$A$1:$I$795, 2, FALSE)</f>
        <v>Unif 3</v>
      </c>
      <c r="I9" s="7" t="str">
        <f>VLOOKUP(J9,[1]final_cqs_with_exp_metadata!$A$1:$I$795, 9, FALSE)</f>
        <v>fourteen</v>
      </c>
      <c r="J9" s="3" t="s">
        <v>58</v>
      </c>
      <c r="K9" s="3">
        <v>22.975026374999999</v>
      </c>
      <c r="L9" s="3">
        <v>28.03</v>
      </c>
      <c r="M9">
        <f t="shared" si="0"/>
        <v>5.0549736250000024</v>
      </c>
    </row>
    <row r="10" spans="1:13" x14ac:dyDescent="0.2">
      <c r="A10" s="2"/>
      <c r="B10" s="2"/>
      <c r="C10" s="2"/>
      <c r="H10" s="7" t="str">
        <f>VLOOKUP(J10,[1]final_cqs_with_exp_metadata!$A$1:$I$795, 2, FALSE)</f>
        <v>Unif 7</v>
      </c>
      <c r="I10" s="7" t="str">
        <f>VLOOKUP(J10,[1]final_cqs_with_exp_metadata!$A$1:$I$795, 9, FALSE)</f>
        <v>fourteen</v>
      </c>
      <c r="J10" s="3" t="s">
        <v>59</v>
      </c>
      <c r="K10" s="3">
        <v>22.975026374999999</v>
      </c>
      <c r="L10" s="3">
        <v>27.69</v>
      </c>
      <c r="M10">
        <f t="shared" si="0"/>
        <v>4.7149736250000025</v>
      </c>
    </row>
    <row r="11" spans="1:13" x14ac:dyDescent="0.2">
      <c r="A11" s="2"/>
      <c r="B11" s="4" t="s">
        <v>28</v>
      </c>
      <c r="C11" s="2">
        <f>C7/C9</f>
        <v>1.0444005920078934</v>
      </c>
      <c r="H11" s="7" t="str">
        <f>VLOOKUP(J11,[1]final_cqs_with_exp_metadata!$A$1:$I$795, 2, FALSE)</f>
        <v>Unif 7</v>
      </c>
      <c r="I11" s="7" t="str">
        <f>VLOOKUP(J11,[1]final_cqs_with_exp_metadata!$A$1:$I$795, 9, FALSE)</f>
        <v>fourteen</v>
      </c>
      <c r="J11" s="3" t="s">
        <v>60</v>
      </c>
      <c r="K11" s="3">
        <v>22.975026374999999</v>
      </c>
      <c r="L11" s="3">
        <v>28.09</v>
      </c>
      <c r="M11">
        <f t="shared" si="0"/>
        <v>5.1149736250000011</v>
      </c>
    </row>
    <row r="12" spans="1:13" x14ac:dyDescent="0.2">
      <c r="A12" s="2"/>
      <c r="B12" s="1" t="s">
        <v>30</v>
      </c>
      <c r="C12" s="2"/>
      <c r="H12" s="7" t="str">
        <f>VLOOKUP(J12,[1]final_cqs_with_exp_metadata!$A$1:$I$795, 2, FALSE)</f>
        <v>Unif 9</v>
      </c>
      <c r="I12" s="7" t="str">
        <f>VLOOKUP(J12,[1]final_cqs_with_exp_metadata!$A$1:$I$795, 9, FALSE)</f>
        <v>fourteen</v>
      </c>
      <c r="J12" s="3" t="s">
        <v>62</v>
      </c>
      <c r="K12" s="3">
        <v>22.975026374999999</v>
      </c>
      <c r="L12" s="3">
        <v>27.19</v>
      </c>
      <c r="M12">
        <f t="shared" si="0"/>
        <v>4.2149736250000025</v>
      </c>
    </row>
    <row r="13" spans="1:13" x14ac:dyDescent="0.2">
      <c r="A13" s="2"/>
      <c r="B13" s="2"/>
      <c r="C13" s="2"/>
      <c r="H13" s="7" t="str">
        <f>VLOOKUP(J13,[1]final_cqs_with_exp_metadata!$A$1:$I$795, 2, FALSE)</f>
        <v>Unif 21</v>
      </c>
      <c r="I13" s="7" t="str">
        <f>VLOOKUP(J13,[1]final_cqs_with_exp_metadata!$A$1:$I$795, 9, FALSE)</f>
        <v>fourteen</v>
      </c>
      <c r="J13" s="3" t="s">
        <v>63</v>
      </c>
      <c r="K13" s="3">
        <v>22.975026374999999</v>
      </c>
      <c r="L13" s="3">
        <v>27.28</v>
      </c>
      <c r="M13">
        <f t="shared" si="0"/>
        <v>4.3049736250000024</v>
      </c>
    </row>
    <row r="14" spans="1:13" x14ac:dyDescent="0.2">
      <c r="B14" s="5" t="s">
        <v>33</v>
      </c>
      <c r="C14">
        <f>1+C11</f>
        <v>2.0444005920078934</v>
      </c>
      <c r="H14" s="7" t="str">
        <f>VLOOKUP(J14,[1]final_cqs_with_exp_metadata!$A$1:$I$795, 2, FALSE)</f>
        <v>Unif 12</v>
      </c>
      <c r="I14" s="7" t="str">
        <f>VLOOKUP(J14,[1]final_cqs_with_exp_metadata!$A$1:$I$795, 9, FALSE)</f>
        <v>twenty-one</v>
      </c>
      <c r="J14" s="3" t="s">
        <v>48</v>
      </c>
      <c r="K14" s="3">
        <v>27.498949684999999</v>
      </c>
      <c r="L14" s="3">
        <v>28.85</v>
      </c>
      <c r="M14">
        <f t="shared" si="0"/>
        <v>1.3510503150000019</v>
      </c>
    </row>
    <row r="15" spans="1:13" x14ac:dyDescent="0.2">
      <c r="H15" s="7" t="str">
        <f>VLOOKUP(J15,[1]final_cqs_with_exp_metadata!$A$1:$I$795, 2, FALSE)</f>
        <v>Unif 12</v>
      </c>
      <c r="I15" s="7" t="str">
        <f>VLOOKUP(J15,[1]final_cqs_with_exp_metadata!$A$1:$I$795, 9, FALSE)</f>
        <v>twenty-one</v>
      </c>
      <c r="J15" s="3" t="s">
        <v>49</v>
      </c>
      <c r="K15" s="3">
        <v>27.498949684999999</v>
      </c>
      <c r="L15" s="3">
        <v>28.95</v>
      </c>
      <c r="M15">
        <f t="shared" si="0"/>
        <v>1.4510503149999998</v>
      </c>
    </row>
    <row r="16" spans="1:13" x14ac:dyDescent="0.2">
      <c r="H16" s="7" t="str">
        <f>VLOOKUP(J16,[1]final_cqs_with_exp_metadata!$A$1:$I$795, 2, FALSE)</f>
        <v>Unif 18</v>
      </c>
      <c r="I16" s="7" t="str">
        <f>VLOOKUP(J16,[1]final_cqs_with_exp_metadata!$A$1:$I$795, 9, FALSE)</f>
        <v>twenty-one</v>
      </c>
      <c r="J16" s="3" t="s">
        <v>52</v>
      </c>
      <c r="K16" s="3">
        <v>22.975026374999999</v>
      </c>
      <c r="L16" s="3">
        <v>26.58</v>
      </c>
      <c r="M16">
        <f t="shared" si="0"/>
        <v>3.6049736249999995</v>
      </c>
    </row>
    <row r="17" spans="8:13" x14ac:dyDescent="0.2">
      <c r="H17" s="7" t="str">
        <f>VLOOKUP(J17,[1]final_cqs_with_exp_metadata!$A$1:$I$795, 2, FALSE)</f>
        <v>Unif 2</v>
      </c>
      <c r="I17" s="7" t="str">
        <f>VLOOKUP(J17,[1]final_cqs_with_exp_metadata!$A$1:$I$795, 9, FALSE)</f>
        <v>twenty-one</v>
      </c>
      <c r="J17" s="3" t="s">
        <v>54</v>
      </c>
      <c r="K17" s="3">
        <v>22.975026374999999</v>
      </c>
      <c r="L17" s="3">
        <v>27.25</v>
      </c>
      <c r="M17">
        <f t="shared" si="0"/>
        <v>4.2749736250000012</v>
      </c>
    </row>
    <row r="18" spans="8:13" x14ac:dyDescent="0.2">
      <c r="H18" s="7" t="str">
        <f>VLOOKUP(J18,[1]final_cqs_with_exp_metadata!$A$1:$I$795, 2, FALSE)</f>
        <v>Unif 20</v>
      </c>
      <c r="I18" s="7" t="str">
        <f>VLOOKUP(J18,[1]final_cqs_with_exp_metadata!$A$1:$I$795, 9, FALSE)</f>
        <v>twenty-one</v>
      </c>
      <c r="J18" s="3" t="s">
        <v>55</v>
      </c>
      <c r="K18" s="3">
        <v>22.975026374999999</v>
      </c>
      <c r="L18" s="3">
        <v>27.42</v>
      </c>
      <c r="M18">
        <f t="shared" si="0"/>
        <v>4.4449736250000029</v>
      </c>
    </row>
    <row r="19" spans="8:13" x14ac:dyDescent="0.2">
      <c r="H19" s="7" t="str">
        <f>VLOOKUP(J19,[1]final_cqs_with_exp_metadata!$A$1:$I$795, 2, FALSE)</f>
        <v>Unif 24</v>
      </c>
      <c r="I19" s="7" t="str">
        <f>VLOOKUP(J19,[1]final_cqs_with_exp_metadata!$A$1:$I$795, 9, FALSE)</f>
        <v>twenty-one</v>
      </c>
      <c r="J19" s="3" t="s">
        <v>57</v>
      </c>
      <c r="K19" s="3">
        <v>22.975026374999999</v>
      </c>
      <c r="L19" s="3">
        <v>30.16</v>
      </c>
      <c r="M19">
        <f t="shared" si="0"/>
        <v>7.1849736250000014</v>
      </c>
    </row>
    <row r="20" spans="8:13" x14ac:dyDescent="0.2">
      <c r="H20" s="7" t="str">
        <f>VLOOKUP(J20,[1]final_cqs_with_exp_metadata!$A$1:$I$795, 2, FALSE)</f>
        <v>Unif 8</v>
      </c>
      <c r="I20" s="7" t="str">
        <f>VLOOKUP(J20,[1]final_cqs_with_exp_metadata!$A$1:$I$795, 9, FALSE)</f>
        <v>twenty-one</v>
      </c>
      <c r="J20" s="3" t="s">
        <v>61</v>
      </c>
      <c r="K20" s="3">
        <v>22.975026374999999</v>
      </c>
      <c r="L20" s="3">
        <v>28.72</v>
      </c>
      <c r="M20">
        <f t="shared" si="0"/>
        <v>5.7449736250000001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hyd1_normalization_act7pp2a1</vt:lpstr>
      <vt:lpstr>act7pp2a1_reaction calcualtions</vt:lpstr>
      <vt:lpstr>hyd1_normalization_ubq7</vt:lpstr>
      <vt:lpstr>ubq7_reaction_calculations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Mason Kenyon</dc:creator>
  <cp:lastModifiedBy>Clark, Mason Kenyon</cp:lastModifiedBy>
  <dcterms:created xsi:type="dcterms:W3CDTF">2024-10-25T21:43:34Z</dcterms:created>
  <dcterms:modified xsi:type="dcterms:W3CDTF">2024-12-14T17:16:05Z</dcterms:modified>
</cp:coreProperties>
</file>