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son/Desktop/Summer 2021/pigs_in_a_bucket/"/>
    </mc:Choice>
  </mc:AlternateContent>
  <xr:revisionPtr revIDLastSave="0" documentId="8_{8F4B93EC-359D-6E46-81EB-930D73F1FDFB}" xr6:coauthVersionLast="47" xr6:coauthVersionMax="47" xr10:uidLastSave="{00000000-0000-0000-0000-000000000000}"/>
  <bookViews>
    <workbookView xWindow="2160" yWindow="500" windowWidth="26160" windowHeight="19980" tabRatio="500" xr2:uid="{00000000-000D-0000-FFFF-FFFF00000000}"/>
  </bookViews>
  <sheets>
    <sheet name="compiled" sheetId="7" r:id="rId1"/>
    <sheet name="13 July" sheetId="5" r:id="rId2"/>
    <sheet name="20 July" sheetId="3" r:id="rId3"/>
    <sheet name="24 July" sheetId="4" r:id="rId4"/>
    <sheet name="31 July" sheetId="1" r:id="rId5"/>
    <sheet name="4 Aug" sheetId="6" r:id="rId6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5" i="6" l="1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E11" i="6"/>
  <c r="F11" i="6"/>
  <c r="K11" i="6" s="1"/>
  <c r="G11" i="6"/>
  <c r="H11" i="6"/>
  <c r="E10" i="6"/>
  <c r="F10" i="6"/>
  <c r="G10" i="6"/>
  <c r="H10" i="6"/>
  <c r="K10" i="6" s="1"/>
  <c r="E9" i="6"/>
  <c r="K9" i="6" s="1"/>
  <c r="F9" i="6"/>
  <c r="G9" i="6"/>
  <c r="H9" i="6"/>
  <c r="E8" i="6"/>
  <c r="K8" i="6" s="1"/>
  <c r="F8" i="6"/>
  <c r="G8" i="6"/>
  <c r="H8" i="6"/>
  <c r="E7" i="6"/>
  <c r="K7" i="6" s="1"/>
  <c r="F7" i="6"/>
  <c r="G7" i="6"/>
  <c r="H7" i="6"/>
  <c r="E6" i="6"/>
  <c r="J6" i="6" s="1"/>
  <c r="F6" i="6"/>
  <c r="G6" i="6"/>
  <c r="H6" i="6"/>
  <c r="K6" i="6"/>
  <c r="E5" i="6"/>
  <c r="J5" i="6" s="1"/>
  <c r="F5" i="6"/>
  <c r="G5" i="6"/>
  <c r="H5" i="6"/>
  <c r="K5" i="6" s="1"/>
  <c r="E4" i="6"/>
  <c r="J4" i="6" s="1"/>
  <c r="F4" i="6"/>
  <c r="G4" i="6"/>
  <c r="H4" i="6"/>
  <c r="E3" i="6"/>
  <c r="K3" i="6" s="1"/>
  <c r="F3" i="6"/>
  <c r="G3" i="6"/>
  <c r="H3" i="6"/>
  <c r="E2" i="6"/>
  <c r="J2" i="6" s="1"/>
  <c r="F2" i="6"/>
  <c r="G2" i="6"/>
  <c r="H2" i="6"/>
  <c r="K2" i="6"/>
  <c r="I11" i="5"/>
  <c r="I10" i="5"/>
  <c r="I9" i="5"/>
  <c r="I8" i="5"/>
  <c r="I7" i="5"/>
  <c r="I6" i="5"/>
  <c r="I5" i="5"/>
  <c r="I4" i="5"/>
  <c r="I3" i="5"/>
  <c r="I2" i="5"/>
  <c r="H11" i="5"/>
  <c r="H10" i="5"/>
  <c r="H9" i="5"/>
  <c r="H8" i="5"/>
  <c r="H7" i="5"/>
  <c r="H6" i="5"/>
  <c r="H5" i="5"/>
  <c r="H4" i="5"/>
  <c r="H3" i="5"/>
  <c r="H2" i="5"/>
  <c r="J25" i="4"/>
  <c r="I25" i="4"/>
  <c r="J24" i="4"/>
  <c r="I24" i="4"/>
  <c r="J23" i="4"/>
  <c r="I23" i="4"/>
  <c r="J22" i="4"/>
  <c r="I22" i="4"/>
  <c r="J21" i="4"/>
  <c r="I21" i="4"/>
  <c r="J20" i="4"/>
  <c r="I20" i="4"/>
  <c r="J19" i="4"/>
  <c r="I19" i="4"/>
  <c r="J18" i="4"/>
  <c r="I18" i="4"/>
  <c r="J17" i="4"/>
  <c r="I17" i="4"/>
  <c r="J16" i="4"/>
  <c r="I16" i="4"/>
  <c r="E11" i="4"/>
  <c r="F11" i="4"/>
  <c r="G11" i="4"/>
  <c r="I11" i="4" s="1"/>
  <c r="J11" i="4"/>
  <c r="E10" i="4"/>
  <c r="F10" i="4"/>
  <c r="J10" i="4" s="1"/>
  <c r="G10" i="4"/>
  <c r="E9" i="4"/>
  <c r="J9" i="4" s="1"/>
  <c r="F9" i="4"/>
  <c r="G9" i="4"/>
  <c r="I9" i="4"/>
  <c r="E8" i="4"/>
  <c r="F8" i="4"/>
  <c r="G8" i="4"/>
  <c r="J8" i="4"/>
  <c r="I8" i="4"/>
  <c r="E7" i="4"/>
  <c r="I7" i="4" s="1"/>
  <c r="F7" i="4"/>
  <c r="G7" i="4"/>
  <c r="E6" i="4"/>
  <c r="I6" i="4" s="1"/>
  <c r="F6" i="4"/>
  <c r="J6" i="4" s="1"/>
  <c r="G6" i="4"/>
  <c r="E5" i="4"/>
  <c r="I5" i="4" s="1"/>
  <c r="F5" i="4"/>
  <c r="G5" i="4"/>
  <c r="E4" i="4"/>
  <c r="I4" i="4" s="1"/>
  <c r="F4" i="4"/>
  <c r="G4" i="4"/>
  <c r="J4" i="4"/>
  <c r="E3" i="4"/>
  <c r="F3" i="4"/>
  <c r="G3" i="4"/>
  <c r="I3" i="4" s="1"/>
  <c r="J3" i="4"/>
  <c r="E2" i="4"/>
  <c r="F2" i="4"/>
  <c r="J2" i="4" s="1"/>
  <c r="G2" i="4"/>
  <c r="G11" i="3"/>
  <c r="F11" i="3"/>
  <c r="J11" i="3" s="1"/>
  <c r="E11" i="3"/>
  <c r="G10" i="3"/>
  <c r="F10" i="3"/>
  <c r="J10" i="3" s="1"/>
  <c r="E10" i="3"/>
  <c r="G8" i="3"/>
  <c r="F8" i="3"/>
  <c r="E8" i="3"/>
  <c r="I8" i="3" s="1"/>
  <c r="G7" i="3"/>
  <c r="F7" i="3"/>
  <c r="J7" i="3" s="1"/>
  <c r="E7" i="3"/>
  <c r="G6" i="3"/>
  <c r="I6" i="3" s="1"/>
  <c r="F6" i="3"/>
  <c r="E6" i="3"/>
  <c r="G5" i="3"/>
  <c r="F5" i="3"/>
  <c r="E5" i="3"/>
  <c r="J5" i="3" s="1"/>
  <c r="G3" i="3"/>
  <c r="F3" i="3"/>
  <c r="E3" i="3"/>
  <c r="J3" i="3" s="1"/>
  <c r="G2" i="3"/>
  <c r="F2" i="3"/>
  <c r="E2" i="3"/>
  <c r="I2" i="3" s="1"/>
  <c r="J6" i="3"/>
  <c r="J2" i="3"/>
  <c r="J25" i="3"/>
  <c r="J24" i="3"/>
  <c r="J23" i="3"/>
  <c r="J22" i="3"/>
  <c r="J21" i="3"/>
  <c r="J20" i="3"/>
  <c r="J19" i="3"/>
  <c r="J18" i="3"/>
  <c r="J17" i="3"/>
  <c r="J16" i="3"/>
  <c r="I25" i="3"/>
  <c r="I24" i="3"/>
  <c r="I23" i="3"/>
  <c r="I22" i="3"/>
  <c r="I21" i="3"/>
  <c r="I20" i="3"/>
  <c r="I19" i="3"/>
  <c r="I18" i="3"/>
  <c r="I17" i="3"/>
  <c r="I16" i="3"/>
  <c r="I11" i="3"/>
  <c r="I5" i="3"/>
  <c r="H11" i="1"/>
  <c r="K11" i="1" s="1"/>
  <c r="G11" i="1"/>
  <c r="F11" i="1"/>
  <c r="H10" i="1"/>
  <c r="G10" i="1"/>
  <c r="F10" i="1"/>
  <c r="J10" i="1" s="1"/>
  <c r="H9" i="1"/>
  <c r="G9" i="1"/>
  <c r="F9" i="1"/>
  <c r="H8" i="1"/>
  <c r="G8" i="1"/>
  <c r="F8" i="1"/>
  <c r="K8" i="1" s="1"/>
  <c r="H7" i="1"/>
  <c r="G7" i="1"/>
  <c r="F7" i="1"/>
  <c r="H6" i="1"/>
  <c r="G6" i="1"/>
  <c r="K6" i="1" s="1"/>
  <c r="F6" i="1"/>
  <c r="H5" i="1"/>
  <c r="G5" i="1"/>
  <c r="F5" i="1"/>
  <c r="H4" i="1"/>
  <c r="G4" i="1"/>
  <c r="J4" i="1" s="1"/>
  <c r="F4" i="1"/>
  <c r="H3" i="1"/>
  <c r="G3" i="1"/>
  <c r="F3" i="1"/>
  <c r="H2" i="1"/>
  <c r="G2" i="1"/>
  <c r="F2" i="1"/>
  <c r="K2" i="1" s="1"/>
  <c r="E11" i="1"/>
  <c r="E10" i="1"/>
  <c r="E9" i="1"/>
  <c r="K9" i="1" s="1"/>
  <c r="E8" i="1"/>
  <c r="E7" i="1"/>
  <c r="E6" i="1"/>
  <c r="E5" i="1"/>
  <c r="J5" i="1" s="1"/>
  <c r="E4" i="1"/>
  <c r="K4" i="1" s="1"/>
  <c r="E3" i="1"/>
  <c r="J3" i="1" s="1"/>
  <c r="E2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5" i="1"/>
  <c r="K3" i="1"/>
  <c r="J8" i="1"/>
  <c r="J2" i="1"/>
  <c r="K7" i="1"/>
  <c r="J7" i="1"/>
  <c r="J9" i="1" l="1"/>
  <c r="J11" i="1"/>
  <c r="I3" i="3"/>
  <c r="J6" i="1"/>
  <c r="I7" i="3"/>
  <c r="K10" i="1"/>
  <c r="I10" i="3"/>
  <c r="J7" i="4"/>
  <c r="J10" i="6"/>
  <c r="J9" i="6"/>
  <c r="J8" i="3"/>
  <c r="J8" i="6"/>
  <c r="K4" i="6"/>
  <c r="I2" i="4"/>
  <c r="J5" i="4"/>
  <c r="I10" i="4"/>
  <c r="J3" i="6"/>
  <c r="J7" i="6"/>
  <c r="J11" i="6"/>
</calcChain>
</file>

<file path=xl/sharedStrings.xml><?xml version="1.0" encoding="utf-8"?>
<sst xmlns="http://schemas.openxmlformats.org/spreadsheetml/2006/main" count="516" uniqueCount="31">
  <si>
    <t>Biomass</t>
  </si>
  <si>
    <t>Site</t>
  </si>
  <si>
    <t>Fence</t>
  </si>
  <si>
    <t>Pig</t>
  </si>
  <si>
    <t>Y</t>
  </si>
  <si>
    <t>O</t>
  </si>
  <si>
    <t>F</t>
  </si>
  <si>
    <t>Mean</t>
  </si>
  <si>
    <t>SE</t>
  </si>
  <si>
    <t>Duration</t>
  </si>
  <si>
    <t>24h</t>
  </si>
  <si>
    <t>Flies-13</t>
  </si>
  <si>
    <t>Flies-14</t>
  </si>
  <si>
    <t>avg</t>
  </si>
  <si>
    <t>Day</t>
  </si>
  <si>
    <t>Month</t>
  </si>
  <si>
    <t>Year</t>
  </si>
  <si>
    <t>July</t>
  </si>
  <si>
    <t>August</t>
  </si>
  <si>
    <t>Obs1tot</t>
  </si>
  <si>
    <t>Obs1rate</t>
  </si>
  <si>
    <t>Obs2rate</t>
  </si>
  <si>
    <t>Obs2tot</t>
  </si>
  <si>
    <t>Obs3tot</t>
  </si>
  <si>
    <t>Obs3rate</t>
  </si>
  <si>
    <t>Obs4tot</t>
  </si>
  <si>
    <t>Obs4rate</t>
  </si>
  <si>
    <t>AVGrate</t>
  </si>
  <si>
    <t>SUMrate</t>
  </si>
  <si>
    <t>NumObs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</si>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</sst>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446850393700801E-2"/>
          <c:y val="6.0185185185185203E-2"/>
          <c:w val="0.846754593175853"/>
          <c:h val="0.82246937882764704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'13 July'!$I$2:$I$6</c:f>
                <c:numCache>
                  <c:formatCode>General</c:formatCode>
                  <c:ptCount val="5"/>
                  <c:pt idx="0">
                    <c:v>7.5</c:v>
                  </c:pt>
                  <c:pt idx="1">
                    <c:v>16.999999999999996</c:v>
                  </c:pt>
                  <c:pt idx="2">
                    <c:v>8</c:v>
                  </c:pt>
                  <c:pt idx="3">
                    <c:v>27.999999999999996</c:v>
                  </c:pt>
                  <c:pt idx="4">
                    <c:v>21.5</c:v>
                  </c:pt>
                </c:numCache>
              </c:numRef>
            </c:plus>
            <c:minus>
              <c:numRef>
                <c:f>'13 July'!$I$2:$I$6</c:f>
                <c:numCache>
                  <c:formatCode>General</c:formatCode>
                  <c:ptCount val="5"/>
                  <c:pt idx="0">
                    <c:v>7.5</c:v>
                  </c:pt>
                  <c:pt idx="1">
                    <c:v>16.999999999999996</c:v>
                  </c:pt>
                  <c:pt idx="2">
                    <c:v>8</c:v>
                  </c:pt>
                  <c:pt idx="3">
                    <c:v>27.999999999999996</c:v>
                  </c:pt>
                  <c:pt idx="4">
                    <c:v>21.5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'13 July'!$E$2:$E$6</c:f>
              <c:numCache>
                <c:formatCode>0.00</c:formatCode>
                <c:ptCount val="5"/>
                <c:pt idx="0">
                  <c:v>55</c:v>
                </c:pt>
                <c:pt idx="1">
                  <c:v>130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xVal>
          <c:yVal>
            <c:numRef>
              <c:f>'13 July'!$H$2:$H$6</c:f>
              <c:numCache>
                <c:formatCode>General</c:formatCode>
                <c:ptCount val="5"/>
                <c:pt idx="0">
                  <c:v>36.5</c:v>
                </c:pt>
                <c:pt idx="1">
                  <c:v>85</c:v>
                </c:pt>
                <c:pt idx="2">
                  <c:v>120</c:v>
                </c:pt>
                <c:pt idx="3">
                  <c:v>235</c:v>
                </c:pt>
                <c:pt idx="4">
                  <c:v>272.5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A0-0B49-89A9-D2373E358471}"/>
            </c:ext>
          </c:extLst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9"/>
            <c:spPr>
              <a:noFill/>
              <a:ln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'13 July'!$I$7:$I$11</c:f>
                <c:numCache>
                  <c:formatCode>General</c:formatCode>
                  <c:ptCount val="5"/>
                  <c:pt idx="0">
                    <c:v>4.5</c:v>
                  </c:pt>
                  <c:pt idx="1">
                    <c:v>29.5</c:v>
                  </c:pt>
                  <c:pt idx="2">
                    <c:v>15</c:v>
                  </c:pt>
                  <c:pt idx="3">
                    <c:v>15</c:v>
                  </c:pt>
                  <c:pt idx="4">
                    <c:v>1</c:v>
                  </c:pt>
                </c:numCache>
              </c:numRef>
            </c:plus>
            <c:minus>
              <c:numRef>
                <c:f>'13 July'!$I$7:$I$11</c:f>
                <c:numCache>
                  <c:formatCode>General</c:formatCode>
                  <c:ptCount val="5"/>
                  <c:pt idx="0">
                    <c:v>4.5</c:v>
                  </c:pt>
                  <c:pt idx="1">
                    <c:v>29.5</c:v>
                  </c:pt>
                  <c:pt idx="2">
                    <c:v>15</c:v>
                  </c:pt>
                  <c:pt idx="3">
                    <c:v>15</c:v>
                  </c:pt>
                  <c:pt idx="4">
                    <c:v>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'13 July'!$E$7:$E$11</c:f>
              <c:numCache>
                <c:formatCode>0.00</c:formatCode>
                <c:ptCount val="5"/>
                <c:pt idx="0">
                  <c:v>55</c:v>
                </c:pt>
                <c:pt idx="1">
                  <c:v>130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xVal>
          <c:yVal>
            <c:numRef>
              <c:f>'13 July'!$H$7:$H$11</c:f>
              <c:numCache>
                <c:formatCode>General</c:formatCode>
                <c:ptCount val="5"/>
                <c:pt idx="0">
                  <c:v>31.5</c:v>
                </c:pt>
                <c:pt idx="1">
                  <c:v>50.5</c:v>
                </c:pt>
                <c:pt idx="2">
                  <c:v>81</c:v>
                </c:pt>
                <c:pt idx="3">
                  <c:v>162</c:v>
                </c:pt>
                <c:pt idx="4">
                  <c:v>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A0-0B49-89A9-D2373E358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004272"/>
        <c:axId val="845698384"/>
      </c:scatterChart>
      <c:valAx>
        <c:axId val="84600427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845698384"/>
        <c:crosses val="autoZero"/>
        <c:crossBetween val="midCat"/>
      </c:valAx>
      <c:valAx>
        <c:axId val="845698384"/>
        <c:scaling>
          <c:orientation val="minMax"/>
          <c:max val="300"/>
        </c:scaling>
        <c:delete val="0"/>
        <c:axPos val="l"/>
        <c:numFmt formatCode="General" sourceLinked="1"/>
        <c:majorTickMark val="out"/>
        <c:minorTickMark val="none"/>
        <c:tickLblPos val="nextTo"/>
        <c:crossAx val="846004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957283464566899"/>
          <c:y val="0.10609762321376499"/>
          <c:w val="0.119479877515311"/>
          <c:h val="0.18595290172061801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446850393700801E-2"/>
          <c:y val="6.0185185185185203E-2"/>
          <c:w val="0.846754593175853"/>
          <c:h val="0.82246937882764704"/>
        </c:manualLayout>
      </c:layout>
      <c:scatterChart>
        <c:scatterStyle val="lineMarker"/>
        <c:varyColors val="0"/>
        <c:ser>
          <c:idx val="0"/>
          <c:order val="0"/>
          <c:tx>
            <c:v>Fence</c:v>
          </c:tx>
          <c:spPr>
            <a:ln w="47625">
              <a:noFill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'20 July'!$J$2:$J$6</c:f>
                <c:numCache>
                  <c:formatCode>General</c:formatCode>
                  <c:ptCount val="5"/>
                  <c:pt idx="0">
                    <c:v>2.4198187292534444E-2</c:v>
                  </c:pt>
                  <c:pt idx="1">
                    <c:v>0.20662314273830187</c:v>
                  </c:pt>
                  <c:pt idx="3">
                    <c:v>0.23113640189545873</c:v>
                  </c:pt>
                  <c:pt idx="4">
                    <c:v>0.52594919743837809</c:v>
                  </c:pt>
                </c:numCache>
              </c:numRef>
            </c:plus>
            <c:minus>
              <c:numRef>
                <c:f>'20 July'!$J$2:$J$6</c:f>
                <c:numCache>
                  <c:formatCode>General</c:formatCode>
                  <c:ptCount val="5"/>
                  <c:pt idx="0">
                    <c:v>2.4198187292534444E-2</c:v>
                  </c:pt>
                  <c:pt idx="1">
                    <c:v>0.20662314273830187</c:v>
                  </c:pt>
                  <c:pt idx="3">
                    <c:v>0.23113640189545873</c:v>
                  </c:pt>
                  <c:pt idx="4">
                    <c:v>0.52594919743837809</c:v>
                  </c:pt>
                </c:numCache>
              </c:numRef>
            </c:minus>
          </c:errBars>
          <c:xVal>
            <c:numRef>
              <c:f>'20 July'!$H$2:$H$6</c:f>
              <c:numCache>
                <c:formatCode>0.00</c:formatCode>
                <c:ptCount val="5"/>
                <c:pt idx="0">
                  <c:v>55</c:v>
                </c:pt>
                <c:pt idx="1">
                  <c:v>130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xVal>
          <c:yVal>
            <c:numRef>
              <c:f>'20 July'!$I$2:$I$6</c:f>
              <c:numCache>
                <c:formatCode>0.00</c:formatCode>
                <c:ptCount val="5"/>
                <c:pt idx="0">
                  <c:v>0.125</c:v>
                </c:pt>
                <c:pt idx="1">
                  <c:v>0.50546448087431706</c:v>
                </c:pt>
                <c:pt idx="3">
                  <c:v>1.1047619047619048</c:v>
                </c:pt>
                <c:pt idx="4">
                  <c:v>2.0608695652173914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E1-0840-8C87-48FE65BA2B2A}"/>
            </c:ext>
          </c:extLst>
        </c:ser>
        <c:ser>
          <c:idx val="1"/>
          <c:order val="1"/>
          <c:tx>
            <c:v>Open</c:v>
          </c:tx>
          <c:spPr>
            <a:ln w="47625">
              <a:noFill/>
            </a:ln>
            <a:effectLst/>
          </c:spPr>
          <c:marker>
            <c:symbol val="circle"/>
            <c:size val="9"/>
            <c:spPr>
              <a:noFill/>
              <a:ln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'20 July'!$J$7:$J$11</c:f>
                <c:numCache>
                  <c:formatCode>General</c:formatCode>
                  <c:ptCount val="5"/>
                  <c:pt idx="0">
                    <c:v>0.10940979837789284</c:v>
                  </c:pt>
                  <c:pt idx="1">
                    <c:v>0.35523560403472521</c:v>
                  </c:pt>
                  <c:pt idx="3">
                    <c:v>8.5623019775553054E-3</c:v>
                  </c:pt>
                  <c:pt idx="4">
                    <c:v>0.14052533873866921</c:v>
                  </c:pt>
                </c:numCache>
              </c:numRef>
            </c:plus>
            <c:minus>
              <c:numRef>
                <c:f>'20 July'!$J$7:$J$11</c:f>
                <c:numCache>
                  <c:formatCode>General</c:formatCode>
                  <c:ptCount val="5"/>
                  <c:pt idx="0">
                    <c:v>0.10940979837789284</c:v>
                  </c:pt>
                  <c:pt idx="1">
                    <c:v>0.35523560403472521</c:v>
                  </c:pt>
                  <c:pt idx="3">
                    <c:v>8.5623019775553054E-3</c:v>
                  </c:pt>
                  <c:pt idx="4">
                    <c:v>0.14052533873866921</c:v>
                  </c:pt>
                </c:numCache>
              </c:numRef>
            </c:minus>
          </c:errBars>
          <c:xVal>
            <c:numRef>
              <c:f>'20 July'!$H$7:$H$11</c:f>
              <c:numCache>
                <c:formatCode>0.00</c:formatCode>
                <c:ptCount val="5"/>
                <c:pt idx="0">
                  <c:v>55</c:v>
                </c:pt>
                <c:pt idx="1">
                  <c:v>130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xVal>
          <c:yVal>
            <c:numRef>
              <c:f>'20 July'!$I$7:$I$11</c:f>
              <c:numCache>
                <c:formatCode>0.00</c:formatCode>
                <c:ptCount val="5"/>
                <c:pt idx="0">
                  <c:v>0.35313531353135313</c:v>
                </c:pt>
                <c:pt idx="1">
                  <c:v>0.58064516129032262</c:v>
                </c:pt>
                <c:pt idx="3">
                  <c:v>0.83171521035598694</c:v>
                </c:pt>
                <c:pt idx="4">
                  <c:v>0.79629629629629628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E1-0840-8C87-48FE65BA2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152672"/>
        <c:axId val="847156736"/>
      </c:scatterChart>
      <c:valAx>
        <c:axId val="84715267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847156736"/>
        <c:crosses val="autoZero"/>
        <c:crossBetween val="midCat"/>
      </c:valAx>
      <c:valAx>
        <c:axId val="847156736"/>
        <c:scaling>
          <c:orientation val="minMax"/>
          <c:max val="2.5"/>
        </c:scaling>
        <c:delete val="0"/>
        <c:axPos val="l"/>
        <c:numFmt formatCode="0.00" sourceLinked="1"/>
        <c:majorTickMark val="out"/>
        <c:minorTickMark val="none"/>
        <c:tickLblPos val="nextTo"/>
        <c:crossAx val="847152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957283464566899"/>
          <c:y val="0.10609762321376499"/>
          <c:w val="0.119479877515311"/>
          <c:h val="0.18595290172061801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446850393700801E-2"/>
          <c:y val="6.0185185185185203E-2"/>
          <c:w val="0.846754593175853"/>
          <c:h val="0.82246937882764704"/>
        </c:manualLayout>
      </c:layout>
      <c:scatterChart>
        <c:scatterStyle val="lineMarker"/>
        <c:varyColors val="0"/>
        <c:ser>
          <c:idx val="0"/>
          <c:order val="0"/>
          <c:tx>
            <c:v>Fence</c:v>
          </c:tx>
          <c:spPr>
            <a:ln w="47625">
              <a:noFill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'24 July'!$J$2:$J$6</c:f>
                <c:numCache>
                  <c:formatCode>General</c:formatCode>
                  <c:ptCount val="5"/>
                  <c:pt idx="0">
                    <c:v>8.0379757089669282E-2</c:v>
                  </c:pt>
                  <c:pt idx="1">
                    <c:v>0.11552943674431272</c:v>
                  </c:pt>
                  <c:pt idx="2">
                    <c:v>0.11043001122870801</c:v>
                  </c:pt>
                  <c:pt idx="3">
                    <c:v>0.21945811803000811</c:v>
                  </c:pt>
                  <c:pt idx="4">
                    <c:v>0.36651699152351136</c:v>
                  </c:pt>
                </c:numCache>
              </c:numRef>
            </c:plus>
            <c:minus>
              <c:numRef>
                <c:f>'24 July'!$J$2:$J$6</c:f>
                <c:numCache>
                  <c:formatCode>General</c:formatCode>
                  <c:ptCount val="5"/>
                  <c:pt idx="0">
                    <c:v>8.0379757089669282E-2</c:v>
                  </c:pt>
                  <c:pt idx="1">
                    <c:v>0.11552943674431272</c:v>
                  </c:pt>
                  <c:pt idx="2">
                    <c:v>0.11043001122870801</c:v>
                  </c:pt>
                  <c:pt idx="3">
                    <c:v>0.21945811803000811</c:v>
                  </c:pt>
                  <c:pt idx="4">
                    <c:v>0.36651699152351136</c:v>
                  </c:pt>
                </c:numCache>
              </c:numRef>
            </c:minus>
          </c:errBars>
          <c:xVal>
            <c:numRef>
              <c:f>'24 July'!$H$2:$H$6</c:f>
              <c:numCache>
                <c:formatCode>0.00</c:formatCode>
                <c:ptCount val="5"/>
                <c:pt idx="0">
                  <c:v>55</c:v>
                </c:pt>
                <c:pt idx="1">
                  <c:v>130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xVal>
          <c:yVal>
            <c:numRef>
              <c:f>'24 July'!$I$2:$I$6</c:f>
              <c:numCache>
                <c:formatCode>0.00</c:formatCode>
                <c:ptCount val="5"/>
                <c:pt idx="0">
                  <c:v>0.15555555555555556</c:v>
                </c:pt>
                <c:pt idx="1">
                  <c:v>0.29259259259259257</c:v>
                </c:pt>
                <c:pt idx="2">
                  <c:v>0.46296296296296297</c:v>
                </c:pt>
                <c:pt idx="3">
                  <c:v>1.0851851851851853</c:v>
                </c:pt>
                <c:pt idx="4">
                  <c:v>1.7740740740740744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27-554D-B803-289EF600F458}"/>
            </c:ext>
          </c:extLst>
        </c:ser>
        <c:ser>
          <c:idx val="1"/>
          <c:order val="1"/>
          <c:tx>
            <c:v>Open</c:v>
          </c:tx>
          <c:spPr>
            <a:ln w="47625">
              <a:noFill/>
            </a:ln>
            <a:effectLst/>
          </c:spPr>
          <c:marker>
            <c:symbol val="circle"/>
            <c:size val="9"/>
            <c:spPr>
              <a:noFill/>
              <a:ln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'24 July'!$J$7:$J$11</c:f>
                <c:numCache>
                  <c:formatCode>General</c:formatCode>
                  <c:ptCount val="5"/>
                  <c:pt idx="0">
                    <c:v>5.0917507721731557E-2</c:v>
                  </c:pt>
                  <c:pt idx="1">
                    <c:v>0.1037037037037037</c:v>
                  </c:pt>
                  <c:pt idx="2">
                    <c:v>0.11264375056107814</c:v>
                  </c:pt>
                  <c:pt idx="3">
                    <c:v>0.18801540957773424</c:v>
                  </c:pt>
                  <c:pt idx="4">
                    <c:v>0.20248795456054311</c:v>
                  </c:pt>
                </c:numCache>
              </c:numRef>
            </c:plus>
            <c:minus>
              <c:numRef>
                <c:f>'24 July'!$J$7:$J$11</c:f>
                <c:numCache>
                  <c:formatCode>General</c:formatCode>
                  <c:ptCount val="5"/>
                  <c:pt idx="0">
                    <c:v>5.0917507721731557E-2</c:v>
                  </c:pt>
                  <c:pt idx="1">
                    <c:v>0.1037037037037037</c:v>
                  </c:pt>
                  <c:pt idx="2">
                    <c:v>0.11264375056107814</c:v>
                  </c:pt>
                  <c:pt idx="3">
                    <c:v>0.18801540957773424</c:v>
                  </c:pt>
                  <c:pt idx="4">
                    <c:v>0.20248795456054311</c:v>
                  </c:pt>
                </c:numCache>
              </c:numRef>
            </c:minus>
          </c:errBars>
          <c:xVal>
            <c:numRef>
              <c:f>'24 July'!$H$7:$H$11</c:f>
              <c:numCache>
                <c:formatCode>0.00</c:formatCode>
                <c:ptCount val="5"/>
                <c:pt idx="0">
                  <c:v>55</c:v>
                </c:pt>
                <c:pt idx="1">
                  <c:v>130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xVal>
          <c:yVal>
            <c:numRef>
              <c:f>'24 July'!$I$7:$I$11</c:f>
              <c:numCache>
                <c:formatCode>0.00</c:formatCode>
                <c:ptCount val="5"/>
                <c:pt idx="0">
                  <c:v>6.6666666666666666E-2</c:v>
                </c:pt>
                <c:pt idx="1">
                  <c:v>0.24074074074074078</c:v>
                </c:pt>
                <c:pt idx="2">
                  <c:v>0.2074074074074074</c:v>
                </c:pt>
                <c:pt idx="3">
                  <c:v>0.6</c:v>
                </c:pt>
                <c:pt idx="4">
                  <c:v>0.86296296296296282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27-554D-B803-289EF600F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225392"/>
        <c:axId val="847229456"/>
      </c:scatterChart>
      <c:valAx>
        <c:axId val="84722539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847229456"/>
        <c:crosses val="autoZero"/>
        <c:crossBetween val="midCat"/>
      </c:valAx>
      <c:valAx>
        <c:axId val="84722945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8472253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957283464566899"/>
          <c:y val="0.10609762321376499"/>
          <c:w val="0.119479877515311"/>
          <c:h val="0.18595290172061801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62953768126751"/>
          <c:y val="0.14339893130288411"/>
          <c:w val="0.846754593175853"/>
          <c:h val="0.82246937882764704"/>
        </c:manualLayout>
      </c:layout>
      <c:scatterChart>
        <c:scatterStyle val="lineMarker"/>
        <c:varyColors val="0"/>
        <c:ser>
          <c:idx val="0"/>
          <c:order val="0"/>
          <c:tx>
            <c:v>Fence</c:v>
          </c:tx>
          <c:spPr>
            <a:ln w="47625">
              <a:noFill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'31 July'!$K$2:$K$6</c:f>
                <c:numCache>
                  <c:formatCode>General</c:formatCode>
                  <c:ptCount val="5"/>
                  <c:pt idx="0">
                    <c:v>4.9897013278916574E-2</c:v>
                  </c:pt>
                  <c:pt idx="1">
                    <c:v>4.0698631436733156E-2</c:v>
                  </c:pt>
                  <c:pt idx="2">
                    <c:v>7.100107226918817E-2</c:v>
                  </c:pt>
                  <c:pt idx="3">
                    <c:v>0.13679909272194518</c:v>
                  </c:pt>
                  <c:pt idx="4">
                    <c:v>0.17053383864634233</c:v>
                  </c:pt>
                </c:numCache>
              </c:numRef>
            </c:plus>
            <c:minus>
              <c:numRef>
                <c:f>'31 July'!$K$2:$K$6</c:f>
                <c:numCache>
                  <c:formatCode>General</c:formatCode>
                  <c:ptCount val="5"/>
                  <c:pt idx="0">
                    <c:v>4.9897013278916574E-2</c:v>
                  </c:pt>
                  <c:pt idx="1">
                    <c:v>4.0698631436733156E-2</c:v>
                  </c:pt>
                  <c:pt idx="2">
                    <c:v>7.100107226918817E-2</c:v>
                  </c:pt>
                  <c:pt idx="3">
                    <c:v>0.13679909272194518</c:v>
                  </c:pt>
                  <c:pt idx="4">
                    <c:v>0.17053383864634233</c:v>
                  </c:pt>
                </c:numCache>
              </c:numRef>
            </c:minus>
          </c:errBars>
          <c:xVal>
            <c:numRef>
              <c:f>'31 July'!$I$2:$I$6</c:f>
              <c:numCache>
                <c:formatCode>0.00</c:formatCode>
                <c:ptCount val="5"/>
                <c:pt idx="0">
                  <c:v>55</c:v>
                </c:pt>
                <c:pt idx="1">
                  <c:v>130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xVal>
          <c:yVal>
            <c:numRef>
              <c:f>'31 July'!$J$2:$J$6</c:f>
              <c:numCache>
                <c:formatCode>0.00</c:formatCode>
                <c:ptCount val="5"/>
                <c:pt idx="0">
                  <c:v>0.1</c:v>
                </c:pt>
                <c:pt idx="1">
                  <c:v>0.1388888888888889</c:v>
                </c:pt>
                <c:pt idx="2">
                  <c:v>0.2</c:v>
                </c:pt>
                <c:pt idx="3">
                  <c:v>0.85</c:v>
                </c:pt>
                <c:pt idx="4">
                  <c:v>1.3416666666666668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C7-774A-8763-58A240A24B4C}"/>
            </c:ext>
          </c:extLst>
        </c:ser>
        <c:ser>
          <c:idx val="1"/>
          <c:order val="1"/>
          <c:tx>
            <c:v>Open</c:v>
          </c:tx>
          <c:spPr>
            <a:ln w="47625">
              <a:noFill/>
            </a:ln>
            <a:effectLst/>
          </c:spPr>
          <c:marker>
            <c:symbol val="circle"/>
            <c:size val="9"/>
            <c:spPr>
              <a:noFill/>
              <a:ln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'31 July'!$K$7:$K$11</c:f>
                <c:numCache>
                  <c:formatCode>General</c:formatCode>
                  <c:ptCount val="5"/>
                  <c:pt idx="0">
                    <c:v>5.9662976642914846E-2</c:v>
                  </c:pt>
                  <c:pt idx="1">
                    <c:v>3.8590122192916125E-2</c:v>
                  </c:pt>
                  <c:pt idx="2">
                    <c:v>7.913823401052443E-2</c:v>
                  </c:pt>
                  <c:pt idx="3">
                    <c:v>0.10044909445152642</c:v>
                  </c:pt>
                  <c:pt idx="4">
                    <c:v>0.25597288790331646</c:v>
                  </c:pt>
                </c:numCache>
              </c:numRef>
            </c:plus>
            <c:minus>
              <c:numRef>
                <c:f>'31 July'!$K$7:$K$11</c:f>
                <c:numCache>
                  <c:formatCode>General</c:formatCode>
                  <c:ptCount val="5"/>
                  <c:pt idx="0">
                    <c:v>5.9662976642914846E-2</c:v>
                  </c:pt>
                  <c:pt idx="1">
                    <c:v>3.8590122192916125E-2</c:v>
                  </c:pt>
                  <c:pt idx="2">
                    <c:v>7.913823401052443E-2</c:v>
                  </c:pt>
                  <c:pt idx="3">
                    <c:v>0.10044909445152642</c:v>
                  </c:pt>
                  <c:pt idx="4">
                    <c:v>0.25597288790331646</c:v>
                  </c:pt>
                </c:numCache>
              </c:numRef>
            </c:minus>
          </c:errBars>
          <c:xVal>
            <c:numRef>
              <c:f>'31 July'!$I$7:$I$11</c:f>
              <c:numCache>
                <c:formatCode>0.00</c:formatCode>
                <c:ptCount val="5"/>
                <c:pt idx="0">
                  <c:v>55</c:v>
                </c:pt>
                <c:pt idx="1">
                  <c:v>130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xVal>
          <c:yVal>
            <c:numRef>
              <c:f>'31 July'!$J$7:$J$11</c:f>
              <c:numCache>
                <c:formatCode>0.00</c:formatCode>
                <c:ptCount val="5"/>
                <c:pt idx="0">
                  <c:v>7.7777777777777765E-2</c:v>
                </c:pt>
                <c:pt idx="1">
                  <c:v>8.0555555555555547E-2</c:v>
                </c:pt>
                <c:pt idx="2">
                  <c:v>0.13055555555555556</c:v>
                </c:pt>
                <c:pt idx="3">
                  <c:v>0.43055555555555558</c:v>
                </c:pt>
                <c:pt idx="4">
                  <c:v>0.93055555555555547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C7-774A-8763-58A240A24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576720"/>
        <c:axId val="874580784"/>
      </c:scatterChart>
      <c:valAx>
        <c:axId val="87457672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874580784"/>
        <c:crosses val="autoZero"/>
        <c:crossBetween val="midCat"/>
      </c:valAx>
      <c:valAx>
        <c:axId val="874580784"/>
        <c:scaling>
          <c:orientation val="minMax"/>
          <c:max val="2.5"/>
        </c:scaling>
        <c:delete val="0"/>
        <c:axPos val="l"/>
        <c:numFmt formatCode="0.00" sourceLinked="1"/>
        <c:majorTickMark val="out"/>
        <c:minorTickMark val="none"/>
        <c:tickLblPos val="nextTo"/>
        <c:crossAx val="8745767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957283464566899"/>
          <c:y val="0.10609762321376499"/>
          <c:w val="0.119479877515311"/>
          <c:h val="0.18595290172061801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446850393700801E-2"/>
          <c:y val="6.0185185185185203E-2"/>
          <c:w val="0.846754593175853"/>
          <c:h val="0.82246937882764704"/>
        </c:manualLayout>
      </c:layout>
      <c:scatterChart>
        <c:scatterStyle val="lineMarker"/>
        <c:varyColors val="0"/>
        <c:ser>
          <c:idx val="0"/>
          <c:order val="0"/>
          <c:tx>
            <c:v>Fence</c:v>
          </c:tx>
          <c:spPr>
            <a:ln w="47625">
              <a:noFill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 Aug'!$K$2:$K$6</c:f>
                <c:numCache>
                  <c:formatCode>General</c:formatCode>
                  <c:ptCount val="5"/>
                  <c:pt idx="0">
                    <c:v>3.0259508589570723E-2</c:v>
                  </c:pt>
                  <c:pt idx="1">
                    <c:v>1.2001371663718268E-2</c:v>
                  </c:pt>
                  <c:pt idx="2">
                    <c:v>2.3350963357256449E-2</c:v>
                  </c:pt>
                  <c:pt idx="3">
                    <c:v>9.1778831488884327E-2</c:v>
                  </c:pt>
                  <c:pt idx="4">
                    <c:v>0.168042163531299</c:v>
                  </c:pt>
                </c:numCache>
              </c:numRef>
            </c:plus>
            <c:minus>
              <c:numRef>
                <c:f>'4 Aug'!$K$2:$K$6</c:f>
                <c:numCache>
                  <c:formatCode>General</c:formatCode>
                  <c:ptCount val="5"/>
                  <c:pt idx="0">
                    <c:v>3.0259508589570723E-2</c:v>
                  </c:pt>
                  <c:pt idx="1">
                    <c:v>1.2001371663718268E-2</c:v>
                  </c:pt>
                  <c:pt idx="2">
                    <c:v>2.3350963357256449E-2</c:v>
                  </c:pt>
                  <c:pt idx="3">
                    <c:v>9.1778831488884327E-2</c:v>
                  </c:pt>
                  <c:pt idx="4">
                    <c:v>0.168042163531299</c:v>
                  </c:pt>
                </c:numCache>
              </c:numRef>
            </c:minus>
          </c:errBars>
          <c:xVal>
            <c:numRef>
              <c:f>'4 Aug'!$I$2:$I$6</c:f>
              <c:numCache>
                <c:formatCode>0.00</c:formatCode>
                <c:ptCount val="5"/>
                <c:pt idx="0">
                  <c:v>55</c:v>
                </c:pt>
                <c:pt idx="1">
                  <c:v>130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xVal>
          <c:yVal>
            <c:numRef>
              <c:f>'4 Aug'!$J$2:$J$6</c:f>
              <c:numCache>
                <c:formatCode>0.00</c:formatCode>
                <c:ptCount val="5"/>
                <c:pt idx="0">
                  <c:v>0.10555555555555556</c:v>
                </c:pt>
                <c:pt idx="1">
                  <c:v>4.4444444444444439E-2</c:v>
                </c:pt>
                <c:pt idx="2">
                  <c:v>8.3333333333333343E-2</c:v>
                </c:pt>
                <c:pt idx="3">
                  <c:v>0.43055555555555552</c:v>
                </c:pt>
                <c:pt idx="4">
                  <c:v>0.22499999999999998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3-3042-AB8A-7404A1185318}"/>
            </c:ext>
          </c:extLst>
        </c:ser>
        <c:ser>
          <c:idx val="1"/>
          <c:order val="1"/>
          <c:tx>
            <c:v>Open</c:v>
          </c:tx>
          <c:spPr>
            <a:ln w="47625">
              <a:noFill/>
            </a:ln>
            <a:effectLst/>
          </c:spPr>
          <c:marker>
            <c:symbol val="circle"/>
            <c:size val="9"/>
            <c:spPr>
              <a:noFill/>
              <a:ln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 Aug'!$K$7:$K$11</c:f>
                <c:numCache>
                  <c:formatCode>General</c:formatCode>
                  <c:ptCount val="5"/>
                  <c:pt idx="0">
                    <c:v>5.9230317006368403E-2</c:v>
                  </c:pt>
                  <c:pt idx="1">
                    <c:v>2.1456722641215675E-2</c:v>
                  </c:pt>
                  <c:pt idx="2">
                    <c:v>1.5298807075794722E-2</c:v>
                  </c:pt>
                  <c:pt idx="3">
                    <c:v>8.044372825545737E-2</c:v>
                  </c:pt>
                  <c:pt idx="4">
                    <c:v>9.2114506482566305E-2</c:v>
                  </c:pt>
                </c:numCache>
              </c:numRef>
            </c:plus>
            <c:minus>
              <c:numRef>
                <c:f>'4 Aug'!$K$7:$K$11</c:f>
                <c:numCache>
                  <c:formatCode>General</c:formatCode>
                  <c:ptCount val="5"/>
                  <c:pt idx="0">
                    <c:v>5.9230317006368403E-2</c:v>
                  </c:pt>
                  <c:pt idx="1">
                    <c:v>2.1456722641215675E-2</c:v>
                  </c:pt>
                  <c:pt idx="2">
                    <c:v>1.5298807075794722E-2</c:v>
                  </c:pt>
                  <c:pt idx="3">
                    <c:v>8.044372825545737E-2</c:v>
                  </c:pt>
                  <c:pt idx="4">
                    <c:v>9.2114506482566305E-2</c:v>
                  </c:pt>
                </c:numCache>
              </c:numRef>
            </c:minus>
          </c:errBars>
          <c:xVal>
            <c:numRef>
              <c:f>'4 Aug'!$I$7:$I$11</c:f>
              <c:numCache>
                <c:formatCode>0.00</c:formatCode>
                <c:ptCount val="5"/>
                <c:pt idx="0">
                  <c:v>55</c:v>
                </c:pt>
                <c:pt idx="1">
                  <c:v>130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xVal>
          <c:yVal>
            <c:numRef>
              <c:f>'4 Aug'!$J$7:$J$11</c:f>
              <c:numCache>
                <c:formatCode>0.00</c:formatCode>
                <c:ptCount val="5"/>
                <c:pt idx="0">
                  <c:v>0.18333333333333335</c:v>
                </c:pt>
                <c:pt idx="1">
                  <c:v>6.9444444444444448E-2</c:v>
                </c:pt>
                <c:pt idx="2">
                  <c:v>0.125</c:v>
                </c:pt>
                <c:pt idx="3">
                  <c:v>0.32777777777777772</c:v>
                </c:pt>
                <c:pt idx="4">
                  <c:v>0.45277777777777778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53-3042-AB8A-7404A1185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652080"/>
        <c:axId val="874656144"/>
      </c:scatterChart>
      <c:valAx>
        <c:axId val="87465208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874656144"/>
        <c:crosses val="autoZero"/>
        <c:crossBetween val="midCat"/>
      </c:valAx>
      <c:valAx>
        <c:axId val="87465614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8746520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957283464566899"/>
          <c:y val="0.10609762321376499"/>
          <c:w val="0.119479877515311"/>
          <c:h val="0.18595290172061801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800100</xdr:colOff>
      <xdr:row>0</xdr:row>
      <xdr:rowOff>0</xdr:rowOff>
    </xdr:from>
    <xdr:to>
      <xdr:col>20</xdr:col>
      <xdr:colOff>279400</xdr:colOff>
      <xdr:row>43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</xdr:colOff>
      <xdr:row>1</xdr:row>
      <xdr:rowOff>38100</xdr:rowOff>
    </xdr:from>
    <xdr:to>
      <xdr:col>22</xdr:col>
      <xdr:colOff>330200</xdr:colOff>
      <xdr:row>44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</xdr:colOff>
      <xdr:row>1</xdr:row>
      <xdr:rowOff>38100</xdr:rowOff>
    </xdr:from>
    <xdr:to>
      <xdr:col>22</xdr:col>
      <xdr:colOff>330200</xdr:colOff>
      <xdr:row>44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698500</xdr:colOff>
      <xdr:row>3</xdr:row>
      <xdr:rowOff>190500</xdr:rowOff>
    </xdr:from>
    <xdr:to>
      <xdr:col>28</xdr:col>
      <xdr:colOff>177800</xdr:colOff>
      <xdr:row>47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0</xdr:row>
      <xdr:rowOff>0</xdr:rowOff>
    </xdr:from>
    <xdr:to>
      <xdr:col>23</xdr:col>
      <xdr:colOff>317500</xdr:colOff>
      <xdr:row>43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6C4C-2A9F-AA4B-AFC1-705EC76723FB}">
  <dimension ref="A1:S51"/>
  <sheetViews>
    <sheetView tabSelected="1" workbookViewId="0">
      <selection activeCell="P16" sqref="P16"/>
    </sheetView>
  </sheetViews>
  <sheetFormatPr baseColWidth="10" defaultRowHeight="16" x14ac:dyDescent="0.2"/>
  <sheetData>
    <row r="1" spans="1:19" x14ac:dyDescent="0.2">
      <c r="A1" t="s">
        <v>14</v>
      </c>
      <c r="B1" t="s">
        <v>15</v>
      </c>
      <c r="C1" t="s">
        <v>16</v>
      </c>
      <c r="D1" t="s">
        <v>1</v>
      </c>
      <c r="E1" t="s">
        <v>3</v>
      </c>
      <c r="F1" t="s">
        <v>2</v>
      </c>
      <c r="G1" t="s">
        <v>9</v>
      </c>
      <c r="H1" t="s">
        <v>0</v>
      </c>
      <c r="I1" t="s">
        <v>19</v>
      </c>
      <c r="J1" t="s">
        <v>20</v>
      </c>
      <c r="K1" t="s">
        <v>22</v>
      </c>
      <c r="L1" t="s">
        <v>21</v>
      </c>
      <c r="M1" t="s">
        <v>23</v>
      </c>
      <c r="N1" t="s">
        <v>24</v>
      </c>
      <c r="O1" t="s">
        <v>25</v>
      </c>
      <c r="P1" t="s">
        <v>26</v>
      </c>
      <c r="Q1" t="s">
        <v>28</v>
      </c>
      <c r="R1" t="s">
        <v>29</v>
      </c>
      <c r="S1" t="s">
        <v>27</v>
      </c>
    </row>
    <row r="2" spans="1:19" x14ac:dyDescent="0.2">
      <c r="A2">
        <v>13</v>
      </c>
      <c r="B2" t="s">
        <v>17</v>
      </c>
      <c r="C2">
        <v>2018</v>
      </c>
      <c r="D2">
        <v>1</v>
      </c>
      <c r="E2" t="s">
        <v>4</v>
      </c>
      <c r="F2" t="s">
        <v>6</v>
      </c>
      <c r="G2">
        <v>1440</v>
      </c>
      <c r="H2">
        <v>55</v>
      </c>
      <c r="I2">
        <v>29</v>
      </c>
      <c r="J2">
        <v>2.013888888888889E-2</v>
      </c>
      <c r="K2">
        <v>44</v>
      </c>
      <c r="L2">
        <v>3.0555555555555555E-2</v>
      </c>
      <c r="M2" t="s">
        <v>30</v>
      </c>
      <c r="N2" t="s">
        <v>30</v>
      </c>
      <c r="O2" t="s">
        <v>30</v>
      </c>
      <c r="P2" t="s">
        <v>30</v>
      </c>
      <c r="Q2">
        <v>5.0694444444444445E-2</v>
      </c>
      <c r="R2">
        <v>2</v>
      </c>
      <c r="S2">
        <v>2.5347222222222222E-2</v>
      </c>
    </row>
    <row r="3" spans="1:19" x14ac:dyDescent="0.2">
      <c r="A3">
        <v>13</v>
      </c>
      <c r="B3" t="s">
        <v>17</v>
      </c>
      <c r="C3">
        <v>2018</v>
      </c>
      <c r="D3">
        <v>2</v>
      </c>
      <c r="E3" t="s">
        <v>4</v>
      </c>
      <c r="F3" t="s">
        <v>6</v>
      </c>
      <c r="G3">
        <v>1440</v>
      </c>
      <c r="H3">
        <v>130</v>
      </c>
      <c r="I3">
        <v>68</v>
      </c>
      <c r="J3">
        <v>4.7222222222222221E-2</v>
      </c>
      <c r="K3">
        <v>102</v>
      </c>
      <c r="L3">
        <v>7.0833333333333331E-2</v>
      </c>
      <c r="M3" t="s">
        <v>30</v>
      </c>
      <c r="N3" t="s">
        <v>30</v>
      </c>
      <c r="O3" t="s">
        <v>30</v>
      </c>
      <c r="P3" t="s">
        <v>30</v>
      </c>
      <c r="Q3">
        <v>0.11805555555555555</v>
      </c>
      <c r="R3">
        <v>2</v>
      </c>
      <c r="S3">
        <v>5.9027777777777776E-2</v>
      </c>
    </row>
    <row r="4" spans="1:19" x14ac:dyDescent="0.2">
      <c r="A4">
        <v>13</v>
      </c>
      <c r="B4" t="s">
        <v>17</v>
      </c>
      <c r="C4">
        <v>2018</v>
      </c>
      <c r="D4">
        <v>3</v>
      </c>
      <c r="E4" t="s">
        <v>4</v>
      </c>
      <c r="F4" t="s">
        <v>6</v>
      </c>
      <c r="G4">
        <v>1440</v>
      </c>
      <c r="H4">
        <v>400</v>
      </c>
      <c r="I4">
        <v>128</v>
      </c>
      <c r="J4">
        <v>8.8888888888888892E-2</v>
      </c>
      <c r="K4">
        <v>112</v>
      </c>
      <c r="L4">
        <v>7.7777777777777779E-2</v>
      </c>
      <c r="M4" t="s">
        <v>30</v>
      </c>
      <c r="N4" t="s">
        <v>30</v>
      </c>
      <c r="O4" t="s">
        <v>30</v>
      </c>
      <c r="P4" t="s">
        <v>30</v>
      </c>
      <c r="Q4">
        <v>0.16666666666666669</v>
      </c>
      <c r="R4">
        <v>2</v>
      </c>
      <c r="S4">
        <v>8.3333333333333343E-2</v>
      </c>
    </row>
    <row r="5" spans="1:19" x14ac:dyDescent="0.2">
      <c r="A5">
        <v>13</v>
      </c>
      <c r="B5" t="s">
        <v>17</v>
      </c>
      <c r="C5">
        <v>2018</v>
      </c>
      <c r="D5">
        <v>4</v>
      </c>
      <c r="E5" t="s">
        <v>4</v>
      </c>
      <c r="F5" t="s">
        <v>6</v>
      </c>
      <c r="G5">
        <v>1440</v>
      </c>
      <c r="H5">
        <v>800</v>
      </c>
      <c r="I5">
        <v>263</v>
      </c>
      <c r="J5">
        <v>0.18263888888888888</v>
      </c>
      <c r="K5">
        <v>207</v>
      </c>
      <c r="L5">
        <v>0.14374999999999999</v>
      </c>
      <c r="M5" t="s">
        <v>30</v>
      </c>
      <c r="N5" t="s">
        <v>30</v>
      </c>
      <c r="O5" t="s">
        <v>30</v>
      </c>
      <c r="P5" t="s">
        <v>30</v>
      </c>
      <c r="Q5">
        <v>0.32638888888888884</v>
      </c>
      <c r="R5">
        <v>2</v>
      </c>
      <c r="S5">
        <v>0.16319444444444442</v>
      </c>
    </row>
    <row r="6" spans="1:19" x14ac:dyDescent="0.2">
      <c r="A6">
        <v>13</v>
      </c>
      <c r="B6" t="s">
        <v>17</v>
      </c>
      <c r="C6">
        <v>2018</v>
      </c>
      <c r="D6">
        <v>5</v>
      </c>
      <c r="E6" t="s">
        <v>4</v>
      </c>
      <c r="F6" t="s">
        <v>6</v>
      </c>
      <c r="G6">
        <v>1440</v>
      </c>
      <c r="H6">
        <v>1600</v>
      </c>
      <c r="I6">
        <v>294</v>
      </c>
      <c r="J6">
        <v>0.20416666666666666</v>
      </c>
      <c r="K6">
        <v>251</v>
      </c>
      <c r="L6">
        <v>0.17430555555555555</v>
      </c>
      <c r="M6" t="s">
        <v>30</v>
      </c>
      <c r="N6" t="s">
        <v>30</v>
      </c>
      <c r="O6" t="s">
        <v>30</v>
      </c>
      <c r="P6" t="s">
        <v>30</v>
      </c>
      <c r="Q6">
        <v>0.37847222222222221</v>
      </c>
      <c r="R6">
        <v>2</v>
      </c>
      <c r="S6">
        <v>0.1892361111111111</v>
      </c>
    </row>
    <row r="7" spans="1:19" x14ac:dyDescent="0.2">
      <c r="A7">
        <v>13</v>
      </c>
      <c r="B7" t="s">
        <v>17</v>
      </c>
      <c r="C7">
        <v>2018</v>
      </c>
      <c r="D7">
        <v>1</v>
      </c>
      <c r="E7" t="s">
        <v>4</v>
      </c>
      <c r="F7" t="s">
        <v>5</v>
      </c>
      <c r="G7">
        <v>1440</v>
      </c>
      <c r="H7">
        <v>55</v>
      </c>
      <c r="I7">
        <v>36</v>
      </c>
      <c r="J7">
        <v>2.5000000000000001E-2</v>
      </c>
      <c r="K7">
        <v>27</v>
      </c>
      <c r="L7">
        <v>1.8749999999999999E-2</v>
      </c>
      <c r="M7" t="s">
        <v>30</v>
      </c>
      <c r="N7" t="s">
        <v>30</v>
      </c>
      <c r="O7" t="s">
        <v>30</v>
      </c>
      <c r="P7" t="s">
        <v>30</v>
      </c>
      <c r="Q7">
        <v>4.3749999999999997E-2</v>
      </c>
      <c r="R7">
        <v>2</v>
      </c>
      <c r="S7">
        <v>2.1874999999999999E-2</v>
      </c>
    </row>
    <row r="8" spans="1:19" x14ac:dyDescent="0.2">
      <c r="A8">
        <v>13</v>
      </c>
      <c r="B8" t="s">
        <v>17</v>
      </c>
      <c r="C8">
        <v>2018</v>
      </c>
      <c r="D8">
        <v>2</v>
      </c>
      <c r="E8" t="s">
        <v>4</v>
      </c>
      <c r="F8" t="s">
        <v>5</v>
      </c>
      <c r="G8">
        <v>1440</v>
      </c>
      <c r="H8">
        <v>130</v>
      </c>
      <c r="I8">
        <v>21</v>
      </c>
      <c r="J8">
        <v>1.4583333333333334E-2</v>
      </c>
      <c r="K8">
        <v>80</v>
      </c>
      <c r="L8">
        <v>5.5555555555555552E-2</v>
      </c>
      <c r="M8" t="s">
        <v>30</v>
      </c>
      <c r="N8" t="s">
        <v>30</v>
      </c>
      <c r="O8" t="s">
        <v>30</v>
      </c>
      <c r="P8" t="s">
        <v>30</v>
      </c>
      <c r="Q8">
        <v>7.013888888888889E-2</v>
      </c>
      <c r="R8">
        <v>2</v>
      </c>
      <c r="S8">
        <v>3.5069444444444445E-2</v>
      </c>
    </row>
    <row r="9" spans="1:19" x14ac:dyDescent="0.2">
      <c r="A9">
        <v>13</v>
      </c>
      <c r="B9" t="s">
        <v>17</v>
      </c>
      <c r="C9">
        <v>2018</v>
      </c>
      <c r="D9">
        <v>3</v>
      </c>
      <c r="E9" t="s">
        <v>4</v>
      </c>
      <c r="F9" t="s">
        <v>5</v>
      </c>
      <c r="G9">
        <v>1440</v>
      </c>
      <c r="H9">
        <v>400</v>
      </c>
      <c r="I9">
        <v>66</v>
      </c>
      <c r="J9">
        <v>4.583333333333333E-2</v>
      </c>
      <c r="K9">
        <v>96</v>
      </c>
      <c r="L9">
        <v>6.6666666666666666E-2</v>
      </c>
      <c r="M9" t="s">
        <v>30</v>
      </c>
      <c r="N9" t="s">
        <v>30</v>
      </c>
      <c r="O9" t="s">
        <v>30</v>
      </c>
      <c r="P9" t="s">
        <v>30</v>
      </c>
      <c r="Q9">
        <v>0.11249999999999999</v>
      </c>
      <c r="R9">
        <v>2</v>
      </c>
      <c r="S9">
        <v>5.6249999999999994E-2</v>
      </c>
    </row>
    <row r="10" spans="1:19" x14ac:dyDescent="0.2">
      <c r="A10">
        <v>13</v>
      </c>
      <c r="B10" t="s">
        <v>17</v>
      </c>
      <c r="C10">
        <v>2018</v>
      </c>
      <c r="D10">
        <v>4</v>
      </c>
      <c r="E10" t="s">
        <v>4</v>
      </c>
      <c r="F10" t="s">
        <v>5</v>
      </c>
      <c r="G10">
        <v>1440</v>
      </c>
      <c r="H10">
        <v>800</v>
      </c>
      <c r="I10">
        <v>177</v>
      </c>
      <c r="J10">
        <v>0.12291666666666666</v>
      </c>
      <c r="K10">
        <v>147</v>
      </c>
      <c r="L10">
        <v>0.10208333333333333</v>
      </c>
      <c r="M10" t="s">
        <v>30</v>
      </c>
      <c r="N10" t="s">
        <v>30</v>
      </c>
      <c r="O10" t="s">
        <v>30</v>
      </c>
      <c r="P10" t="s">
        <v>30</v>
      </c>
      <c r="Q10">
        <v>0.22499999999999998</v>
      </c>
      <c r="R10">
        <v>2</v>
      </c>
      <c r="S10">
        <v>0.11249999999999999</v>
      </c>
    </row>
    <row r="11" spans="1:19" x14ac:dyDescent="0.2">
      <c r="A11">
        <v>13</v>
      </c>
      <c r="B11" t="s">
        <v>17</v>
      </c>
      <c r="C11">
        <v>2018</v>
      </c>
      <c r="D11">
        <v>5</v>
      </c>
      <c r="E11" t="s">
        <v>4</v>
      </c>
      <c r="F11" t="s">
        <v>5</v>
      </c>
      <c r="G11">
        <v>1440</v>
      </c>
      <c r="H11">
        <v>1600</v>
      </c>
      <c r="I11">
        <v>214</v>
      </c>
      <c r="J11">
        <v>0.14861111111111111</v>
      </c>
      <c r="K11">
        <v>216</v>
      </c>
      <c r="L11">
        <v>0.15</v>
      </c>
      <c r="M11" t="s">
        <v>30</v>
      </c>
      <c r="N11" t="s">
        <v>30</v>
      </c>
      <c r="O11" t="s">
        <v>30</v>
      </c>
      <c r="P11" t="s">
        <v>30</v>
      </c>
      <c r="Q11">
        <v>0.2986111111111111</v>
      </c>
      <c r="R11">
        <v>2</v>
      </c>
      <c r="S11">
        <v>0.14930555555555555</v>
      </c>
    </row>
    <row r="12" spans="1:19" x14ac:dyDescent="0.2">
      <c r="A12">
        <v>20</v>
      </c>
      <c r="B12" t="s">
        <v>17</v>
      </c>
      <c r="C12">
        <v>2018</v>
      </c>
      <c r="D12">
        <v>1</v>
      </c>
      <c r="E12" t="s">
        <v>4</v>
      </c>
      <c r="F12" t="s">
        <v>6</v>
      </c>
      <c r="G12">
        <v>104</v>
      </c>
      <c r="H12">
        <v>55</v>
      </c>
      <c r="I12">
        <v>8</v>
      </c>
      <c r="J12">
        <v>7.6923076923076927E-2</v>
      </c>
      <c r="K12">
        <v>15</v>
      </c>
      <c r="L12">
        <v>0.14423076923076922</v>
      </c>
      <c r="M12">
        <v>16</v>
      </c>
      <c r="N12">
        <v>0.15384615384615385</v>
      </c>
      <c r="O12" t="s">
        <v>30</v>
      </c>
      <c r="P12" t="s">
        <v>30</v>
      </c>
      <c r="Q12">
        <v>0.375</v>
      </c>
      <c r="R12">
        <v>3</v>
      </c>
      <c r="S12">
        <v>0.125</v>
      </c>
    </row>
    <row r="13" spans="1:19" x14ac:dyDescent="0.2">
      <c r="A13">
        <v>20</v>
      </c>
      <c r="B13" t="s">
        <v>17</v>
      </c>
      <c r="C13">
        <v>2018</v>
      </c>
      <c r="D13">
        <v>2</v>
      </c>
      <c r="E13" t="s">
        <v>4</v>
      </c>
      <c r="F13" t="s">
        <v>6</v>
      </c>
      <c r="G13">
        <v>122</v>
      </c>
      <c r="H13">
        <v>130</v>
      </c>
      <c r="I13">
        <v>16</v>
      </c>
      <c r="J13">
        <v>0.13114754098360656</v>
      </c>
      <c r="K13">
        <v>66</v>
      </c>
      <c r="L13">
        <v>0.54098360655737709</v>
      </c>
      <c r="M13">
        <v>103</v>
      </c>
      <c r="N13">
        <v>0.84426229508196726</v>
      </c>
      <c r="O13" t="s">
        <v>30</v>
      </c>
      <c r="P13" t="s">
        <v>30</v>
      </c>
      <c r="Q13">
        <v>1.5163934426229511</v>
      </c>
      <c r="R13">
        <v>3</v>
      </c>
      <c r="S13">
        <v>0.50546448087431706</v>
      </c>
    </row>
    <row r="14" spans="1:19" x14ac:dyDescent="0.2">
      <c r="A14">
        <v>20</v>
      </c>
      <c r="B14" t="s">
        <v>17</v>
      </c>
      <c r="C14">
        <v>2018</v>
      </c>
      <c r="D14">
        <v>3</v>
      </c>
      <c r="E14" t="s">
        <v>4</v>
      </c>
      <c r="F14" t="s">
        <v>6</v>
      </c>
      <c r="G14" t="s">
        <v>30</v>
      </c>
      <c r="H14">
        <v>400</v>
      </c>
      <c r="I14" t="s">
        <v>30</v>
      </c>
      <c r="J14" t="s">
        <v>30</v>
      </c>
      <c r="K14" t="s">
        <v>30</v>
      </c>
      <c r="L14" t="s">
        <v>30</v>
      </c>
      <c r="M14" t="s">
        <v>30</v>
      </c>
      <c r="N14" t="s">
        <v>30</v>
      </c>
      <c r="O14" t="s">
        <v>30</v>
      </c>
      <c r="P14" t="s">
        <v>30</v>
      </c>
      <c r="Q14">
        <v>0</v>
      </c>
      <c r="R14">
        <v>0</v>
      </c>
      <c r="S14" t="s">
        <v>30</v>
      </c>
    </row>
    <row r="15" spans="1:19" x14ac:dyDescent="0.2">
      <c r="A15">
        <v>20</v>
      </c>
      <c r="B15" t="s">
        <v>17</v>
      </c>
      <c r="C15">
        <v>2018</v>
      </c>
      <c r="D15">
        <v>4</v>
      </c>
      <c r="E15" t="s">
        <v>4</v>
      </c>
      <c r="F15" t="s">
        <v>6</v>
      </c>
      <c r="G15">
        <v>105</v>
      </c>
      <c r="H15">
        <v>800</v>
      </c>
      <c r="I15">
        <v>150</v>
      </c>
      <c r="J15">
        <v>1.4285714285714286</v>
      </c>
      <c r="K15">
        <v>69</v>
      </c>
      <c r="L15">
        <v>0.65714285714285714</v>
      </c>
      <c r="M15">
        <v>129</v>
      </c>
      <c r="N15">
        <v>1.2285714285714286</v>
      </c>
      <c r="O15" t="s">
        <v>30</v>
      </c>
      <c r="P15" t="s">
        <v>30</v>
      </c>
      <c r="Q15">
        <v>3.3142857142857145</v>
      </c>
      <c r="R15">
        <v>3</v>
      </c>
      <c r="S15">
        <v>1.1047619047619048</v>
      </c>
    </row>
    <row r="16" spans="1:19" x14ac:dyDescent="0.2">
      <c r="A16">
        <v>20</v>
      </c>
      <c r="B16" t="s">
        <v>17</v>
      </c>
      <c r="C16">
        <v>2018</v>
      </c>
      <c r="D16">
        <v>5</v>
      </c>
      <c r="E16" t="s">
        <v>4</v>
      </c>
      <c r="F16" t="s">
        <v>6</v>
      </c>
      <c r="G16">
        <v>115</v>
      </c>
      <c r="H16">
        <v>1600</v>
      </c>
      <c r="I16">
        <v>147</v>
      </c>
      <c r="J16">
        <v>1.2782608695652173</v>
      </c>
      <c r="K16">
        <v>212</v>
      </c>
      <c r="L16">
        <v>1.8434782608695652</v>
      </c>
      <c r="M16">
        <v>352</v>
      </c>
      <c r="N16">
        <v>3.0608695652173914</v>
      </c>
      <c r="O16" t="s">
        <v>30</v>
      </c>
      <c r="P16" t="s">
        <v>30</v>
      </c>
      <c r="Q16">
        <v>6.1826086956521742</v>
      </c>
      <c r="R16">
        <v>3</v>
      </c>
      <c r="S16">
        <v>2.0608695652173914</v>
      </c>
    </row>
    <row r="17" spans="1:19" x14ac:dyDescent="0.2">
      <c r="A17">
        <v>20</v>
      </c>
      <c r="B17" t="s">
        <v>17</v>
      </c>
      <c r="C17">
        <v>2018</v>
      </c>
      <c r="D17">
        <v>1</v>
      </c>
      <c r="E17" t="s">
        <v>4</v>
      </c>
      <c r="F17" t="s">
        <v>5</v>
      </c>
      <c r="G17">
        <v>101</v>
      </c>
      <c r="H17">
        <v>55</v>
      </c>
      <c r="I17">
        <v>30</v>
      </c>
      <c r="J17">
        <v>0.29702970297029702</v>
      </c>
      <c r="K17">
        <v>20</v>
      </c>
      <c r="L17">
        <v>0.19801980198019803</v>
      </c>
      <c r="M17">
        <v>57</v>
      </c>
      <c r="N17">
        <v>0.5643564356435643</v>
      </c>
      <c r="O17" t="s">
        <v>30</v>
      </c>
      <c r="P17" t="s">
        <v>30</v>
      </c>
      <c r="Q17">
        <v>1.0594059405940595</v>
      </c>
      <c r="R17">
        <v>3</v>
      </c>
      <c r="S17">
        <v>0.35313531353135313</v>
      </c>
    </row>
    <row r="18" spans="1:19" x14ac:dyDescent="0.2">
      <c r="A18">
        <v>20</v>
      </c>
      <c r="B18" t="s">
        <v>17</v>
      </c>
      <c r="C18">
        <v>2018</v>
      </c>
      <c r="D18">
        <v>2</v>
      </c>
      <c r="E18" t="s">
        <v>4</v>
      </c>
      <c r="F18" t="s">
        <v>5</v>
      </c>
      <c r="G18">
        <v>124</v>
      </c>
      <c r="H18">
        <v>130</v>
      </c>
      <c r="I18">
        <v>53</v>
      </c>
      <c r="J18">
        <v>0.42741935483870969</v>
      </c>
      <c r="K18">
        <v>7</v>
      </c>
      <c r="L18">
        <v>5.6451612903225805E-2</v>
      </c>
      <c r="M18">
        <v>156</v>
      </c>
      <c r="N18">
        <v>1.2580645161290323</v>
      </c>
      <c r="O18" t="s">
        <v>30</v>
      </c>
      <c r="P18" t="s">
        <v>30</v>
      </c>
      <c r="Q18">
        <v>1.7419354838709677</v>
      </c>
      <c r="R18">
        <v>3</v>
      </c>
      <c r="S18">
        <v>0.58064516129032262</v>
      </c>
    </row>
    <row r="19" spans="1:19" x14ac:dyDescent="0.2">
      <c r="A19">
        <v>20</v>
      </c>
      <c r="B19" t="s">
        <v>17</v>
      </c>
      <c r="C19">
        <v>2018</v>
      </c>
      <c r="D19">
        <v>3</v>
      </c>
      <c r="E19" t="s">
        <v>4</v>
      </c>
      <c r="F19" t="s">
        <v>5</v>
      </c>
      <c r="G19" t="s">
        <v>30</v>
      </c>
      <c r="H19">
        <v>400</v>
      </c>
      <c r="I19" t="s">
        <v>30</v>
      </c>
      <c r="J19" t="s">
        <v>30</v>
      </c>
      <c r="K19" t="s">
        <v>30</v>
      </c>
      <c r="L19" t="s">
        <v>30</v>
      </c>
      <c r="M19" t="s">
        <v>30</v>
      </c>
      <c r="N19" t="s">
        <v>30</v>
      </c>
      <c r="O19" t="s">
        <v>30</v>
      </c>
      <c r="P19" t="s">
        <v>30</v>
      </c>
      <c r="Q19">
        <v>0</v>
      </c>
      <c r="R19">
        <v>0</v>
      </c>
      <c r="S19" t="s">
        <v>30</v>
      </c>
    </row>
    <row r="20" spans="1:19" x14ac:dyDescent="0.2">
      <c r="A20">
        <v>20</v>
      </c>
      <c r="B20" t="s">
        <v>17</v>
      </c>
      <c r="C20">
        <v>2018</v>
      </c>
      <c r="D20">
        <v>4</v>
      </c>
      <c r="E20" t="s">
        <v>4</v>
      </c>
      <c r="F20" t="s">
        <v>5</v>
      </c>
      <c r="G20">
        <v>103</v>
      </c>
      <c r="H20">
        <v>800</v>
      </c>
      <c r="I20">
        <v>87</v>
      </c>
      <c r="J20">
        <v>0.84466019417475724</v>
      </c>
      <c r="K20">
        <v>86</v>
      </c>
      <c r="L20">
        <v>0.83495145631067957</v>
      </c>
      <c r="M20">
        <v>84</v>
      </c>
      <c r="N20">
        <v>0.81553398058252424</v>
      </c>
      <c r="O20" t="s">
        <v>30</v>
      </c>
      <c r="P20" t="s">
        <v>30</v>
      </c>
      <c r="Q20">
        <v>2.4951456310679609</v>
      </c>
      <c r="R20">
        <v>3</v>
      </c>
      <c r="S20">
        <v>0.83171521035598694</v>
      </c>
    </row>
    <row r="21" spans="1:19" x14ac:dyDescent="0.2">
      <c r="A21">
        <v>20</v>
      </c>
      <c r="B21" t="s">
        <v>17</v>
      </c>
      <c r="C21">
        <v>2018</v>
      </c>
      <c r="D21">
        <v>5</v>
      </c>
      <c r="E21" t="s">
        <v>4</v>
      </c>
      <c r="F21" t="s">
        <v>5</v>
      </c>
      <c r="G21">
        <v>108</v>
      </c>
      <c r="H21">
        <v>1600</v>
      </c>
      <c r="I21">
        <v>105</v>
      </c>
      <c r="J21">
        <v>0.97222222222222221</v>
      </c>
      <c r="K21">
        <v>56</v>
      </c>
      <c r="L21">
        <v>0.51851851851851849</v>
      </c>
      <c r="M21">
        <v>97</v>
      </c>
      <c r="N21">
        <v>0.89814814814814814</v>
      </c>
      <c r="O21" t="s">
        <v>30</v>
      </c>
      <c r="P21" t="s">
        <v>30</v>
      </c>
      <c r="Q21">
        <v>2.3888888888888888</v>
      </c>
      <c r="R21">
        <v>3</v>
      </c>
      <c r="S21">
        <v>0.79629629629629628</v>
      </c>
    </row>
    <row r="22" spans="1:19" x14ac:dyDescent="0.2">
      <c r="A22">
        <v>24</v>
      </c>
      <c r="B22" t="s">
        <v>17</v>
      </c>
      <c r="C22">
        <v>2018</v>
      </c>
      <c r="D22">
        <v>1</v>
      </c>
      <c r="E22" t="s">
        <v>4</v>
      </c>
      <c r="F22" t="s">
        <v>6</v>
      </c>
      <c r="G22">
        <v>90</v>
      </c>
      <c r="H22">
        <v>55</v>
      </c>
      <c r="I22">
        <v>13</v>
      </c>
      <c r="J22">
        <v>0.14444444444444443</v>
      </c>
      <c r="K22">
        <v>2</v>
      </c>
      <c r="L22">
        <v>2.2222222222222223E-2</v>
      </c>
      <c r="M22">
        <v>27</v>
      </c>
      <c r="N22">
        <v>0.3</v>
      </c>
      <c r="O22" t="s">
        <v>30</v>
      </c>
      <c r="P22" t="s">
        <v>30</v>
      </c>
      <c r="Q22">
        <v>0.46666666666666667</v>
      </c>
      <c r="R22">
        <v>3</v>
      </c>
      <c r="S22">
        <v>0.15555555555555556</v>
      </c>
    </row>
    <row r="23" spans="1:19" x14ac:dyDescent="0.2">
      <c r="A23">
        <v>24</v>
      </c>
      <c r="B23" t="s">
        <v>17</v>
      </c>
      <c r="C23">
        <v>2018</v>
      </c>
      <c r="D23">
        <v>2</v>
      </c>
      <c r="E23" t="s">
        <v>4</v>
      </c>
      <c r="F23" t="s">
        <v>6</v>
      </c>
      <c r="G23">
        <v>90</v>
      </c>
      <c r="H23">
        <v>130</v>
      </c>
      <c r="I23">
        <v>27</v>
      </c>
      <c r="J23">
        <v>0.3</v>
      </c>
      <c r="K23">
        <v>8</v>
      </c>
      <c r="L23">
        <v>8.8888888888888892E-2</v>
      </c>
      <c r="M23">
        <v>44</v>
      </c>
      <c r="N23">
        <v>0.48888888888888887</v>
      </c>
      <c r="O23" t="s">
        <v>30</v>
      </c>
      <c r="P23" t="s">
        <v>30</v>
      </c>
      <c r="Q23">
        <v>0.87777777777777777</v>
      </c>
      <c r="R23">
        <v>3</v>
      </c>
      <c r="S23">
        <v>0.29259259259259257</v>
      </c>
    </row>
    <row r="24" spans="1:19" x14ac:dyDescent="0.2">
      <c r="A24">
        <v>24</v>
      </c>
      <c r="B24" t="s">
        <v>17</v>
      </c>
      <c r="C24">
        <v>2018</v>
      </c>
      <c r="D24">
        <v>3</v>
      </c>
      <c r="E24" t="s">
        <v>4</v>
      </c>
      <c r="F24" t="s">
        <v>6</v>
      </c>
      <c r="G24">
        <v>90</v>
      </c>
      <c r="H24">
        <v>400</v>
      </c>
      <c r="I24">
        <v>36</v>
      </c>
      <c r="J24">
        <v>0.4</v>
      </c>
      <c r="K24">
        <v>28</v>
      </c>
      <c r="L24">
        <v>0.31111111111111112</v>
      </c>
      <c r="M24">
        <v>61</v>
      </c>
      <c r="N24">
        <v>0.67777777777777781</v>
      </c>
      <c r="O24" t="s">
        <v>30</v>
      </c>
      <c r="P24" t="s">
        <v>30</v>
      </c>
      <c r="Q24">
        <v>1.3888888888888888</v>
      </c>
      <c r="R24">
        <v>3</v>
      </c>
      <c r="S24">
        <v>0.46296296296296297</v>
      </c>
    </row>
    <row r="25" spans="1:19" x14ac:dyDescent="0.2">
      <c r="A25">
        <v>24</v>
      </c>
      <c r="B25" t="s">
        <v>17</v>
      </c>
      <c r="C25">
        <v>2018</v>
      </c>
      <c r="D25">
        <v>4</v>
      </c>
      <c r="E25" t="s">
        <v>4</v>
      </c>
      <c r="F25" t="s">
        <v>6</v>
      </c>
      <c r="G25">
        <v>90</v>
      </c>
      <c r="H25">
        <v>800</v>
      </c>
      <c r="I25">
        <v>59</v>
      </c>
      <c r="J25">
        <v>0.65555555555555556</v>
      </c>
      <c r="K25">
        <v>124</v>
      </c>
      <c r="L25">
        <v>1.3777777777777778</v>
      </c>
      <c r="M25">
        <v>110</v>
      </c>
      <c r="N25">
        <v>1.2222222222222223</v>
      </c>
      <c r="O25" t="s">
        <v>30</v>
      </c>
      <c r="P25" t="s">
        <v>30</v>
      </c>
      <c r="Q25">
        <v>3.2555555555555555</v>
      </c>
      <c r="R25">
        <v>3</v>
      </c>
      <c r="S25">
        <v>1.0851851851851853</v>
      </c>
    </row>
    <row r="26" spans="1:19" x14ac:dyDescent="0.2">
      <c r="A26">
        <v>24</v>
      </c>
      <c r="B26" t="s">
        <v>17</v>
      </c>
      <c r="C26">
        <v>2018</v>
      </c>
      <c r="D26">
        <v>5</v>
      </c>
      <c r="E26" t="s">
        <v>4</v>
      </c>
      <c r="F26" t="s">
        <v>6</v>
      </c>
      <c r="G26">
        <v>90</v>
      </c>
      <c r="H26">
        <v>1600</v>
      </c>
      <c r="I26">
        <v>94</v>
      </c>
      <c r="J26">
        <v>1.0444444444444445</v>
      </c>
      <c r="K26">
        <v>187</v>
      </c>
      <c r="L26">
        <v>2.0777777777777779</v>
      </c>
      <c r="M26">
        <v>198</v>
      </c>
      <c r="N26">
        <v>2.2000000000000002</v>
      </c>
      <c r="O26" t="s">
        <v>30</v>
      </c>
      <c r="P26" t="s">
        <v>30</v>
      </c>
      <c r="Q26">
        <v>5.3222222222222229</v>
      </c>
      <c r="R26">
        <v>3</v>
      </c>
      <c r="S26">
        <v>1.7740740740740744</v>
      </c>
    </row>
    <row r="27" spans="1:19" x14ac:dyDescent="0.2">
      <c r="A27">
        <v>24</v>
      </c>
      <c r="B27" t="s">
        <v>17</v>
      </c>
      <c r="C27">
        <v>2018</v>
      </c>
      <c r="D27">
        <v>1</v>
      </c>
      <c r="E27" t="s">
        <v>4</v>
      </c>
      <c r="F27" t="s">
        <v>5</v>
      </c>
      <c r="G27">
        <v>90</v>
      </c>
      <c r="H27">
        <v>55</v>
      </c>
      <c r="I27">
        <v>0</v>
      </c>
      <c r="J27">
        <v>0</v>
      </c>
      <c r="K27">
        <v>15</v>
      </c>
      <c r="L27">
        <v>0.16666666666666666</v>
      </c>
      <c r="M27">
        <v>3</v>
      </c>
      <c r="N27">
        <v>3.3333333333333333E-2</v>
      </c>
      <c r="O27" t="s">
        <v>30</v>
      </c>
      <c r="P27" t="s">
        <v>30</v>
      </c>
      <c r="Q27">
        <v>0.19999999999999998</v>
      </c>
      <c r="R27">
        <v>3</v>
      </c>
      <c r="S27">
        <v>6.6666666666666666E-2</v>
      </c>
    </row>
    <row r="28" spans="1:19" x14ac:dyDescent="0.2">
      <c r="A28">
        <v>24</v>
      </c>
      <c r="B28" t="s">
        <v>17</v>
      </c>
      <c r="C28">
        <v>2018</v>
      </c>
      <c r="D28">
        <v>2</v>
      </c>
      <c r="E28" t="s">
        <v>4</v>
      </c>
      <c r="F28" t="s">
        <v>5</v>
      </c>
      <c r="G28">
        <v>90</v>
      </c>
      <c r="H28">
        <v>130</v>
      </c>
      <c r="I28">
        <v>19</v>
      </c>
      <c r="J28">
        <v>0.21111111111111111</v>
      </c>
      <c r="K28">
        <v>39</v>
      </c>
      <c r="L28">
        <v>0.43333333333333335</v>
      </c>
      <c r="M28">
        <v>7</v>
      </c>
      <c r="N28">
        <v>7.7777777777777779E-2</v>
      </c>
      <c r="O28" t="s">
        <v>30</v>
      </c>
      <c r="P28" t="s">
        <v>30</v>
      </c>
      <c r="Q28">
        <v>0.72222222222222232</v>
      </c>
      <c r="R28">
        <v>3</v>
      </c>
      <c r="S28">
        <v>0.24074074074074078</v>
      </c>
    </row>
    <row r="29" spans="1:19" x14ac:dyDescent="0.2">
      <c r="A29">
        <v>24</v>
      </c>
      <c r="B29" t="s">
        <v>17</v>
      </c>
      <c r="C29">
        <v>2018</v>
      </c>
      <c r="D29">
        <v>3</v>
      </c>
      <c r="E29" t="s">
        <v>4</v>
      </c>
      <c r="F29" t="s">
        <v>5</v>
      </c>
      <c r="G29">
        <v>90</v>
      </c>
      <c r="H29">
        <v>400</v>
      </c>
      <c r="I29">
        <v>17</v>
      </c>
      <c r="J29">
        <v>0.18888888888888888</v>
      </c>
      <c r="K29">
        <v>2</v>
      </c>
      <c r="L29">
        <v>2.2222222222222223E-2</v>
      </c>
      <c r="M29">
        <v>37</v>
      </c>
      <c r="N29">
        <v>0.41111111111111109</v>
      </c>
      <c r="O29" t="s">
        <v>30</v>
      </c>
      <c r="P29" t="s">
        <v>30</v>
      </c>
      <c r="Q29">
        <v>0.62222222222222223</v>
      </c>
      <c r="R29">
        <v>3</v>
      </c>
      <c r="S29">
        <v>0.2074074074074074</v>
      </c>
    </row>
    <row r="30" spans="1:19" x14ac:dyDescent="0.2">
      <c r="A30">
        <v>24</v>
      </c>
      <c r="B30" t="s">
        <v>17</v>
      </c>
      <c r="C30">
        <v>2018</v>
      </c>
      <c r="D30">
        <v>4</v>
      </c>
      <c r="E30" t="s">
        <v>4</v>
      </c>
      <c r="F30" t="s">
        <v>5</v>
      </c>
      <c r="G30">
        <v>90</v>
      </c>
      <c r="H30">
        <v>800</v>
      </c>
      <c r="I30">
        <v>44</v>
      </c>
      <c r="J30">
        <v>0.48888888888888887</v>
      </c>
      <c r="K30">
        <v>31</v>
      </c>
      <c r="L30">
        <v>0.34444444444444444</v>
      </c>
      <c r="M30">
        <v>87</v>
      </c>
      <c r="N30">
        <v>0.96666666666666667</v>
      </c>
      <c r="O30" t="s">
        <v>30</v>
      </c>
      <c r="P30" t="s">
        <v>30</v>
      </c>
      <c r="Q30">
        <v>1.7999999999999998</v>
      </c>
      <c r="R30">
        <v>3</v>
      </c>
      <c r="S30">
        <v>0.6</v>
      </c>
    </row>
    <row r="31" spans="1:19" x14ac:dyDescent="0.2">
      <c r="A31">
        <v>24</v>
      </c>
      <c r="B31" t="s">
        <v>17</v>
      </c>
      <c r="C31">
        <v>2018</v>
      </c>
      <c r="D31">
        <v>5</v>
      </c>
      <c r="E31" t="s">
        <v>4</v>
      </c>
      <c r="F31" t="s">
        <v>5</v>
      </c>
      <c r="G31">
        <v>90</v>
      </c>
      <c r="H31">
        <v>1600</v>
      </c>
      <c r="I31">
        <v>114</v>
      </c>
      <c r="J31">
        <v>1.2666666666666666</v>
      </c>
      <c r="K31">
        <v>57</v>
      </c>
      <c r="L31">
        <v>0.6333333333333333</v>
      </c>
      <c r="M31">
        <v>62</v>
      </c>
      <c r="N31">
        <v>0.68888888888888888</v>
      </c>
      <c r="O31" t="s">
        <v>30</v>
      </c>
      <c r="P31" t="s">
        <v>30</v>
      </c>
      <c r="Q31">
        <v>2.5888888888888886</v>
      </c>
      <c r="R31">
        <v>3</v>
      </c>
      <c r="S31">
        <v>0.86296296296296282</v>
      </c>
    </row>
    <row r="32" spans="1:19" x14ac:dyDescent="0.2">
      <c r="A32">
        <v>31</v>
      </c>
      <c r="B32" t="s">
        <v>17</v>
      </c>
      <c r="C32">
        <v>2018</v>
      </c>
      <c r="D32">
        <v>1</v>
      </c>
      <c r="E32" t="s">
        <v>4</v>
      </c>
      <c r="F32" t="s">
        <v>6</v>
      </c>
      <c r="G32">
        <v>90</v>
      </c>
      <c r="H32">
        <v>55</v>
      </c>
      <c r="I32">
        <v>14</v>
      </c>
      <c r="J32">
        <v>0.15555555555555556</v>
      </c>
      <c r="K32">
        <v>0</v>
      </c>
      <c r="L32">
        <v>0</v>
      </c>
      <c r="M32">
        <v>19</v>
      </c>
      <c r="N32">
        <v>0.21111111111111111</v>
      </c>
      <c r="O32">
        <v>3</v>
      </c>
      <c r="P32">
        <v>3.3333333333333333E-2</v>
      </c>
      <c r="Q32">
        <v>0.4</v>
      </c>
      <c r="R32">
        <v>4</v>
      </c>
      <c r="S32">
        <v>0.1</v>
      </c>
    </row>
    <row r="33" spans="1:19" x14ac:dyDescent="0.2">
      <c r="A33">
        <v>31</v>
      </c>
      <c r="B33" t="s">
        <v>17</v>
      </c>
      <c r="C33">
        <v>2018</v>
      </c>
      <c r="D33">
        <v>2</v>
      </c>
      <c r="E33" t="s">
        <v>4</v>
      </c>
      <c r="F33" t="s">
        <v>6</v>
      </c>
      <c r="G33">
        <v>90</v>
      </c>
      <c r="H33">
        <v>130</v>
      </c>
      <c r="I33">
        <v>17</v>
      </c>
      <c r="J33">
        <v>0.18888888888888888</v>
      </c>
      <c r="K33">
        <v>2</v>
      </c>
      <c r="L33">
        <v>2.2222222222222223E-2</v>
      </c>
      <c r="M33">
        <v>18</v>
      </c>
      <c r="N33">
        <v>0.2</v>
      </c>
      <c r="O33">
        <v>13</v>
      </c>
      <c r="P33">
        <v>0.14444444444444443</v>
      </c>
      <c r="Q33">
        <v>0.55555555555555558</v>
      </c>
      <c r="R33">
        <v>4</v>
      </c>
      <c r="S33">
        <v>0.1388888888888889</v>
      </c>
    </row>
    <row r="34" spans="1:19" x14ac:dyDescent="0.2">
      <c r="A34">
        <v>31</v>
      </c>
      <c r="B34" t="s">
        <v>17</v>
      </c>
      <c r="C34">
        <v>2018</v>
      </c>
      <c r="D34">
        <v>3</v>
      </c>
      <c r="E34" t="s">
        <v>4</v>
      </c>
      <c r="F34" t="s">
        <v>6</v>
      </c>
      <c r="G34">
        <v>90</v>
      </c>
      <c r="H34">
        <v>400</v>
      </c>
      <c r="I34">
        <v>4</v>
      </c>
      <c r="J34">
        <v>4.4444444444444446E-2</v>
      </c>
      <c r="K34">
        <v>16</v>
      </c>
      <c r="L34">
        <v>0.17777777777777778</v>
      </c>
      <c r="M34">
        <v>17</v>
      </c>
      <c r="N34">
        <v>0.18888888888888888</v>
      </c>
      <c r="O34">
        <v>35</v>
      </c>
      <c r="P34">
        <v>0.3888888888888889</v>
      </c>
      <c r="Q34">
        <v>0.8</v>
      </c>
      <c r="R34">
        <v>4</v>
      </c>
      <c r="S34">
        <v>0.2</v>
      </c>
    </row>
    <row r="35" spans="1:19" x14ac:dyDescent="0.2">
      <c r="A35">
        <v>31</v>
      </c>
      <c r="B35" t="s">
        <v>17</v>
      </c>
      <c r="C35">
        <v>2018</v>
      </c>
      <c r="D35">
        <v>4</v>
      </c>
      <c r="E35" t="s">
        <v>4</v>
      </c>
      <c r="F35" t="s">
        <v>6</v>
      </c>
      <c r="G35">
        <v>90</v>
      </c>
      <c r="H35">
        <v>800</v>
      </c>
      <c r="I35">
        <v>89</v>
      </c>
      <c r="J35">
        <v>0.98888888888888893</v>
      </c>
      <c r="K35">
        <v>67</v>
      </c>
      <c r="L35">
        <v>0.74444444444444446</v>
      </c>
      <c r="M35">
        <v>47</v>
      </c>
      <c r="N35">
        <v>0.52222222222222225</v>
      </c>
      <c r="O35">
        <v>103</v>
      </c>
      <c r="P35">
        <v>1.1444444444444444</v>
      </c>
      <c r="Q35">
        <v>3.4</v>
      </c>
      <c r="R35">
        <v>4</v>
      </c>
      <c r="S35">
        <v>0.85</v>
      </c>
    </row>
    <row r="36" spans="1:19" x14ac:dyDescent="0.2">
      <c r="A36">
        <v>31</v>
      </c>
      <c r="B36" t="s">
        <v>17</v>
      </c>
      <c r="C36">
        <v>2018</v>
      </c>
      <c r="D36">
        <v>5</v>
      </c>
      <c r="E36" t="s">
        <v>4</v>
      </c>
      <c r="F36" t="s">
        <v>6</v>
      </c>
      <c r="G36">
        <v>90</v>
      </c>
      <c r="H36">
        <v>1600</v>
      </c>
      <c r="I36">
        <v>157</v>
      </c>
      <c r="J36">
        <v>1.7444444444444445</v>
      </c>
      <c r="K36">
        <v>130</v>
      </c>
      <c r="L36">
        <v>1.4444444444444444</v>
      </c>
      <c r="M36">
        <v>84</v>
      </c>
      <c r="N36">
        <v>0.93333333333333335</v>
      </c>
      <c r="O36">
        <v>112</v>
      </c>
      <c r="P36">
        <v>1.2444444444444445</v>
      </c>
      <c r="Q36">
        <v>5.3666666666666671</v>
      </c>
      <c r="R36">
        <v>4</v>
      </c>
      <c r="S36">
        <v>1.3416666666666668</v>
      </c>
    </row>
    <row r="37" spans="1:19" x14ac:dyDescent="0.2">
      <c r="A37">
        <v>31</v>
      </c>
      <c r="B37" t="s">
        <v>17</v>
      </c>
      <c r="C37">
        <v>2018</v>
      </c>
      <c r="D37">
        <v>1</v>
      </c>
      <c r="E37" t="s">
        <v>4</v>
      </c>
      <c r="F37" t="s">
        <v>5</v>
      </c>
      <c r="G37">
        <v>90</v>
      </c>
      <c r="H37">
        <v>55</v>
      </c>
      <c r="I37">
        <v>3</v>
      </c>
      <c r="J37">
        <v>3.3333333333333333E-2</v>
      </c>
      <c r="K37">
        <v>23</v>
      </c>
      <c r="L37">
        <v>0.25555555555555554</v>
      </c>
      <c r="M37">
        <v>0</v>
      </c>
      <c r="N37">
        <v>0</v>
      </c>
      <c r="O37">
        <v>2</v>
      </c>
      <c r="P37">
        <v>2.2222222222222223E-2</v>
      </c>
      <c r="Q37">
        <v>0.31111111111111106</v>
      </c>
      <c r="R37">
        <v>4</v>
      </c>
      <c r="S37">
        <v>7.7777777777777765E-2</v>
      </c>
    </row>
    <row r="38" spans="1:19" x14ac:dyDescent="0.2">
      <c r="A38">
        <v>31</v>
      </c>
      <c r="B38" t="s">
        <v>17</v>
      </c>
      <c r="C38">
        <v>2018</v>
      </c>
      <c r="D38">
        <v>2</v>
      </c>
      <c r="E38" t="s">
        <v>4</v>
      </c>
      <c r="F38" t="s">
        <v>5</v>
      </c>
      <c r="G38">
        <v>90</v>
      </c>
      <c r="H38">
        <v>130</v>
      </c>
      <c r="I38">
        <v>0</v>
      </c>
      <c r="J38">
        <v>0</v>
      </c>
      <c r="K38">
        <v>11</v>
      </c>
      <c r="L38">
        <v>0.12222222222222222</v>
      </c>
      <c r="M38">
        <v>3</v>
      </c>
      <c r="N38">
        <v>3.3333333333333333E-2</v>
      </c>
      <c r="O38">
        <v>15</v>
      </c>
      <c r="P38">
        <v>0.16666666666666666</v>
      </c>
      <c r="Q38">
        <v>0.32222222222222219</v>
      </c>
      <c r="R38">
        <v>4</v>
      </c>
      <c r="S38">
        <v>8.0555555555555547E-2</v>
      </c>
    </row>
    <row r="39" spans="1:19" x14ac:dyDescent="0.2">
      <c r="A39">
        <v>31</v>
      </c>
      <c r="B39" t="s">
        <v>17</v>
      </c>
      <c r="C39">
        <v>2018</v>
      </c>
      <c r="D39">
        <v>3</v>
      </c>
      <c r="E39" t="s">
        <v>4</v>
      </c>
      <c r="F39" t="s">
        <v>5</v>
      </c>
      <c r="G39">
        <v>90</v>
      </c>
      <c r="H39">
        <v>400</v>
      </c>
      <c r="I39">
        <v>14</v>
      </c>
      <c r="J39">
        <v>0.15555555555555556</v>
      </c>
      <c r="K39">
        <v>0</v>
      </c>
      <c r="L39">
        <v>0</v>
      </c>
      <c r="M39">
        <v>2</v>
      </c>
      <c r="N39">
        <v>2.2222222222222223E-2</v>
      </c>
      <c r="O39">
        <v>31</v>
      </c>
      <c r="P39">
        <v>0.34444444444444444</v>
      </c>
      <c r="Q39">
        <v>0.52222222222222225</v>
      </c>
      <c r="R39">
        <v>4</v>
      </c>
      <c r="S39">
        <v>0.13055555555555556</v>
      </c>
    </row>
    <row r="40" spans="1:19" x14ac:dyDescent="0.2">
      <c r="A40">
        <v>31</v>
      </c>
      <c r="B40" t="s">
        <v>17</v>
      </c>
      <c r="C40">
        <v>2018</v>
      </c>
      <c r="D40">
        <v>4</v>
      </c>
      <c r="E40" t="s">
        <v>4</v>
      </c>
      <c r="F40" t="s">
        <v>5</v>
      </c>
      <c r="G40">
        <v>90</v>
      </c>
      <c r="H40">
        <v>800</v>
      </c>
      <c r="I40">
        <v>19</v>
      </c>
      <c r="J40">
        <v>0.21111111111111111</v>
      </c>
      <c r="K40">
        <v>29</v>
      </c>
      <c r="L40">
        <v>0.32222222222222224</v>
      </c>
      <c r="M40">
        <v>59</v>
      </c>
      <c r="N40">
        <v>0.65555555555555556</v>
      </c>
      <c r="O40">
        <v>48</v>
      </c>
      <c r="P40">
        <v>0.53333333333333333</v>
      </c>
      <c r="Q40">
        <v>1.7222222222222223</v>
      </c>
      <c r="R40">
        <v>4</v>
      </c>
      <c r="S40">
        <v>0.43055555555555558</v>
      </c>
    </row>
    <row r="41" spans="1:19" x14ac:dyDescent="0.2">
      <c r="A41">
        <v>31</v>
      </c>
      <c r="B41" t="s">
        <v>17</v>
      </c>
      <c r="C41">
        <v>2018</v>
      </c>
      <c r="D41">
        <v>5</v>
      </c>
      <c r="E41" t="s">
        <v>4</v>
      </c>
      <c r="F41" t="s">
        <v>5</v>
      </c>
      <c r="G41">
        <v>90</v>
      </c>
      <c r="H41">
        <v>1600</v>
      </c>
      <c r="I41">
        <v>74</v>
      </c>
      <c r="J41">
        <v>0.82222222222222219</v>
      </c>
      <c r="K41">
        <v>112</v>
      </c>
      <c r="L41">
        <v>1.2444444444444445</v>
      </c>
      <c r="M41">
        <v>23</v>
      </c>
      <c r="N41">
        <v>0.25555555555555554</v>
      </c>
      <c r="O41">
        <v>126</v>
      </c>
      <c r="P41">
        <v>1.4</v>
      </c>
      <c r="Q41">
        <v>3.7222222222222219</v>
      </c>
      <c r="R41">
        <v>4</v>
      </c>
      <c r="S41">
        <v>0.93055555555555547</v>
      </c>
    </row>
    <row r="42" spans="1:19" x14ac:dyDescent="0.2">
      <c r="A42">
        <v>4</v>
      </c>
      <c r="B42" t="s">
        <v>18</v>
      </c>
      <c r="C42">
        <v>2018</v>
      </c>
      <c r="D42">
        <v>1</v>
      </c>
      <c r="E42" t="s">
        <v>4</v>
      </c>
      <c r="F42" t="s">
        <v>6</v>
      </c>
      <c r="G42">
        <v>170</v>
      </c>
      <c r="H42">
        <v>55</v>
      </c>
      <c r="I42">
        <v>4</v>
      </c>
      <c r="J42">
        <v>2.3529411764705882E-2</v>
      </c>
      <c r="K42">
        <v>8</v>
      </c>
      <c r="L42">
        <v>4.7058823529411764E-2</v>
      </c>
      <c r="M42">
        <v>9</v>
      </c>
      <c r="N42">
        <v>5.2941176470588235E-2</v>
      </c>
      <c r="O42">
        <v>17</v>
      </c>
      <c r="P42">
        <v>0.1</v>
      </c>
      <c r="Q42">
        <v>0.22352941176470589</v>
      </c>
      <c r="R42">
        <v>4</v>
      </c>
      <c r="S42">
        <v>5.5882352941176473E-2</v>
      </c>
    </row>
    <row r="43" spans="1:19" x14ac:dyDescent="0.2">
      <c r="A43">
        <v>4</v>
      </c>
      <c r="B43" t="s">
        <v>18</v>
      </c>
      <c r="C43">
        <v>2018</v>
      </c>
      <c r="D43">
        <v>2</v>
      </c>
      <c r="E43" t="s">
        <v>4</v>
      </c>
      <c r="F43" t="s">
        <v>6</v>
      </c>
      <c r="G43">
        <v>150</v>
      </c>
      <c r="H43">
        <v>130</v>
      </c>
      <c r="I43">
        <v>4</v>
      </c>
      <c r="J43">
        <v>2.6666666666666668E-2</v>
      </c>
      <c r="K43">
        <v>2</v>
      </c>
      <c r="L43">
        <v>1.3333333333333334E-2</v>
      </c>
      <c r="M43">
        <v>7</v>
      </c>
      <c r="N43">
        <v>4.6666666666666669E-2</v>
      </c>
      <c r="O43">
        <v>3</v>
      </c>
      <c r="P43">
        <v>0.02</v>
      </c>
      <c r="Q43">
        <v>0.10666666666666667</v>
      </c>
      <c r="R43">
        <v>4</v>
      </c>
      <c r="S43">
        <v>2.6666666666666668E-2</v>
      </c>
    </row>
    <row r="44" spans="1:19" x14ac:dyDescent="0.2">
      <c r="A44">
        <v>4</v>
      </c>
      <c r="B44" t="s">
        <v>18</v>
      </c>
      <c r="C44">
        <v>2018</v>
      </c>
      <c r="D44">
        <v>3</v>
      </c>
      <c r="E44" t="s">
        <v>4</v>
      </c>
      <c r="F44" t="s">
        <v>6</v>
      </c>
      <c r="G44">
        <v>165</v>
      </c>
      <c r="H44">
        <v>400</v>
      </c>
      <c r="I44">
        <v>10</v>
      </c>
      <c r="J44">
        <v>6.0606060606060608E-2</v>
      </c>
      <c r="K44">
        <v>12</v>
      </c>
      <c r="L44">
        <v>7.2727272727272724E-2</v>
      </c>
      <c r="M44">
        <v>3</v>
      </c>
      <c r="N44">
        <v>1.8181818181818181E-2</v>
      </c>
      <c r="O44">
        <v>5</v>
      </c>
      <c r="P44">
        <v>3.0303030303030304E-2</v>
      </c>
      <c r="Q44">
        <v>0.18181818181818182</v>
      </c>
      <c r="R44">
        <v>4</v>
      </c>
      <c r="S44">
        <v>4.5454545454545456E-2</v>
      </c>
    </row>
    <row r="45" spans="1:19" x14ac:dyDescent="0.2">
      <c r="A45">
        <v>4</v>
      </c>
      <c r="B45" t="s">
        <v>18</v>
      </c>
      <c r="C45">
        <v>2018</v>
      </c>
      <c r="D45">
        <v>4</v>
      </c>
      <c r="E45" t="s">
        <v>4</v>
      </c>
      <c r="F45" t="s">
        <v>6</v>
      </c>
      <c r="G45">
        <v>65</v>
      </c>
      <c r="H45">
        <v>800</v>
      </c>
      <c r="I45">
        <v>56</v>
      </c>
      <c r="J45">
        <v>0.86153846153846159</v>
      </c>
      <c r="K45">
        <v>47</v>
      </c>
      <c r="L45">
        <v>0.72307692307692306</v>
      </c>
      <c r="M45">
        <v>18</v>
      </c>
      <c r="N45">
        <v>0.27692307692307694</v>
      </c>
      <c r="O45">
        <v>34</v>
      </c>
      <c r="P45">
        <v>0.52307692307692311</v>
      </c>
      <c r="Q45">
        <v>2.3846153846153846</v>
      </c>
      <c r="R45">
        <v>4</v>
      </c>
      <c r="S45">
        <v>0.59615384615384615</v>
      </c>
    </row>
    <row r="46" spans="1:19" x14ac:dyDescent="0.2">
      <c r="A46">
        <v>4</v>
      </c>
      <c r="B46" t="s">
        <v>18</v>
      </c>
      <c r="C46">
        <v>2018</v>
      </c>
      <c r="D46">
        <v>5</v>
      </c>
      <c r="E46" t="s">
        <v>4</v>
      </c>
      <c r="F46" t="s">
        <v>6</v>
      </c>
      <c r="G46">
        <v>124</v>
      </c>
      <c r="H46">
        <v>1600</v>
      </c>
      <c r="I46">
        <v>12</v>
      </c>
      <c r="J46">
        <v>9.6774193548387094E-2</v>
      </c>
      <c r="K46">
        <v>0</v>
      </c>
      <c r="L46">
        <v>0</v>
      </c>
      <c r="M46">
        <v>65</v>
      </c>
      <c r="N46">
        <v>0.52419354838709675</v>
      </c>
      <c r="O46">
        <v>4</v>
      </c>
      <c r="P46">
        <v>3.2258064516129031E-2</v>
      </c>
      <c r="Q46">
        <v>0.65322580645161288</v>
      </c>
      <c r="R46">
        <v>4</v>
      </c>
      <c r="S46">
        <v>0.16330645161290322</v>
      </c>
    </row>
    <row r="47" spans="1:19" x14ac:dyDescent="0.2">
      <c r="A47">
        <v>4</v>
      </c>
      <c r="B47" t="s">
        <v>18</v>
      </c>
      <c r="C47">
        <v>2018</v>
      </c>
      <c r="D47">
        <v>1</v>
      </c>
      <c r="E47" t="s">
        <v>4</v>
      </c>
      <c r="F47" t="s">
        <v>5</v>
      </c>
      <c r="G47">
        <v>124</v>
      </c>
      <c r="H47">
        <v>55</v>
      </c>
      <c r="I47">
        <v>15</v>
      </c>
      <c r="J47">
        <v>0.12096774193548387</v>
      </c>
      <c r="K47">
        <v>9</v>
      </c>
      <c r="L47">
        <v>7.2580645161290328E-2</v>
      </c>
      <c r="M47">
        <v>32</v>
      </c>
      <c r="N47">
        <v>0.25806451612903225</v>
      </c>
      <c r="O47">
        <v>10</v>
      </c>
      <c r="P47">
        <v>8.0645161290322578E-2</v>
      </c>
      <c r="Q47">
        <v>0.532258064516129</v>
      </c>
      <c r="R47">
        <v>4</v>
      </c>
      <c r="S47">
        <v>0.13306451612903225</v>
      </c>
    </row>
    <row r="48" spans="1:19" x14ac:dyDescent="0.2">
      <c r="A48">
        <v>4</v>
      </c>
      <c r="B48" t="s">
        <v>18</v>
      </c>
      <c r="C48">
        <v>2018</v>
      </c>
      <c r="D48">
        <v>2</v>
      </c>
      <c r="E48" t="s">
        <v>4</v>
      </c>
      <c r="F48" t="s">
        <v>5</v>
      </c>
      <c r="G48">
        <v>139</v>
      </c>
      <c r="H48">
        <v>130</v>
      </c>
      <c r="I48">
        <v>12</v>
      </c>
      <c r="J48">
        <v>8.6330935251798566E-2</v>
      </c>
      <c r="K48">
        <v>4</v>
      </c>
      <c r="L48">
        <v>2.8776978417266189E-2</v>
      </c>
      <c r="M48">
        <v>5</v>
      </c>
      <c r="N48">
        <v>3.5971223021582732E-2</v>
      </c>
      <c r="O48">
        <v>4</v>
      </c>
      <c r="P48">
        <v>2.8776978417266189E-2</v>
      </c>
      <c r="Q48">
        <v>0.17985611510791366</v>
      </c>
      <c r="R48">
        <v>4</v>
      </c>
      <c r="S48">
        <v>4.4964028776978415E-2</v>
      </c>
    </row>
    <row r="49" spans="1:19" x14ac:dyDescent="0.2">
      <c r="A49">
        <v>4</v>
      </c>
      <c r="B49" t="s">
        <v>18</v>
      </c>
      <c r="C49">
        <v>2018</v>
      </c>
      <c r="D49">
        <v>3</v>
      </c>
      <c r="E49" t="s">
        <v>4</v>
      </c>
      <c r="F49" t="s">
        <v>5</v>
      </c>
      <c r="G49">
        <v>29</v>
      </c>
      <c r="H49">
        <v>9</v>
      </c>
      <c r="I49">
        <v>14</v>
      </c>
      <c r="J49">
        <v>0.48275862068965519</v>
      </c>
      <c r="K49">
        <v>8</v>
      </c>
      <c r="L49">
        <v>0.27586206896551724</v>
      </c>
      <c r="M49">
        <v>13</v>
      </c>
      <c r="N49">
        <v>0.44827586206896552</v>
      </c>
      <c r="O49">
        <v>10</v>
      </c>
      <c r="P49">
        <v>0.34482758620689657</v>
      </c>
      <c r="Q49">
        <v>1.5517241379310345</v>
      </c>
      <c r="R49">
        <v>4</v>
      </c>
      <c r="S49">
        <v>0.38793103448275862</v>
      </c>
    </row>
    <row r="50" spans="1:19" x14ac:dyDescent="0.2">
      <c r="A50">
        <v>4</v>
      </c>
      <c r="B50" t="s">
        <v>18</v>
      </c>
      <c r="C50">
        <v>2018</v>
      </c>
      <c r="D50">
        <v>4</v>
      </c>
      <c r="E50" t="s">
        <v>4</v>
      </c>
      <c r="F50" t="s">
        <v>5</v>
      </c>
      <c r="G50">
        <v>167</v>
      </c>
      <c r="H50">
        <v>800</v>
      </c>
      <c r="I50">
        <v>28</v>
      </c>
      <c r="J50">
        <v>0.16766467065868262</v>
      </c>
      <c r="K50">
        <v>27</v>
      </c>
      <c r="L50">
        <v>0.16167664670658682</v>
      </c>
      <c r="M50">
        <v>49</v>
      </c>
      <c r="N50">
        <v>0.29341317365269459</v>
      </c>
      <c r="O50">
        <v>14</v>
      </c>
      <c r="P50">
        <v>8.3832335329341312E-2</v>
      </c>
      <c r="Q50">
        <v>0.70658682634730541</v>
      </c>
      <c r="R50">
        <v>4</v>
      </c>
      <c r="S50">
        <v>0.17664670658682635</v>
      </c>
    </row>
    <row r="51" spans="1:19" x14ac:dyDescent="0.2">
      <c r="A51">
        <v>4</v>
      </c>
      <c r="B51" t="s">
        <v>18</v>
      </c>
      <c r="C51">
        <v>2018</v>
      </c>
      <c r="D51">
        <v>5</v>
      </c>
      <c r="E51" t="s">
        <v>4</v>
      </c>
      <c r="F51" t="s">
        <v>5</v>
      </c>
      <c r="G51">
        <v>146</v>
      </c>
      <c r="H51">
        <v>1600</v>
      </c>
      <c r="I51">
        <v>33</v>
      </c>
      <c r="J51">
        <v>0.22602739726027396</v>
      </c>
      <c r="K51">
        <v>65</v>
      </c>
      <c r="L51">
        <v>0.4452054794520548</v>
      </c>
      <c r="M51">
        <v>37</v>
      </c>
      <c r="N51">
        <v>0.25342465753424659</v>
      </c>
      <c r="O51">
        <v>28</v>
      </c>
      <c r="P51">
        <v>0.19178082191780821</v>
      </c>
      <c r="Q51">
        <v>1.1164383561643836</v>
      </c>
      <c r="R51">
        <v>4</v>
      </c>
      <c r="S51">
        <v>0.2791095890410959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I11"/>
  <sheetViews>
    <sheetView workbookViewId="0">
      <selection activeCell="H2" sqref="H2"/>
    </sheetView>
  </sheetViews>
  <sheetFormatPr baseColWidth="10" defaultRowHeight="16" x14ac:dyDescent="0.2"/>
  <sheetData>
    <row r="1" spans="1:9" x14ac:dyDescent="0.2">
      <c r="A1" t="s">
        <v>1</v>
      </c>
      <c r="B1" t="s">
        <v>3</v>
      </c>
      <c r="C1" t="s">
        <v>2</v>
      </c>
      <c r="D1" t="s">
        <v>9</v>
      </c>
      <c r="E1" t="s">
        <v>0</v>
      </c>
      <c r="F1" t="s">
        <v>11</v>
      </c>
      <c r="G1" t="s">
        <v>12</v>
      </c>
      <c r="H1" t="s">
        <v>13</v>
      </c>
      <c r="I1" t="s">
        <v>8</v>
      </c>
    </row>
    <row r="2" spans="1:9" x14ac:dyDescent="0.2">
      <c r="A2">
        <v>1</v>
      </c>
      <c r="B2" t="s">
        <v>4</v>
      </c>
      <c r="C2" t="s">
        <v>6</v>
      </c>
      <c r="D2" t="s">
        <v>10</v>
      </c>
      <c r="E2" s="1">
        <v>55</v>
      </c>
      <c r="F2">
        <v>29</v>
      </c>
      <c r="G2">
        <v>44</v>
      </c>
      <c r="H2">
        <f>AVERAGE(F2:G2)</f>
        <v>36.5</v>
      </c>
      <c r="I2">
        <f>STDEV(F2:G2)/(SQRT(2))</f>
        <v>7.5</v>
      </c>
    </row>
    <row r="3" spans="1:9" x14ac:dyDescent="0.2">
      <c r="A3">
        <v>2</v>
      </c>
      <c r="B3" t="s">
        <v>4</v>
      </c>
      <c r="C3" t="s">
        <v>6</v>
      </c>
      <c r="D3" t="s">
        <v>10</v>
      </c>
      <c r="E3" s="1">
        <v>130</v>
      </c>
      <c r="F3">
        <v>68</v>
      </c>
      <c r="G3">
        <v>102</v>
      </c>
      <c r="H3">
        <f t="shared" ref="H3:H11" si="0">AVERAGE(F3:G3)</f>
        <v>85</v>
      </c>
      <c r="I3">
        <f t="shared" ref="I3:I11" si="1">STDEV(F3:G3)/(SQRT(2))</f>
        <v>16.999999999999996</v>
      </c>
    </row>
    <row r="4" spans="1:9" x14ac:dyDescent="0.2">
      <c r="A4">
        <v>3</v>
      </c>
      <c r="B4" t="s">
        <v>4</v>
      </c>
      <c r="C4" t="s">
        <v>6</v>
      </c>
      <c r="D4" t="s">
        <v>10</v>
      </c>
      <c r="E4" s="1">
        <v>400</v>
      </c>
      <c r="F4">
        <v>128</v>
      </c>
      <c r="G4">
        <v>112</v>
      </c>
      <c r="H4">
        <f t="shared" si="0"/>
        <v>120</v>
      </c>
      <c r="I4">
        <f t="shared" si="1"/>
        <v>8</v>
      </c>
    </row>
    <row r="5" spans="1:9" x14ac:dyDescent="0.2">
      <c r="A5">
        <v>4</v>
      </c>
      <c r="B5" t="s">
        <v>4</v>
      </c>
      <c r="C5" t="s">
        <v>6</v>
      </c>
      <c r="D5" t="s">
        <v>10</v>
      </c>
      <c r="E5" s="1">
        <v>800</v>
      </c>
      <c r="F5">
        <v>263</v>
      </c>
      <c r="G5">
        <v>207</v>
      </c>
      <c r="H5">
        <f t="shared" si="0"/>
        <v>235</v>
      </c>
      <c r="I5">
        <f t="shared" si="1"/>
        <v>27.999999999999996</v>
      </c>
    </row>
    <row r="6" spans="1:9" x14ac:dyDescent="0.2">
      <c r="A6">
        <v>5</v>
      </c>
      <c r="B6" t="s">
        <v>4</v>
      </c>
      <c r="C6" t="s">
        <v>6</v>
      </c>
      <c r="D6" t="s">
        <v>10</v>
      </c>
      <c r="E6" s="1">
        <v>1600</v>
      </c>
      <c r="F6">
        <v>294</v>
      </c>
      <c r="G6">
        <v>251</v>
      </c>
      <c r="H6">
        <f t="shared" si="0"/>
        <v>272.5</v>
      </c>
      <c r="I6">
        <f t="shared" si="1"/>
        <v>21.5</v>
      </c>
    </row>
    <row r="7" spans="1:9" x14ac:dyDescent="0.2">
      <c r="A7">
        <v>1</v>
      </c>
      <c r="B7" t="s">
        <v>4</v>
      </c>
      <c r="C7" t="s">
        <v>5</v>
      </c>
      <c r="D7" t="s">
        <v>10</v>
      </c>
      <c r="E7" s="1">
        <v>55</v>
      </c>
      <c r="F7">
        <v>36</v>
      </c>
      <c r="G7">
        <v>27</v>
      </c>
      <c r="H7">
        <f t="shared" si="0"/>
        <v>31.5</v>
      </c>
      <c r="I7">
        <f t="shared" si="1"/>
        <v>4.5</v>
      </c>
    </row>
    <row r="8" spans="1:9" x14ac:dyDescent="0.2">
      <c r="A8">
        <v>2</v>
      </c>
      <c r="B8" t="s">
        <v>4</v>
      </c>
      <c r="C8" t="s">
        <v>5</v>
      </c>
      <c r="D8" t="s">
        <v>10</v>
      </c>
      <c r="E8" s="1">
        <v>130</v>
      </c>
      <c r="F8">
        <v>21</v>
      </c>
      <c r="G8">
        <v>80</v>
      </c>
      <c r="H8">
        <f t="shared" si="0"/>
        <v>50.5</v>
      </c>
      <c r="I8">
        <f t="shared" si="1"/>
        <v>29.5</v>
      </c>
    </row>
    <row r="9" spans="1:9" x14ac:dyDescent="0.2">
      <c r="A9">
        <v>3</v>
      </c>
      <c r="B9" t="s">
        <v>4</v>
      </c>
      <c r="C9" t="s">
        <v>5</v>
      </c>
      <c r="D9" t="s">
        <v>10</v>
      </c>
      <c r="E9" s="1">
        <v>400</v>
      </c>
      <c r="F9">
        <v>66</v>
      </c>
      <c r="G9">
        <v>96</v>
      </c>
      <c r="H9">
        <f t="shared" si="0"/>
        <v>81</v>
      </c>
      <c r="I9">
        <f t="shared" si="1"/>
        <v>15</v>
      </c>
    </row>
    <row r="10" spans="1:9" x14ac:dyDescent="0.2">
      <c r="A10">
        <v>4</v>
      </c>
      <c r="B10" t="s">
        <v>4</v>
      </c>
      <c r="C10" t="s">
        <v>5</v>
      </c>
      <c r="D10" t="s">
        <v>10</v>
      </c>
      <c r="E10" s="1">
        <v>800</v>
      </c>
      <c r="F10">
        <v>177</v>
      </c>
      <c r="G10">
        <v>147</v>
      </c>
      <c r="H10">
        <f t="shared" si="0"/>
        <v>162</v>
      </c>
      <c r="I10">
        <f t="shared" si="1"/>
        <v>15</v>
      </c>
    </row>
    <row r="11" spans="1:9" x14ac:dyDescent="0.2">
      <c r="A11">
        <v>5</v>
      </c>
      <c r="B11" t="s">
        <v>4</v>
      </c>
      <c r="C11" t="s">
        <v>5</v>
      </c>
      <c r="D11" t="s">
        <v>10</v>
      </c>
      <c r="E11" s="1">
        <v>1600</v>
      </c>
      <c r="F11">
        <v>214</v>
      </c>
      <c r="G11">
        <v>216</v>
      </c>
      <c r="H11">
        <f t="shared" si="0"/>
        <v>215</v>
      </c>
      <c r="I11">
        <f t="shared" si="1"/>
        <v>1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J25"/>
  <sheetViews>
    <sheetView workbookViewId="0">
      <selection activeCell="G2" sqref="G2"/>
    </sheetView>
  </sheetViews>
  <sheetFormatPr baseColWidth="10" defaultRowHeight="16" x14ac:dyDescent="0.2"/>
  <sheetData>
    <row r="1" spans="1:10" x14ac:dyDescent="0.2">
      <c r="A1" t="s">
        <v>1</v>
      </c>
      <c r="B1" t="s">
        <v>3</v>
      </c>
      <c r="C1" t="s">
        <v>2</v>
      </c>
      <c r="D1" t="s">
        <v>9</v>
      </c>
      <c r="E1">
        <v>1</v>
      </c>
      <c r="F1">
        <v>2</v>
      </c>
      <c r="G1">
        <v>3</v>
      </c>
      <c r="H1" t="s">
        <v>0</v>
      </c>
      <c r="I1" t="s">
        <v>7</v>
      </c>
      <c r="J1" t="s">
        <v>8</v>
      </c>
    </row>
    <row r="2" spans="1:10" x14ac:dyDescent="0.2">
      <c r="A2">
        <v>1</v>
      </c>
      <c r="B2" t="s">
        <v>4</v>
      </c>
      <c r="C2" t="s">
        <v>6</v>
      </c>
      <c r="D2">
        <v>104</v>
      </c>
      <c r="E2" s="1">
        <f>E16/$D2</f>
        <v>7.6923076923076927E-2</v>
      </c>
      <c r="F2" s="1">
        <f t="shared" ref="F2:G2" si="0">F16/$D2</f>
        <v>0.14423076923076922</v>
      </c>
      <c r="G2" s="1">
        <f t="shared" si="0"/>
        <v>0.15384615384615385</v>
      </c>
      <c r="H2" s="1">
        <v>55</v>
      </c>
      <c r="I2" s="1">
        <f>AVERAGE(E2:G2)</f>
        <v>0.125</v>
      </c>
      <c r="J2" s="1">
        <f>STDEV(E2:G2)/(SQRT(3))</f>
        <v>2.4198187292534444E-2</v>
      </c>
    </row>
    <row r="3" spans="1:10" x14ac:dyDescent="0.2">
      <c r="A3">
        <v>2</v>
      </c>
      <c r="B3" t="s">
        <v>4</v>
      </c>
      <c r="C3" t="s">
        <v>6</v>
      </c>
      <c r="D3">
        <v>122</v>
      </c>
      <c r="E3" s="1">
        <f t="shared" ref="E3:G3" si="1">E17/$D3</f>
        <v>0.13114754098360656</v>
      </c>
      <c r="F3" s="1">
        <f t="shared" si="1"/>
        <v>0.54098360655737709</v>
      </c>
      <c r="G3" s="1">
        <f t="shared" si="1"/>
        <v>0.84426229508196726</v>
      </c>
      <c r="H3" s="1">
        <v>130</v>
      </c>
      <c r="I3" s="1">
        <f>AVERAGE(E3:G3)</f>
        <v>0.50546448087431706</v>
      </c>
      <c r="J3" s="1">
        <f t="shared" ref="J3:J11" si="2">STDEV(E3:G3)/(SQRT(3))</f>
        <v>0.20662314273830187</v>
      </c>
    </row>
    <row r="4" spans="1:10" x14ac:dyDescent="0.2">
      <c r="A4">
        <v>3</v>
      </c>
      <c r="B4" t="s">
        <v>4</v>
      </c>
      <c r="C4" t="s">
        <v>6</v>
      </c>
      <c r="E4" s="1"/>
      <c r="F4" s="1"/>
      <c r="G4" s="1"/>
      <c r="H4" s="1">
        <v>400</v>
      </c>
      <c r="I4" s="1"/>
      <c r="J4" s="1"/>
    </row>
    <row r="5" spans="1:10" x14ac:dyDescent="0.2">
      <c r="A5">
        <v>4</v>
      </c>
      <c r="B5" t="s">
        <v>4</v>
      </c>
      <c r="C5" t="s">
        <v>6</v>
      </c>
      <c r="D5">
        <v>105</v>
      </c>
      <c r="E5" s="1">
        <f t="shared" ref="E5:G5" si="3">E19/$D5</f>
        <v>1.4285714285714286</v>
      </c>
      <c r="F5" s="1">
        <f t="shared" si="3"/>
        <v>0.65714285714285714</v>
      </c>
      <c r="G5" s="1">
        <f t="shared" si="3"/>
        <v>1.2285714285714286</v>
      </c>
      <c r="H5" s="1">
        <v>800</v>
      </c>
      <c r="I5" s="1">
        <f>AVERAGE(E5:G5)</f>
        <v>1.1047619047619048</v>
      </c>
      <c r="J5" s="1">
        <f t="shared" si="2"/>
        <v>0.23113640189545873</v>
      </c>
    </row>
    <row r="6" spans="1:10" x14ac:dyDescent="0.2">
      <c r="A6">
        <v>5</v>
      </c>
      <c r="B6" t="s">
        <v>4</v>
      </c>
      <c r="C6" t="s">
        <v>6</v>
      </c>
      <c r="D6">
        <v>115</v>
      </c>
      <c r="E6" s="1">
        <f t="shared" ref="E6:G6" si="4">E20/$D6</f>
        <v>1.2782608695652173</v>
      </c>
      <c r="F6" s="1">
        <f t="shared" si="4"/>
        <v>1.8434782608695652</v>
      </c>
      <c r="G6" s="1">
        <f t="shared" si="4"/>
        <v>3.0608695652173914</v>
      </c>
      <c r="H6" s="1">
        <v>1600</v>
      </c>
      <c r="I6" s="1">
        <f>AVERAGE(E6:G6)</f>
        <v>2.0608695652173914</v>
      </c>
      <c r="J6" s="1">
        <f t="shared" si="2"/>
        <v>0.52594919743837809</v>
      </c>
    </row>
    <row r="7" spans="1:10" x14ac:dyDescent="0.2">
      <c r="A7">
        <v>1</v>
      </c>
      <c r="B7" t="s">
        <v>4</v>
      </c>
      <c r="C7" t="s">
        <v>5</v>
      </c>
      <c r="D7">
        <v>101</v>
      </c>
      <c r="E7" s="1">
        <f t="shared" ref="E7:G7" si="5">E21/$D7</f>
        <v>0.29702970297029702</v>
      </c>
      <c r="F7" s="1">
        <f t="shared" si="5"/>
        <v>0.19801980198019803</v>
      </c>
      <c r="G7" s="1">
        <f t="shared" si="5"/>
        <v>0.5643564356435643</v>
      </c>
      <c r="H7" s="1">
        <v>55</v>
      </c>
      <c r="I7" s="1">
        <f>AVERAGE(E7:G7)</f>
        <v>0.35313531353135313</v>
      </c>
      <c r="J7" s="1">
        <f t="shared" si="2"/>
        <v>0.10940979837789284</v>
      </c>
    </row>
    <row r="8" spans="1:10" x14ac:dyDescent="0.2">
      <c r="A8">
        <v>2</v>
      </c>
      <c r="B8" t="s">
        <v>4</v>
      </c>
      <c r="C8" t="s">
        <v>5</v>
      </c>
      <c r="D8">
        <v>124</v>
      </c>
      <c r="E8" s="1">
        <f t="shared" ref="E8:G8" si="6">E22/$D8</f>
        <v>0.42741935483870969</v>
      </c>
      <c r="F8" s="1">
        <f t="shared" si="6"/>
        <v>5.6451612903225805E-2</v>
      </c>
      <c r="G8" s="1">
        <f t="shared" si="6"/>
        <v>1.2580645161290323</v>
      </c>
      <c r="H8" s="1">
        <v>130</v>
      </c>
      <c r="I8" s="1">
        <f>AVERAGE(E8:G8)</f>
        <v>0.58064516129032262</v>
      </c>
      <c r="J8" s="1">
        <f t="shared" si="2"/>
        <v>0.35523560403472521</v>
      </c>
    </row>
    <row r="9" spans="1:10" x14ac:dyDescent="0.2">
      <c r="A9">
        <v>3</v>
      </c>
      <c r="B9" t="s">
        <v>4</v>
      </c>
      <c r="C9" t="s">
        <v>5</v>
      </c>
      <c r="E9" s="1"/>
      <c r="F9" s="1"/>
      <c r="G9" s="1"/>
      <c r="H9" s="1">
        <v>400</v>
      </c>
      <c r="I9" s="1"/>
      <c r="J9" s="1"/>
    </row>
    <row r="10" spans="1:10" x14ac:dyDescent="0.2">
      <c r="A10">
        <v>4</v>
      </c>
      <c r="B10" t="s">
        <v>4</v>
      </c>
      <c r="C10" t="s">
        <v>5</v>
      </c>
      <c r="D10">
        <v>103</v>
      </c>
      <c r="E10" s="1">
        <f t="shared" ref="E10:G10" si="7">E24/$D10</f>
        <v>0.84466019417475724</v>
      </c>
      <c r="F10" s="1">
        <f t="shared" si="7"/>
        <v>0.83495145631067957</v>
      </c>
      <c r="G10" s="1">
        <f t="shared" si="7"/>
        <v>0.81553398058252424</v>
      </c>
      <c r="H10" s="1">
        <v>800</v>
      </c>
      <c r="I10" s="1">
        <f>AVERAGE(E10:G10)</f>
        <v>0.83171521035598694</v>
      </c>
      <c r="J10" s="1">
        <f t="shared" si="2"/>
        <v>8.5623019775553054E-3</v>
      </c>
    </row>
    <row r="11" spans="1:10" x14ac:dyDescent="0.2">
      <c r="A11">
        <v>5</v>
      </c>
      <c r="B11" t="s">
        <v>4</v>
      </c>
      <c r="C11" t="s">
        <v>5</v>
      </c>
      <c r="D11">
        <v>108</v>
      </c>
      <c r="E11" s="1">
        <f t="shared" ref="E11:G11" si="8">E25/$D11</f>
        <v>0.97222222222222221</v>
      </c>
      <c r="F11" s="1">
        <f t="shared" si="8"/>
        <v>0.51851851851851849</v>
      </c>
      <c r="G11" s="1">
        <f t="shared" si="8"/>
        <v>0.89814814814814814</v>
      </c>
      <c r="H11" s="1">
        <v>1600</v>
      </c>
      <c r="I11" s="1">
        <f>AVERAGE(E11:G11)</f>
        <v>0.79629629629629628</v>
      </c>
      <c r="J11" s="1">
        <f t="shared" si="2"/>
        <v>0.14052533873866921</v>
      </c>
    </row>
    <row r="15" spans="1:10" x14ac:dyDescent="0.2">
      <c r="A15" t="s">
        <v>1</v>
      </c>
      <c r="B15" t="s">
        <v>3</v>
      </c>
      <c r="C15" t="s">
        <v>2</v>
      </c>
      <c r="E15">
        <v>1</v>
      </c>
      <c r="F15">
        <v>2</v>
      </c>
      <c r="G15">
        <v>3</v>
      </c>
      <c r="H15" t="s">
        <v>0</v>
      </c>
      <c r="I15" t="s">
        <v>7</v>
      </c>
      <c r="J15" t="s">
        <v>8</v>
      </c>
    </row>
    <row r="16" spans="1:10" x14ac:dyDescent="0.2">
      <c r="A16">
        <v>1</v>
      </c>
      <c r="B16" t="s">
        <v>4</v>
      </c>
      <c r="C16" t="s">
        <v>6</v>
      </c>
      <c r="D16">
        <v>104</v>
      </c>
      <c r="E16">
        <v>8</v>
      </c>
      <c r="F16">
        <v>15</v>
      </c>
      <c r="G16">
        <v>16</v>
      </c>
      <c r="H16">
        <v>55</v>
      </c>
      <c r="I16">
        <f t="shared" ref="I16:I25" si="9">AVERAGE(E16:G16)</f>
        <v>13</v>
      </c>
      <c r="J16">
        <f>STDEV(E16:G16)/(SQRT(3))</f>
        <v>2.5166114784235836</v>
      </c>
    </row>
    <row r="17" spans="1:10" x14ac:dyDescent="0.2">
      <c r="A17">
        <v>2</v>
      </c>
      <c r="B17" t="s">
        <v>4</v>
      </c>
      <c r="C17" t="s">
        <v>6</v>
      </c>
      <c r="D17">
        <v>122</v>
      </c>
      <c r="E17">
        <v>16</v>
      </c>
      <c r="F17">
        <v>66</v>
      </c>
      <c r="G17">
        <v>103</v>
      </c>
      <c r="H17">
        <v>130</v>
      </c>
      <c r="I17">
        <f t="shared" si="9"/>
        <v>61.666666666666664</v>
      </c>
      <c r="J17">
        <f t="shared" ref="J17:J25" si="10">STDEV(E17:G17)/(SQRT(3))</f>
        <v>25.208023414072837</v>
      </c>
    </row>
    <row r="18" spans="1:10" x14ac:dyDescent="0.2">
      <c r="A18">
        <v>3</v>
      </c>
      <c r="B18" t="s">
        <v>4</v>
      </c>
      <c r="C18" t="s">
        <v>6</v>
      </c>
      <c r="H18">
        <v>400</v>
      </c>
      <c r="I18" t="e">
        <f t="shared" si="9"/>
        <v>#DIV/0!</v>
      </c>
      <c r="J18" t="e">
        <f t="shared" si="10"/>
        <v>#DIV/0!</v>
      </c>
    </row>
    <row r="19" spans="1:10" x14ac:dyDescent="0.2">
      <c r="A19">
        <v>4</v>
      </c>
      <c r="B19" t="s">
        <v>4</v>
      </c>
      <c r="C19" t="s">
        <v>6</v>
      </c>
      <c r="D19">
        <v>105</v>
      </c>
      <c r="E19">
        <v>150</v>
      </c>
      <c r="F19">
        <v>69</v>
      </c>
      <c r="G19">
        <v>129</v>
      </c>
      <c r="H19">
        <v>800</v>
      </c>
      <c r="I19">
        <f t="shared" si="9"/>
        <v>116</v>
      </c>
      <c r="J19">
        <f t="shared" si="10"/>
        <v>24.269322199023197</v>
      </c>
    </row>
    <row r="20" spans="1:10" x14ac:dyDescent="0.2">
      <c r="A20">
        <v>5</v>
      </c>
      <c r="B20" t="s">
        <v>4</v>
      </c>
      <c r="C20" t="s">
        <v>6</v>
      </c>
      <c r="D20">
        <v>115</v>
      </c>
      <c r="E20">
        <v>147</v>
      </c>
      <c r="F20">
        <v>212</v>
      </c>
      <c r="G20">
        <v>352</v>
      </c>
      <c r="H20">
        <v>1600</v>
      </c>
      <c r="I20">
        <f t="shared" si="9"/>
        <v>237</v>
      </c>
      <c r="J20">
        <f t="shared" si="10"/>
        <v>60.484157705413523</v>
      </c>
    </row>
    <row r="21" spans="1:10" x14ac:dyDescent="0.2">
      <c r="A21">
        <v>1</v>
      </c>
      <c r="B21" t="s">
        <v>4</v>
      </c>
      <c r="C21" t="s">
        <v>5</v>
      </c>
      <c r="D21">
        <v>101</v>
      </c>
      <c r="E21">
        <v>30</v>
      </c>
      <c r="F21">
        <v>20</v>
      </c>
      <c r="G21">
        <v>57</v>
      </c>
      <c r="H21">
        <v>55</v>
      </c>
      <c r="I21">
        <f t="shared" si="9"/>
        <v>35.666666666666664</v>
      </c>
      <c r="J21">
        <f t="shared" si="10"/>
        <v>11.050389636167184</v>
      </c>
    </row>
    <row r="22" spans="1:10" x14ac:dyDescent="0.2">
      <c r="A22">
        <v>2</v>
      </c>
      <c r="B22" t="s">
        <v>4</v>
      </c>
      <c r="C22" t="s">
        <v>5</v>
      </c>
      <c r="D22">
        <v>124</v>
      </c>
      <c r="E22">
        <v>53</v>
      </c>
      <c r="F22">
        <v>7</v>
      </c>
      <c r="G22">
        <v>156</v>
      </c>
      <c r="H22">
        <v>130</v>
      </c>
      <c r="I22">
        <f t="shared" si="9"/>
        <v>72</v>
      </c>
      <c r="J22">
        <f t="shared" si="10"/>
        <v>44.049214900305927</v>
      </c>
    </row>
    <row r="23" spans="1:10" x14ac:dyDescent="0.2">
      <c r="A23">
        <v>3</v>
      </c>
      <c r="B23" t="s">
        <v>4</v>
      </c>
      <c r="C23" t="s">
        <v>5</v>
      </c>
      <c r="H23">
        <v>400</v>
      </c>
      <c r="I23" t="e">
        <f t="shared" si="9"/>
        <v>#DIV/0!</v>
      </c>
      <c r="J23" t="e">
        <f t="shared" si="10"/>
        <v>#DIV/0!</v>
      </c>
    </row>
    <row r="24" spans="1:10" x14ac:dyDescent="0.2">
      <c r="A24">
        <v>4</v>
      </c>
      <c r="B24" t="s">
        <v>4</v>
      </c>
      <c r="C24" t="s">
        <v>5</v>
      </c>
      <c r="D24">
        <v>103</v>
      </c>
      <c r="E24">
        <v>87</v>
      </c>
      <c r="F24">
        <v>86</v>
      </c>
      <c r="G24">
        <v>84</v>
      </c>
      <c r="H24">
        <v>800</v>
      </c>
      <c r="I24">
        <f t="shared" si="9"/>
        <v>85.666666666666671</v>
      </c>
      <c r="J24">
        <f t="shared" si="10"/>
        <v>0.88191710368819698</v>
      </c>
    </row>
    <row r="25" spans="1:10" x14ac:dyDescent="0.2">
      <c r="A25">
        <v>5</v>
      </c>
      <c r="B25" t="s">
        <v>4</v>
      </c>
      <c r="C25" t="s">
        <v>5</v>
      </c>
      <c r="D25">
        <v>108</v>
      </c>
      <c r="E25">
        <v>105</v>
      </c>
      <c r="F25">
        <v>56</v>
      </c>
      <c r="G25">
        <v>97</v>
      </c>
      <c r="H25">
        <v>1600</v>
      </c>
      <c r="I25">
        <f t="shared" si="9"/>
        <v>86</v>
      </c>
      <c r="J25">
        <f t="shared" si="10"/>
        <v>15.176736583776281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J25"/>
  <sheetViews>
    <sheetView workbookViewId="0">
      <selection activeCell="A16" sqref="A16:D25"/>
    </sheetView>
  </sheetViews>
  <sheetFormatPr baseColWidth="10" defaultRowHeight="16" x14ac:dyDescent="0.2"/>
  <sheetData>
    <row r="1" spans="1:10" x14ac:dyDescent="0.2">
      <c r="A1" t="s">
        <v>1</v>
      </c>
      <c r="B1" t="s">
        <v>3</v>
      </c>
      <c r="C1" t="s">
        <v>2</v>
      </c>
      <c r="D1" t="s">
        <v>9</v>
      </c>
      <c r="E1">
        <v>1</v>
      </c>
      <c r="F1">
        <v>2</v>
      </c>
      <c r="G1">
        <v>3</v>
      </c>
      <c r="H1" t="s">
        <v>0</v>
      </c>
      <c r="I1" t="s">
        <v>7</v>
      </c>
      <c r="J1" t="s">
        <v>8</v>
      </c>
    </row>
    <row r="2" spans="1:10" x14ac:dyDescent="0.2">
      <c r="A2">
        <v>1</v>
      </c>
      <c r="B2" t="s">
        <v>4</v>
      </c>
      <c r="C2" t="s">
        <v>6</v>
      </c>
      <c r="D2">
        <v>90</v>
      </c>
      <c r="E2" s="1">
        <f>E16/$D2</f>
        <v>0.14444444444444443</v>
      </c>
      <c r="F2" s="1">
        <f t="shared" ref="F2:G2" si="0">F16/$D2</f>
        <v>2.2222222222222223E-2</v>
      </c>
      <c r="G2" s="1">
        <f t="shared" si="0"/>
        <v>0.3</v>
      </c>
      <c r="H2" s="1">
        <v>55</v>
      </c>
      <c r="I2" s="1">
        <f t="shared" ref="I2:I11" si="1">AVERAGE(E2:G2)</f>
        <v>0.15555555555555556</v>
      </c>
      <c r="J2" s="1">
        <f>STDEV(E2:G2)/(SQRT(3))</f>
        <v>8.0379757089669282E-2</v>
      </c>
    </row>
    <row r="3" spans="1:10" x14ac:dyDescent="0.2">
      <c r="A3">
        <v>2</v>
      </c>
      <c r="B3" t="s">
        <v>4</v>
      </c>
      <c r="C3" t="s">
        <v>6</v>
      </c>
      <c r="D3">
        <v>90</v>
      </c>
      <c r="E3" s="1">
        <f t="shared" ref="E3:G11" si="2">E17/$D3</f>
        <v>0.3</v>
      </c>
      <c r="F3" s="1">
        <f t="shared" si="2"/>
        <v>8.8888888888888892E-2</v>
      </c>
      <c r="G3" s="1">
        <f t="shared" si="2"/>
        <v>0.48888888888888887</v>
      </c>
      <c r="H3" s="1">
        <v>130</v>
      </c>
      <c r="I3" s="1">
        <f t="shared" si="1"/>
        <v>0.29259259259259257</v>
      </c>
      <c r="J3" s="1">
        <f t="shared" ref="J3:J11" si="3">STDEV(E3:G3)/(SQRT(3))</f>
        <v>0.11552943674431272</v>
      </c>
    </row>
    <row r="4" spans="1:10" x14ac:dyDescent="0.2">
      <c r="A4">
        <v>3</v>
      </c>
      <c r="B4" t="s">
        <v>4</v>
      </c>
      <c r="C4" t="s">
        <v>6</v>
      </c>
      <c r="D4">
        <v>90</v>
      </c>
      <c r="E4" s="1">
        <f t="shared" si="2"/>
        <v>0.4</v>
      </c>
      <c r="F4" s="1">
        <f t="shared" si="2"/>
        <v>0.31111111111111112</v>
      </c>
      <c r="G4" s="1">
        <f t="shared" si="2"/>
        <v>0.67777777777777781</v>
      </c>
      <c r="H4" s="1">
        <v>400</v>
      </c>
      <c r="I4" s="1">
        <f t="shared" si="1"/>
        <v>0.46296296296296297</v>
      </c>
      <c r="J4" s="1">
        <f t="shared" si="3"/>
        <v>0.11043001122870801</v>
      </c>
    </row>
    <row r="5" spans="1:10" x14ac:dyDescent="0.2">
      <c r="A5">
        <v>4</v>
      </c>
      <c r="B5" t="s">
        <v>4</v>
      </c>
      <c r="C5" t="s">
        <v>6</v>
      </c>
      <c r="D5">
        <v>90</v>
      </c>
      <c r="E5" s="1">
        <f t="shared" si="2"/>
        <v>0.65555555555555556</v>
      </c>
      <c r="F5" s="1">
        <f t="shared" si="2"/>
        <v>1.3777777777777778</v>
      </c>
      <c r="G5" s="1">
        <f t="shared" si="2"/>
        <v>1.2222222222222223</v>
      </c>
      <c r="H5" s="1">
        <v>800</v>
      </c>
      <c r="I5" s="1">
        <f t="shared" si="1"/>
        <v>1.0851851851851853</v>
      </c>
      <c r="J5" s="1">
        <f t="shared" si="3"/>
        <v>0.21945811803000811</v>
      </c>
    </row>
    <row r="6" spans="1:10" x14ac:dyDescent="0.2">
      <c r="A6">
        <v>5</v>
      </c>
      <c r="B6" t="s">
        <v>4</v>
      </c>
      <c r="C6" t="s">
        <v>6</v>
      </c>
      <c r="D6">
        <v>90</v>
      </c>
      <c r="E6" s="1">
        <f t="shared" si="2"/>
        <v>1.0444444444444445</v>
      </c>
      <c r="F6" s="1">
        <f t="shared" si="2"/>
        <v>2.0777777777777779</v>
      </c>
      <c r="G6" s="1">
        <f t="shared" si="2"/>
        <v>2.2000000000000002</v>
      </c>
      <c r="H6" s="1">
        <v>1600</v>
      </c>
      <c r="I6" s="1">
        <f t="shared" si="1"/>
        <v>1.7740740740740744</v>
      </c>
      <c r="J6" s="1">
        <f t="shared" si="3"/>
        <v>0.36651699152351136</v>
      </c>
    </row>
    <row r="7" spans="1:10" x14ac:dyDescent="0.2">
      <c r="A7">
        <v>1</v>
      </c>
      <c r="B7" t="s">
        <v>4</v>
      </c>
      <c r="C7" t="s">
        <v>5</v>
      </c>
      <c r="D7">
        <v>90</v>
      </c>
      <c r="E7" s="1">
        <f t="shared" si="2"/>
        <v>0</v>
      </c>
      <c r="F7" s="1">
        <f t="shared" si="2"/>
        <v>0.16666666666666666</v>
      </c>
      <c r="G7" s="1">
        <f t="shared" si="2"/>
        <v>3.3333333333333333E-2</v>
      </c>
      <c r="H7" s="1">
        <v>55</v>
      </c>
      <c r="I7" s="1">
        <f t="shared" si="1"/>
        <v>6.6666666666666666E-2</v>
      </c>
      <c r="J7" s="1">
        <f t="shared" si="3"/>
        <v>5.0917507721731557E-2</v>
      </c>
    </row>
    <row r="8" spans="1:10" x14ac:dyDescent="0.2">
      <c r="A8">
        <v>2</v>
      </c>
      <c r="B8" t="s">
        <v>4</v>
      </c>
      <c r="C8" t="s">
        <v>5</v>
      </c>
      <c r="D8">
        <v>90</v>
      </c>
      <c r="E8" s="1">
        <f t="shared" si="2"/>
        <v>0.21111111111111111</v>
      </c>
      <c r="F8" s="1">
        <f t="shared" si="2"/>
        <v>0.43333333333333335</v>
      </c>
      <c r="G8" s="1">
        <f t="shared" si="2"/>
        <v>7.7777777777777779E-2</v>
      </c>
      <c r="H8" s="1">
        <v>130</v>
      </c>
      <c r="I8" s="1">
        <f t="shared" si="1"/>
        <v>0.24074074074074078</v>
      </c>
      <c r="J8" s="1">
        <f t="shared" si="3"/>
        <v>0.1037037037037037</v>
      </c>
    </row>
    <row r="9" spans="1:10" x14ac:dyDescent="0.2">
      <c r="A9">
        <v>3</v>
      </c>
      <c r="B9" t="s">
        <v>4</v>
      </c>
      <c r="C9" t="s">
        <v>5</v>
      </c>
      <c r="D9">
        <v>90</v>
      </c>
      <c r="E9" s="1">
        <f t="shared" si="2"/>
        <v>0.18888888888888888</v>
      </c>
      <c r="F9" s="1">
        <f t="shared" si="2"/>
        <v>2.2222222222222223E-2</v>
      </c>
      <c r="G9" s="1">
        <f t="shared" si="2"/>
        <v>0.41111111111111109</v>
      </c>
      <c r="H9" s="1">
        <v>400</v>
      </c>
      <c r="I9" s="1">
        <f t="shared" si="1"/>
        <v>0.2074074074074074</v>
      </c>
      <c r="J9" s="1">
        <f t="shared" si="3"/>
        <v>0.11264375056107814</v>
      </c>
    </row>
    <row r="10" spans="1:10" x14ac:dyDescent="0.2">
      <c r="A10">
        <v>4</v>
      </c>
      <c r="B10" t="s">
        <v>4</v>
      </c>
      <c r="C10" t="s">
        <v>5</v>
      </c>
      <c r="D10">
        <v>90</v>
      </c>
      <c r="E10" s="1">
        <f t="shared" si="2"/>
        <v>0.48888888888888887</v>
      </c>
      <c r="F10" s="1">
        <f t="shared" si="2"/>
        <v>0.34444444444444444</v>
      </c>
      <c r="G10" s="1">
        <f t="shared" si="2"/>
        <v>0.96666666666666667</v>
      </c>
      <c r="H10" s="1">
        <v>800</v>
      </c>
      <c r="I10" s="1">
        <f t="shared" si="1"/>
        <v>0.6</v>
      </c>
      <c r="J10" s="1">
        <f t="shared" si="3"/>
        <v>0.18801540957773424</v>
      </c>
    </row>
    <row r="11" spans="1:10" x14ac:dyDescent="0.2">
      <c r="A11">
        <v>5</v>
      </c>
      <c r="B11" t="s">
        <v>4</v>
      </c>
      <c r="C11" t="s">
        <v>5</v>
      </c>
      <c r="D11">
        <v>90</v>
      </c>
      <c r="E11" s="1">
        <f t="shared" si="2"/>
        <v>1.2666666666666666</v>
      </c>
      <c r="F11" s="1">
        <f t="shared" si="2"/>
        <v>0.6333333333333333</v>
      </c>
      <c r="G11" s="1">
        <f t="shared" si="2"/>
        <v>0.68888888888888888</v>
      </c>
      <c r="H11" s="1">
        <v>1600</v>
      </c>
      <c r="I11" s="1">
        <f t="shared" si="1"/>
        <v>0.86296296296296282</v>
      </c>
      <c r="J11" s="1">
        <f t="shared" si="3"/>
        <v>0.20248795456054311</v>
      </c>
    </row>
    <row r="15" spans="1:10" x14ac:dyDescent="0.2">
      <c r="A15" t="s">
        <v>1</v>
      </c>
      <c r="B15" t="s">
        <v>3</v>
      </c>
      <c r="C15" t="s">
        <v>2</v>
      </c>
      <c r="E15">
        <v>1</v>
      </c>
      <c r="F15">
        <v>2</v>
      </c>
      <c r="G15">
        <v>3</v>
      </c>
      <c r="H15" t="s">
        <v>0</v>
      </c>
      <c r="I15" t="s">
        <v>7</v>
      </c>
      <c r="J15" t="s">
        <v>8</v>
      </c>
    </row>
    <row r="16" spans="1:10" x14ac:dyDescent="0.2">
      <c r="A16">
        <v>1</v>
      </c>
      <c r="B16" t="s">
        <v>4</v>
      </c>
      <c r="C16" t="s">
        <v>6</v>
      </c>
      <c r="D16">
        <v>90</v>
      </c>
      <c r="E16">
        <v>13</v>
      </c>
      <c r="F16">
        <v>2</v>
      </c>
      <c r="G16">
        <v>27</v>
      </c>
      <c r="H16">
        <v>55</v>
      </c>
      <c r="I16">
        <f t="shared" ref="I16:I25" si="4">AVERAGE(E16:G16)</f>
        <v>14</v>
      </c>
      <c r="J16">
        <f>STDEV(E16:G16)/(SQRT(3))</f>
        <v>7.2341781380702352</v>
      </c>
    </row>
    <row r="17" spans="1:10" x14ac:dyDescent="0.2">
      <c r="A17">
        <v>2</v>
      </c>
      <c r="B17" t="s">
        <v>4</v>
      </c>
      <c r="C17" t="s">
        <v>6</v>
      </c>
      <c r="D17">
        <v>90</v>
      </c>
      <c r="E17">
        <v>27</v>
      </c>
      <c r="F17">
        <v>8</v>
      </c>
      <c r="G17">
        <v>44</v>
      </c>
      <c r="H17">
        <v>130</v>
      </c>
      <c r="I17">
        <f t="shared" si="4"/>
        <v>26.333333333333332</v>
      </c>
      <c r="J17">
        <f t="shared" ref="J17:J25" si="5">STDEV(E17:G17)/(SQRT(3))</f>
        <v>10.397649306988148</v>
      </c>
    </row>
    <row r="18" spans="1:10" x14ac:dyDescent="0.2">
      <c r="A18">
        <v>3</v>
      </c>
      <c r="B18" t="s">
        <v>4</v>
      </c>
      <c r="C18" t="s">
        <v>6</v>
      </c>
      <c r="D18">
        <v>90</v>
      </c>
      <c r="E18">
        <v>36</v>
      </c>
      <c r="F18">
        <v>28</v>
      </c>
      <c r="G18">
        <v>61</v>
      </c>
      <c r="H18">
        <v>400</v>
      </c>
      <c r="I18">
        <f t="shared" si="4"/>
        <v>41.666666666666664</v>
      </c>
      <c r="J18">
        <f t="shared" si="5"/>
        <v>9.9387010105837188</v>
      </c>
    </row>
    <row r="19" spans="1:10" x14ac:dyDescent="0.2">
      <c r="A19">
        <v>4</v>
      </c>
      <c r="B19" t="s">
        <v>4</v>
      </c>
      <c r="C19" t="s">
        <v>6</v>
      </c>
      <c r="D19">
        <v>90</v>
      </c>
      <c r="E19">
        <v>59</v>
      </c>
      <c r="F19">
        <v>124</v>
      </c>
      <c r="G19">
        <v>110</v>
      </c>
      <c r="H19">
        <v>800</v>
      </c>
      <c r="I19">
        <f t="shared" si="4"/>
        <v>97.666666666666671</v>
      </c>
      <c r="J19">
        <f t="shared" si="5"/>
        <v>19.751230622700739</v>
      </c>
    </row>
    <row r="20" spans="1:10" x14ac:dyDescent="0.2">
      <c r="A20">
        <v>5</v>
      </c>
      <c r="B20" t="s">
        <v>4</v>
      </c>
      <c r="C20" t="s">
        <v>6</v>
      </c>
      <c r="D20">
        <v>90</v>
      </c>
      <c r="E20">
        <v>94</v>
      </c>
      <c r="F20">
        <v>187</v>
      </c>
      <c r="G20">
        <v>198</v>
      </c>
      <c r="H20">
        <v>1600</v>
      </c>
      <c r="I20">
        <f t="shared" si="4"/>
        <v>159.66666666666666</v>
      </c>
      <c r="J20">
        <f t="shared" si="5"/>
        <v>32.986529237116052</v>
      </c>
    </row>
    <row r="21" spans="1:10" x14ac:dyDescent="0.2">
      <c r="A21">
        <v>1</v>
      </c>
      <c r="B21" t="s">
        <v>4</v>
      </c>
      <c r="C21" t="s">
        <v>5</v>
      </c>
      <c r="D21">
        <v>90</v>
      </c>
      <c r="E21">
        <v>0</v>
      </c>
      <c r="F21">
        <v>15</v>
      </c>
      <c r="G21">
        <v>3</v>
      </c>
      <c r="H21">
        <v>55</v>
      </c>
      <c r="I21">
        <f t="shared" si="4"/>
        <v>6</v>
      </c>
      <c r="J21">
        <f t="shared" si="5"/>
        <v>4.5825756949558407</v>
      </c>
    </row>
    <row r="22" spans="1:10" x14ac:dyDescent="0.2">
      <c r="A22">
        <v>2</v>
      </c>
      <c r="B22" t="s">
        <v>4</v>
      </c>
      <c r="C22" t="s">
        <v>5</v>
      </c>
      <c r="D22">
        <v>90</v>
      </c>
      <c r="E22">
        <v>19</v>
      </c>
      <c r="F22">
        <v>39</v>
      </c>
      <c r="G22">
        <v>7</v>
      </c>
      <c r="H22">
        <v>130</v>
      </c>
      <c r="I22">
        <f t="shared" si="4"/>
        <v>21.666666666666668</v>
      </c>
      <c r="J22">
        <f t="shared" si="5"/>
        <v>9.3333333333333339</v>
      </c>
    </row>
    <row r="23" spans="1:10" x14ac:dyDescent="0.2">
      <c r="A23">
        <v>3</v>
      </c>
      <c r="B23" t="s">
        <v>4</v>
      </c>
      <c r="C23" t="s">
        <v>5</v>
      </c>
      <c r="D23">
        <v>90</v>
      </c>
      <c r="E23">
        <v>17</v>
      </c>
      <c r="F23">
        <v>2</v>
      </c>
      <c r="G23">
        <v>37</v>
      </c>
      <c r="H23">
        <v>400</v>
      </c>
      <c r="I23">
        <f t="shared" si="4"/>
        <v>18.666666666666668</v>
      </c>
      <c r="J23">
        <f t="shared" si="5"/>
        <v>10.137937550497035</v>
      </c>
    </row>
    <row r="24" spans="1:10" x14ac:dyDescent="0.2">
      <c r="A24">
        <v>4</v>
      </c>
      <c r="B24" t="s">
        <v>4</v>
      </c>
      <c r="C24" t="s">
        <v>5</v>
      </c>
      <c r="D24">
        <v>90</v>
      </c>
      <c r="E24">
        <v>44</v>
      </c>
      <c r="F24">
        <v>31</v>
      </c>
      <c r="G24">
        <v>87</v>
      </c>
      <c r="H24">
        <v>800</v>
      </c>
      <c r="I24">
        <f t="shared" si="4"/>
        <v>54</v>
      </c>
      <c r="J24">
        <f t="shared" si="5"/>
        <v>16.921386861996073</v>
      </c>
    </row>
    <row r="25" spans="1:10" x14ac:dyDescent="0.2">
      <c r="A25">
        <v>5</v>
      </c>
      <c r="B25" t="s">
        <v>4</v>
      </c>
      <c r="C25" t="s">
        <v>5</v>
      </c>
      <c r="D25">
        <v>90</v>
      </c>
      <c r="E25">
        <v>114</v>
      </c>
      <c r="F25">
        <v>57</v>
      </c>
      <c r="G25">
        <v>62</v>
      </c>
      <c r="H25">
        <v>1600</v>
      </c>
      <c r="I25">
        <f t="shared" si="4"/>
        <v>77.666666666666671</v>
      </c>
      <c r="J25">
        <f t="shared" si="5"/>
        <v>18.223915910448866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K25"/>
  <sheetViews>
    <sheetView workbookViewId="0">
      <selection activeCell="G4" sqref="G4"/>
    </sheetView>
  </sheetViews>
  <sheetFormatPr baseColWidth="10" defaultRowHeight="16" x14ac:dyDescent="0.2"/>
  <sheetData>
    <row r="1" spans="1:11" x14ac:dyDescent="0.2">
      <c r="A1" t="s">
        <v>1</v>
      </c>
      <c r="B1" t="s">
        <v>3</v>
      </c>
      <c r="C1" t="s">
        <v>2</v>
      </c>
      <c r="D1" t="s">
        <v>9</v>
      </c>
      <c r="E1">
        <v>1</v>
      </c>
      <c r="F1">
        <v>2</v>
      </c>
      <c r="G1">
        <v>3</v>
      </c>
      <c r="H1">
        <v>4</v>
      </c>
      <c r="I1" t="s">
        <v>0</v>
      </c>
      <c r="J1" t="s">
        <v>7</v>
      </c>
      <c r="K1" t="s">
        <v>8</v>
      </c>
    </row>
    <row r="2" spans="1:11" x14ac:dyDescent="0.2">
      <c r="A2">
        <v>1</v>
      </c>
      <c r="B2" t="s">
        <v>4</v>
      </c>
      <c r="C2" t="s">
        <v>6</v>
      </c>
      <c r="D2">
        <v>90</v>
      </c>
      <c r="E2" s="1">
        <f>E16/90</f>
        <v>0.15555555555555556</v>
      </c>
      <c r="F2" s="1">
        <f t="shared" ref="F2:H2" si="0">F16/90</f>
        <v>0</v>
      </c>
      <c r="G2" s="1">
        <f t="shared" si="0"/>
        <v>0.21111111111111111</v>
      </c>
      <c r="H2" s="1">
        <f t="shared" si="0"/>
        <v>3.3333333333333333E-2</v>
      </c>
      <c r="I2" s="1">
        <v>55</v>
      </c>
      <c r="J2" s="1">
        <f t="shared" ref="J2:J11" si="1">AVERAGE(E2:H2)</f>
        <v>0.1</v>
      </c>
      <c r="K2" s="1">
        <f t="shared" ref="K2:K11" si="2">STDEV(E2:H2)/(SQRT(4))</f>
        <v>4.9897013278916574E-2</v>
      </c>
    </row>
    <row r="3" spans="1:11" x14ac:dyDescent="0.2">
      <c r="A3">
        <v>2</v>
      </c>
      <c r="B3" t="s">
        <v>4</v>
      </c>
      <c r="C3" t="s">
        <v>6</v>
      </c>
      <c r="D3">
        <v>90</v>
      </c>
      <c r="E3" s="1">
        <f t="shared" ref="E3:H11" si="3">E17/90</f>
        <v>0.18888888888888888</v>
      </c>
      <c r="F3" s="1">
        <f t="shared" si="3"/>
        <v>2.2222222222222223E-2</v>
      </c>
      <c r="G3" s="1">
        <f t="shared" si="3"/>
        <v>0.2</v>
      </c>
      <c r="H3" s="1">
        <f t="shared" si="3"/>
        <v>0.14444444444444443</v>
      </c>
      <c r="I3" s="1">
        <v>130</v>
      </c>
      <c r="J3" s="1">
        <f t="shared" si="1"/>
        <v>0.1388888888888889</v>
      </c>
      <c r="K3" s="1">
        <f t="shared" si="2"/>
        <v>4.0698631436733156E-2</v>
      </c>
    </row>
    <row r="4" spans="1:11" x14ac:dyDescent="0.2">
      <c r="A4">
        <v>3</v>
      </c>
      <c r="B4" t="s">
        <v>4</v>
      </c>
      <c r="C4" t="s">
        <v>6</v>
      </c>
      <c r="D4">
        <v>90</v>
      </c>
      <c r="E4" s="1">
        <f t="shared" si="3"/>
        <v>4.4444444444444446E-2</v>
      </c>
      <c r="F4" s="1">
        <f t="shared" si="3"/>
        <v>0.17777777777777778</v>
      </c>
      <c r="G4" s="1">
        <f t="shared" si="3"/>
        <v>0.18888888888888888</v>
      </c>
      <c r="H4" s="1">
        <f t="shared" si="3"/>
        <v>0.3888888888888889</v>
      </c>
      <c r="I4" s="1">
        <v>400</v>
      </c>
      <c r="J4" s="1">
        <f t="shared" si="1"/>
        <v>0.2</v>
      </c>
      <c r="K4" s="1">
        <f t="shared" si="2"/>
        <v>7.100107226918817E-2</v>
      </c>
    </row>
    <row r="5" spans="1:11" x14ac:dyDescent="0.2">
      <c r="A5">
        <v>4</v>
      </c>
      <c r="B5" t="s">
        <v>4</v>
      </c>
      <c r="C5" t="s">
        <v>6</v>
      </c>
      <c r="D5">
        <v>90</v>
      </c>
      <c r="E5" s="1">
        <f t="shared" si="3"/>
        <v>0.98888888888888893</v>
      </c>
      <c r="F5" s="1">
        <f t="shared" si="3"/>
        <v>0.74444444444444446</v>
      </c>
      <c r="G5" s="1">
        <f t="shared" si="3"/>
        <v>0.52222222222222225</v>
      </c>
      <c r="H5" s="1">
        <f t="shared" si="3"/>
        <v>1.1444444444444444</v>
      </c>
      <c r="I5" s="1">
        <v>800</v>
      </c>
      <c r="J5" s="1">
        <f t="shared" si="1"/>
        <v>0.85</v>
      </c>
      <c r="K5" s="1">
        <f t="shared" si="2"/>
        <v>0.13679909272194518</v>
      </c>
    </row>
    <row r="6" spans="1:11" x14ac:dyDescent="0.2">
      <c r="A6">
        <v>5</v>
      </c>
      <c r="B6" t="s">
        <v>4</v>
      </c>
      <c r="C6" t="s">
        <v>6</v>
      </c>
      <c r="D6">
        <v>90</v>
      </c>
      <c r="E6" s="1">
        <f t="shared" si="3"/>
        <v>1.7444444444444445</v>
      </c>
      <c r="F6" s="1">
        <f t="shared" si="3"/>
        <v>1.4444444444444444</v>
      </c>
      <c r="G6" s="1">
        <f t="shared" si="3"/>
        <v>0.93333333333333335</v>
      </c>
      <c r="H6" s="1">
        <f t="shared" si="3"/>
        <v>1.2444444444444445</v>
      </c>
      <c r="I6" s="1">
        <v>1600</v>
      </c>
      <c r="J6" s="1">
        <f t="shared" si="1"/>
        <v>1.3416666666666668</v>
      </c>
      <c r="K6" s="1">
        <f t="shared" si="2"/>
        <v>0.17053383864634233</v>
      </c>
    </row>
    <row r="7" spans="1:11" x14ac:dyDescent="0.2">
      <c r="A7">
        <v>1</v>
      </c>
      <c r="B7" t="s">
        <v>4</v>
      </c>
      <c r="C7" t="s">
        <v>5</v>
      </c>
      <c r="D7">
        <v>90</v>
      </c>
      <c r="E7" s="1">
        <f t="shared" si="3"/>
        <v>3.3333333333333333E-2</v>
      </c>
      <c r="F7" s="1">
        <f t="shared" si="3"/>
        <v>0.25555555555555554</v>
      </c>
      <c r="G7" s="1">
        <f t="shared" si="3"/>
        <v>0</v>
      </c>
      <c r="H7" s="1">
        <f t="shared" si="3"/>
        <v>2.2222222222222223E-2</v>
      </c>
      <c r="I7" s="1">
        <v>55</v>
      </c>
      <c r="J7" s="1">
        <f t="shared" si="1"/>
        <v>7.7777777777777765E-2</v>
      </c>
      <c r="K7" s="1">
        <f t="shared" si="2"/>
        <v>5.9662976642914846E-2</v>
      </c>
    </row>
    <row r="8" spans="1:11" x14ac:dyDescent="0.2">
      <c r="A8">
        <v>2</v>
      </c>
      <c r="B8" t="s">
        <v>4</v>
      </c>
      <c r="C8" t="s">
        <v>5</v>
      </c>
      <c r="D8">
        <v>90</v>
      </c>
      <c r="E8" s="1">
        <f t="shared" si="3"/>
        <v>0</v>
      </c>
      <c r="F8" s="1">
        <f t="shared" si="3"/>
        <v>0.12222222222222222</v>
      </c>
      <c r="G8" s="1">
        <f t="shared" si="3"/>
        <v>3.3333333333333333E-2</v>
      </c>
      <c r="H8" s="1">
        <f t="shared" si="3"/>
        <v>0.16666666666666666</v>
      </c>
      <c r="I8" s="1">
        <v>130</v>
      </c>
      <c r="J8" s="1">
        <f t="shared" si="1"/>
        <v>8.0555555555555547E-2</v>
      </c>
      <c r="K8" s="1">
        <f t="shared" si="2"/>
        <v>3.8590122192916125E-2</v>
      </c>
    </row>
    <row r="9" spans="1:11" x14ac:dyDescent="0.2">
      <c r="A9">
        <v>3</v>
      </c>
      <c r="B9" t="s">
        <v>4</v>
      </c>
      <c r="C9" t="s">
        <v>5</v>
      </c>
      <c r="D9">
        <v>90</v>
      </c>
      <c r="E9" s="1">
        <f t="shared" si="3"/>
        <v>0.15555555555555556</v>
      </c>
      <c r="F9" s="1">
        <f t="shared" si="3"/>
        <v>0</v>
      </c>
      <c r="G9" s="1">
        <f t="shared" si="3"/>
        <v>2.2222222222222223E-2</v>
      </c>
      <c r="H9" s="1">
        <f t="shared" si="3"/>
        <v>0.34444444444444444</v>
      </c>
      <c r="I9" s="1">
        <v>400</v>
      </c>
      <c r="J9" s="1">
        <f t="shared" si="1"/>
        <v>0.13055555555555556</v>
      </c>
      <c r="K9" s="1">
        <f t="shared" si="2"/>
        <v>7.913823401052443E-2</v>
      </c>
    </row>
    <row r="10" spans="1:11" x14ac:dyDescent="0.2">
      <c r="A10">
        <v>4</v>
      </c>
      <c r="B10" t="s">
        <v>4</v>
      </c>
      <c r="C10" t="s">
        <v>5</v>
      </c>
      <c r="D10">
        <v>90</v>
      </c>
      <c r="E10" s="1">
        <f t="shared" si="3"/>
        <v>0.21111111111111111</v>
      </c>
      <c r="F10" s="1">
        <f t="shared" si="3"/>
        <v>0.32222222222222224</v>
      </c>
      <c r="G10" s="1">
        <f t="shared" si="3"/>
        <v>0.65555555555555556</v>
      </c>
      <c r="H10" s="1">
        <f t="shared" si="3"/>
        <v>0.53333333333333333</v>
      </c>
      <c r="I10" s="1">
        <v>800</v>
      </c>
      <c r="J10" s="1">
        <f t="shared" si="1"/>
        <v>0.43055555555555558</v>
      </c>
      <c r="K10" s="1">
        <f t="shared" si="2"/>
        <v>0.10044909445152642</v>
      </c>
    </row>
    <row r="11" spans="1:11" x14ac:dyDescent="0.2">
      <c r="A11">
        <v>5</v>
      </c>
      <c r="B11" t="s">
        <v>4</v>
      </c>
      <c r="C11" t="s">
        <v>5</v>
      </c>
      <c r="D11">
        <v>90</v>
      </c>
      <c r="E11" s="1">
        <f t="shared" si="3"/>
        <v>0.82222222222222219</v>
      </c>
      <c r="F11" s="1">
        <f t="shared" si="3"/>
        <v>1.2444444444444445</v>
      </c>
      <c r="G11" s="1">
        <f t="shared" si="3"/>
        <v>0.25555555555555554</v>
      </c>
      <c r="H11" s="1">
        <f t="shared" si="3"/>
        <v>1.4</v>
      </c>
      <c r="I11" s="1">
        <v>1600</v>
      </c>
      <c r="J11" s="1">
        <f t="shared" si="1"/>
        <v>0.93055555555555547</v>
      </c>
      <c r="K11" s="1">
        <f t="shared" si="2"/>
        <v>0.25597288790331646</v>
      </c>
    </row>
    <row r="15" spans="1:11" x14ac:dyDescent="0.2">
      <c r="A15" t="s">
        <v>1</v>
      </c>
      <c r="B15" t="s">
        <v>3</v>
      </c>
      <c r="C15" t="s">
        <v>2</v>
      </c>
      <c r="E15">
        <v>1</v>
      </c>
      <c r="F15">
        <v>2</v>
      </c>
      <c r="G15">
        <v>3</v>
      </c>
      <c r="H15">
        <v>4</v>
      </c>
      <c r="I15" t="s">
        <v>0</v>
      </c>
      <c r="J15" t="s">
        <v>7</v>
      </c>
      <c r="K15" t="s">
        <v>8</v>
      </c>
    </row>
    <row r="16" spans="1:11" x14ac:dyDescent="0.2">
      <c r="A16">
        <v>1</v>
      </c>
      <c r="B16" t="s">
        <v>4</v>
      </c>
      <c r="C16" t="s">
        <v>6</v>
      </c>
      <c r="D16">
        <v>90</v>
      </c>
      <c r="E16">
        <v>14</v>
      </c>
      <c r="F16">
        <v>0</v>
      </c>
      <c r="G16">
        <v>19</v>
      </c>
      <c r="H16">
        <v>3</v>
      </c>
      <c r="I16">
        <v>55</v>
      </c>
      <c r="J16">
        <f t="shared" ref="J16:J25" si="4">AVERAGE(E16:H16)</f>
        <v>9</v>
      </c>
      <c r="K16">
        <f t="shared" ref="K16:K25" si="5">STDEV(E16:H16)/(SQRT(4))</f>
        <v>4.4907311951024935</v>
      </c>
    </row>
    <row r="17" spans="1:11" x14ac:dyDescent="0.2">
      <c r="A17">
        <v>2</v>
      </c>
      <c r="B17" t="s">
        <v>4</v>
      </c>
      <c r="C17" t="s">
        <v>6</v>
      </c>
      <c r="D17">
        <v>90</v>
      </c>
      <c r="E17">
        <v>17</v>
      </c>
      <c r="F17">
        <v>2</v>
      </c>
      <c r="G17">
        <v>18</v>
      </c>
      <c r="H17">
        <v>13</v>
      </c>
      <c r="I17">
        <v>130</v>
      </c>
      <c r="J17">
        <f t="shared" si="4"/>
        <v>12.5</v>
      </c>
      <c r="K17">
        <f t="shared" si="5"/>
        <v>3.662876829305985</v>
      </c>
    </row>
    <row r="18" spans="1:11" x14ac:dyDescent="0.2">
      <c r="A18">
        <v>3</v>
      </c>
      <c r="B18" t="s">
        <v>4</v>
      </c>
      <c r="C18" t="s">
        <v>6</v>
      </c>
      <c r="D18">
        <v>90</v>
      </c>
      <c r="E18">
        <v>4</v>
      </c>
      <c r="F18">
        <v>16</v>
      </c>
      <c r="G18">
        <v>17</v>
      </c>
      <c r="H18">
        <v>35</v>
      </c>
      <c r="I18">
        <v>400</v>
      </c>
      <c r="J18">
        <f t="shared" si="4"/>
        <v>18</v>
      </c>
      <c r="K18">
        <f t="shared" si="5"/>
        <v>6.3900965042269382</v>
      </c>
    </row>
    <row r="19" spans="1:11" x14ac:dyDescent="0.2">
      <c r="A19">
        <v>4</v>
      </c>
      <c r="B19" t="s">
        <v>4</v>
      </c>
      <c r="C19" t="s">
        <v>6</v>
      </c>
      <c r="D19">
        <v>90</v>
      </c>
      <c r="E19">
        <v>89</v>
      </c>
      <c r="F19">
        <v>67</v>
      </c>
      <c r="G19">
        <v>47</v>
      </c>
      <c r="H19">
        <v>103</v>
      </c>
      <c r="I19">
        <v>800</v>
      </c>
      <c r="J19">
        <f t="shared" si="4"/>
        <v>76.5</v>
      </c>
      <c r="K19">
        <f t="shared" si="5"/>
        <v>12.311918344975057</v>
      </c>
    </row>
    <row r="20" spans="1:11" x14ac:dyDescent="0.2">
      <c r="A20">
        <v>5</v>
      </c>
      <c r="B20" t="s">
        <v>4</v>
      </c>
      <c r="C20" t="s">
        <v>6</v>
      </c>
      <c r="D20">
        <v>90</v>
      </c>
      <c r="E20">
        <v>157</v>
      </c>
      <c r="F20">
        <v>130</v>
      </c>
      <c r="G20">
        <v>84</v>
      </c>
      <c r="H20">
        <v>112</v>
      </c>
      <c r="I20">
        <v>1600</v>
      </c>
      <c r="J20">
        <f t="shared" si="4"/>
        <v>120.75</v>
      </c>
      <c r="K20">
        <f t="shared" si="5"/>
        <v>15.348045478170828</v>
      </c>
    </row>
    <row r="21" spans="1:11" x14ac:dyDescent="0.2">
      <c r="A21">
        <v>1</v>
      </c>
      <c r="B21" t="s">
        <v>4</v>
      </c>
      <c r="C21" t="s">
        <v>5</v>
      </c>
      <c r="D21">
        <v>90</v>
      </c>
      <c r="E21">
        <v>3</v>
      </c>
      <c r="F21">
        <v>23</v>
      </c>
      <c r="G21">
        <v>0</v>
      </c>
      <c r="H21">
        <v>2</v>
      </c>
      <c r="I21">
        <v>55</v>
      </c>
      <c r="J21">
        <f t="shared" si="4"/>
        <v>7</v>
      </c>
      <c r="K21">
        <f t="shared" si="5"/>
        <v>5.3696678978623371</v>
      </c>
    </row>
    <row r="22" spans="1:11" x14ac:dyDescent="0.2">
      <c r="A22">
        <v>2</v>
      </c>
      <c r="B22" t="s">
        <v>4</v>
      </c>
      <c r="C22" t="s">
        <v>5</v>
      </c>
      <c r="D22">
        <v>90</v>
      </c>
      <c r="E22">
        <v>0</v>
      </c>
      <c r="F22">
        <v>11</v>
      </c>
      <c r="G22">
        <v>3</v>
      </c>
      <c r="H22">
        <v>15</v>
      </c>
      <c r="I22">
        <v>130</v>
      </c>
      <c r="J22">
        <f t="shared" si="4"/>
        <v>7.25</v>
      </c>
      <c r="K22">
        <f t="shared" si="5"/>
        <v>3.473110997362451</v>
      </c>
    </row>
    <row r="23" spans="1:11" x14ac:dyDescent="0.2">
      <c r="A23">
        <v>3</v>
      </c>
      <c r="B23" t="s">
        <v>4</v>
      </c>
      <c r="C23" t="s">
        <v>5</v>
      </c>
      <c r="D23">
        <v>90</v>
      </c>
      <c r="E23">
        <v>14</v>
      </c>
      <c r="F23">
        <v>0</v>
      </c>
      <c r="G23">
        <v>2</v>
      </c>
      <c r="H23">
        <v>31</v>
      </c>
      <c r="I23">
        <v>400</v>
      </c>
      <c r="J23">
        <f t="shared" si="4"/>
        <v>11.75</v>
      </c>
      <c r="K23">
        <f t="shared" si="5"/>
        <v>7.1224410609471995</v>
      </c>
    </row>
    <row r="24" spans="1:11" x14ac:dyDescent="0.2">
      <c r="A24">
        <v>4</v>
      </c>
      <c r="B24" t="s">
        <v>4</v>
      </c>
      <c r="C24" t="s">
        <v>5</v>
      </c>
      <c r="D24">
        <v>90</v>
      </c>
      <c r="E24">
        <v>19</v>
      </c>
      <c r="F24">
        <v>29</v>
      </c>
      <c r="G24">
        <v>59</v>
      </c>
      <c r="H24">
        <v>48</v>
      </c>
      <c r="I24">
        <v>800</v>
      </c>
      <c r="J24">
        <f t="shared" si="4"/>
        <v>38.75</v>
      </c>
      <c r="K24">
        <f t="shared" si="5"/>
        <v>9.0404185006373829</v>
      </c>
    </row>
    <row r="25" spans="1:11" x14ac:dyDescent="0.2">
      <c r="A25">
        <v>5</v>
      </c>
      <c r="B25" t="s">
        <v>4</v>
      </c>
      <c r="C25" t="s">
        <v>5</v>
      </c>
      <c r="D25">
        <v>90</v>
      </c>
      <c r="E25">
        <v>74</v>
      </c>
      <c r="F25">
        <v>112</v>
      </c>
      <c r="G25">
        <v>23</v>
      </c>
      <c r="H25">
        <v>126</v>
      </c>
      <c r="I25">
        <v>1600</v>
      </c>
      <c r="J25">
        <f t="shared" si="4"/>
        <v>83.75</v>
      </c>
      <c r="K25">
        <f t="shared" si="5"/>
        <v>23.037559911298477</v>
      </c>
    </row>
  </sheetData>
  <sortState xmlns:xlrd2="http://schemas.microsoft.com/office/spreadsheetml/2017/richdata2" ref="A2:J11">
    <sortCondition ref="C2:C11"/>
    <sortCondition ref="A2:A11"/>
  </sortState>
  <pageMargins left="0.75" right="0.75" top="1" bottom="1" header="0.5" footer="0.5"/>
  <pageSetup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K25"/>
  <sheetViews>
    <sheetView workbookViewId="0">
      <selection activeCell="F4" sqref="F4"/>
    </sheetView>
  </sheetViews>
  <sheetFormatPr baseColWidth="10" defaultRowHeight="16" x14ac:dyDescent="0.2"/>
  <sheetData>
    <row r="1" spans="1:11" x14ac:dyDescent="0.2">
      <c r="A1" t="s">
        <v>1</v>
      </c>
      <c r="B1" t="s">
        <v>3</v>
      </c>
      <c r="C1" t="s">
        <v>2</v>
      </c>
      <c r="D1" t="s">
        <v>9</v>
      </c>
      <c r="E1">
        <v>1</v>
      </c>
      <c r="F1">
        <v>2</v>
      </c>
      <c r="G1">
        <v>3</v>
      </c>
      <c r="H1">
        <v>4</v>
      </c>
      <c r="I1" t="s">
        <v>0</v>
      </c>
      <c r="J1" t="s">
        <v>7</v>
      </c>
      <c r="K1" t="s">
        <v>8</v>
      </c>
    </row>
    <row r="2" spans="1:11" x14ac:dyDescent="0.2">
      <c r="A2">
        <v>1</v>
      </c>
      <c r="B2" t="s">
        <v>4</v>
      </c>
      <c r="C2" t="s">
        <v>6</v>
      </c>
      <c r="D2">
        <v>170</v>
      </c>
      <c r="E2" s="1">
        <f>E16/90</f>
        <v>4.4444444444444446E-2</v>
      </c>
      <c r="F2" s="1">
        <f t="shared" ref="F2:H2" si="0">F16/90</f>
        <v>8.8888888888888892E-2</v>
      </c>
      <c r="G2" s="1">
        <f t="shared" si="0"/>
        <v>0.1</v>
      </c>
      <c r="H2" s="1">
        <f t="shared" si="0"/>
        <v>0.18888888888888888</v>
      </c>
      <c r="I2" s="1">
        <v>55</v>
      </c>
      <c r="J2" s="1">
        <f t="shared" ref="J2:J11" si="1">AVERAGE(E2:H2)</f>
        <v>0.10555555555555556</v>
      </c>
      <c r="K2" s="1">
        <f t="shared" ref="K2:K11" si="2">STDEV(E2:H2)/(SQRT(4))</f>
        <v>3.0259508589570723E-2</v>
      </c>
    </row>
    <row r="3" spans="1:11" x14ac:dyDescent="0.2">
      <c r="A3">
        <v>2</v>
      </c>
      <c r="B3" t="s">
        <v>4</v>
      </c>
      <c r="C3" t="s">
        <v>6</v>
      </c>
      <c r="D3">
        <v>150</v>
      </c>
      <c r="E3" s="1">
        <f t="shared" ref="E3:H11" si="3">E17/90</f>
        <v>4.4444444444444446E-2</v>
      </c>
      <c r="F3" s="1">
        <f t="shared" si="3"/>
        <v>2.2222222222222223E-2</v>
      </c>
      <c r="G3" s="1">
        <f t="shared" si="3"/>
        <v>7.7777777777777779E-2</v>
      </c>
      <c r="H3" s="1">
        <f t="shared" si="3"/>
        <v>3.3333333333333333E-2</v>
      </c>
      <c r="I3" s="1">
        <v>130</v>
      </c>
      <c r="J3" s="1">
        <f t="shared" si="1"/>
        <v>4.4444444444444439E-2</v>
      </c>
      <c r="K3" s="1">
        <f t="shared" si="2"/>
        <v>1.2001371663718268E-2</v>
      </c>
    </row>
    <row r="4" spans="1:11" x14ac:dyDescent="0.2">
      <c r="A4">
        <v>3</v>
      </c>
      <c r="B4" t="s">
        <v>4</v>
      </c>
      <c r="C4" t="s">
        <v>6</v>
      </c>
      <c r="D4">
        <v>165</v>
      </c>
      <c r="E4" s="1">
        <f t="shared" si="3"/>
        <v>0.1111111111111111</v>
      </c>
      <c r="F4" s="1">
        <f t="shared" si="3"/>
        <v>0.13333333333333333</v>
      </c>
      <c r="G4" s="1">
        <f t="shared" si="3"/>
        <v>3.3333333333333333E-2</v>
      </c>
      <c r="H4" s="1">
        <f t="shared" si="3"/>
        <v>5.5555555555555552E-2</v>
      </c>
      <c r="I4" s="1">
        <v>400</v>
      </c>
      <c r="J4" s="1">
        <f t="shared" si="1"/>
        <v>8.3333333333333343E-2</v>
      </c>
      <c r="K4" s="1">
        <f t="shared" si="2"/>
        <v>2.3350963357256449E-2</v>
      </c>
    </row>
    <row r="5" spans="1:11" x14ac:dyDescent="0.2">
      <c r="A5">
        <v>4</v>
      </c>
      <c r="B5" t="s">
        <v>4</v>
      </c>
      <c r="C5" t="s">
        <v>6</v>
      </c>
      <c r="D5">
        <v>65</v>
      </c>
      <c r="E5" s="1">
        <f t="shared" si="3"/>
        <v>0.62222222222222223</v>
      </c>
      <c r="F5" s="1">
        <f t="shared" si="3"/>
        <v>0.52222222222222225</v>
      </c>
      <c r="G5" s="1">
        <f t="shared" si="3"/>
        <v>0.2</v>
      </c>
      <c r="H5" s="1">
        <f t="shared" si="3"/>
        <v>0.37777777777777777</v>
      </c>
      <c r="I5" s="1">
        <v>800</v>
      </c>
      <c r="J5" s="1">
        <f t="shared" si="1"/>
        <v>0.43055555555555552</v>
      </c>
      <c r="K5" s="1">
        <f t="shared" si="2"/>
        <v>9.1778831488884327E-2</v>
      </c>
    </row>
    <row r="6" spans="1:11" x14ac:dyDescent="0.2">
      <c r="A6">
        <v>5</v>
      </c>
      <c r="B6" t="s">
        <v>4</v>
      </c>
      <c r="C6" t="s">
        <v>6</v>
      </c>
      <c r="D6">
        <v>124</v>
      </c>
      <c r="E6" s="1">
        <f t="shared" si="3"/>
        <v>0.13333333333333333</v>
      </c>
      <c r="F6" s="1">
        <f t="shared" si="3"/>
        <v>0</v>
      </c>
      <c r="G6" s="1">
        <f t="shared" si="3"/>
        <v>0.72222222222222221</v>
      </c>
      <c r="H6" s="1">
        <f t="shared" si="3"/>
        <v>4.4444444444444446E-2</v>
      </c>
      <c r="I6" s="1">
        <v>1600</v>
      </c>
      <c r="J6" s="1">
        <f t="shared" si="1"/>
        <v>0.22499999999999998</v>
      </c>
      <c r="K6" s="1">
        <f t="shared" si="2"/>
        <v>0.168042163531299</v>
      </c>
    </row>
    <row r="7" spans="1:11" x14ac:dyDescent="0.2">
      <c r="A7">
        <v>1</v>
      </c>
      <c r="B7" t="s">
        <v>4</v>
      </c>
      <c r="C7" t="s">
        <v>5</v>
      </c>
      <c r="D7">
        <v>124</v>
      </c>
      <c r="E7" s="1">
        <f t="shared" si="3"/>
        <v>0.16666666666666666</v>
      </c>
      <c r="F7" s="1">
        <f t="shared" si="3"/>
        <v>0.1</v>
      </c>
      <c r="G7" s="1">
        <f t="shared" si="3"/>
        <v>0.35555555555555557</v>
      </c>
      <c r="H7" s="1">
        <f t="shared" si="3"/>
        <v>0.1111111111111111</v>
      </c>
      <c r="I7" s="1">
        <v>55</v>
      </c>
      <c r="J7" s="1">
        <f t="shared" si="1"/>
        <v>0.18333333333333335</v>
      </c>
      <c r="K7" s="1">
        <f t="shared" si="2"/>
        <v>5.9230317006368403E-2</v>
      </c>
    </row>
    <row r="8" spans="1:11" x14ac:dyDescent="0.2">
      <c r="A8">
        <v>2</v>
      </c>
      <c r="B8" t="s">
        <v>4</v>
      </c>
      <c r="C8" t="s">
        <v>5</v>
      </c>
      <c r="D8">
        <v>139</v>
      </c>
      <c r="E8" s="1">
        <f t="shared" si="3"/>
        <v>0.13333333333333333</v>
      </c>
      <c r="F8" s="1">
        <f t="shared" si="3"/>
        <v>4.4444444444444446E-2</v>
      </c>
      <c r="G8" s="1">
        <f t="shared" si="3"/>
        <v>5.5555555555555552E-2</v>
      </c>
      <c r="H8" s="1">
        <f t="shared" si="3"/>
        <v>4.4444444444444446E-2</v>
      </c>
      <c r="I8" s="1">
        <v>130</v>
      </c>
      <c r="J8" s="1">
        <f t="shared" si="1"/>
        <v>6.9444444444444448E-2</v>
      </c>
      <c r="K8" s="1">
        <f t="shared" si="2"/>
        <v>2.1456722641215675E-2</v>
      </c>
    </row>
    <row r="9" spans="1:11" x14ac:dyDescent="0.2">
      <c r="A9">
        <v>3</v>
      </c>
      <c r="B9" t="s">
        <v>4</v>
      </c>
      <c r="C9" t="s">
        <v>5</v>
      </c>
      <c r="D9">
        <v>29</v>
      </c>
      <c r="E9" s="1">
        <f t="shared" si="3"/>
        <v>0.15555555555555556</v>
      </c>
      <c r="F9" s="1">
        <f t="shared" si="3"/>
        <v>8.8888888888888892E-2</v>
      </c>
      <c r="G9" s="1">
        <f t="shared" si="3"/>
        <v>0.14444444444444443</v>
      </c>
      <c r="H9" s="1">
        <f t="shared" si="3"/>
        <v>0.1111111111111111</v>
      </c>
      <c r="I9" s="1">
        <v>400</v>
      </c>
      <c r="J9" s="1">
        <f t="shared" si="1"/>
        <v>0.125</v>
      </c>
      <c r="K9" s="1">
        <f t="shared" si="2"/>
        <v>1.5298807075794722E-2</v>
      </c>
    </row>
    <row r="10" spans="1:11" x14ac:dyDescent="0.2">
      <c r="A10">
        <v>4</v>
      </c>
      <c r="B10" t="s">
        <v>4</v>
      </c>
      <c r="C10" t="s">
        <v>5</v>
      </c>
      <c r="D10">
        <v>167</v>
      </c>
      <c r="E10" s="1">
        <f t="shared" si="3"/>
        <v>0.31111111111111112</v>
      </c>
      <c r="F10" s="1">
        <f t="shared" si="3"/>
        <v>0.3</v>
      </c>
      <c r="G10" s="1">
        <f t="shared" si="3"/>
        <v>0.5444444444444444</v>
      </c>
      <c r="H10" s="1">
        <f t="shared" si="3"/>
        <v>0.15555555555555556</v>
      </c>
      <c r="I10" s="1">
        <v>800</v>
      </c>
      <c r="J10" s="1">
        <f t="shared" si="1"/>
        <v>0.32777777777777772</v>
      </c>
      <c r="K10" s="1">
        <f t="shared" si="2"/>
        <v>8.044372825545737E-2</v>
      </c>
    </row>
    <row r="11" spans="1:11" x14ac:dyDescent="0.2">
      <c r="A11">
        <v>5</v>
      </c>
      <c r="B11" t="s">
        <v>4</v>
      </c>
      <c r="C11" t="s">
        <v>5</v>
      </c>
      <c r="D11">
        <v>146</v>
      </c>
      <c r="E11" s="1">
        <f t="shared" si="3"/>
        <v>0.36666666666666664</v>
      </c>
      <c r="F11" s="1">
        <f t="shared" si="3"/>
        <v>0.72222222222222221</v>
      </c>
      <c r="G11" s="1">
        <f t="shared" si="3"/>
        <v>0.41111111111111109</v>
      </c>
      <c r="H11" s="1">
        <f t="shared" si="3"/>
        <v>0.31111111111111112</v>
      </c>
      <c r="I11" s="1">
        <v>1600</v>
      </c>
      <c r="J11" s="1">
        <f t="shared" si="1"/>
        <v>0.45277777777777778</v>
      </c>
      <c r="K11" s="1">
        <f t="shared" si="2"/>
        <v>9.2114506482566305E-2</v>
      </c>
    </row>
    <row r="15" spans="1:11" x14ac:dyDescent="0.2">
      <c r="A15" t="s">
        <v>1</v>
      </c>
      <c r="B15" t="s">
        <v>3</v>
      </c>
      <c r="C15" t="s">
        <v>2</v>
      </c>
      <c r="E15">
        <v>1</v>
      </c>
      <c r="F15">
        <v>2</v>
      </c>
      <c r="G15">
        <v>3</v>
      </c>
      <c r="H15">
        <v>4</v>
      </c>
      <c r="I15" t="s">
        <v>0</v>
      </c>
      <c r="J15" t="s">
        <v>7</v>
      </c>
      <c r="K15" t="s">
        <v>8</v>
      </c>
    </row>
    <row r="16" spans="1:11" x14ac:dyDescent="0.2">
      <c r="A16">
        <v>1</v>
      </c>
      <c r="B16" t="s">
        <v>4</v>
      </c>
      <c r="C16" t="s">
        <v>6</v>
      </c>
      <c r="D16">
        <v>170</v>
      </c>
      <c r="E16">
        <v>4</v>
      </c>
      <c r="F16">
        <v>8</v>
      </c>
      <c r="G16">
        <v>9</v>
      </c>
      <c r="H16">
        <v>17</v>
      </c>
      <c r="I16">
        <v>55</v>
      </c>
      <c r="J16">
        <f t="shared" ref="J16:J25" si="4">AVERAGE(E16:H16)</f>
        <v>9.5</v>
      </c>
      <c r="K16">
        <f t="shared" ref="K16:K25" si="5">STDEV(E16:H16)/(SQRT(4))</f>
        <v>2.7233557730613653</v>
      </c>
    </row>
    <row r="17" spans="1:11" x14ac:dyDescent="0.2">
      <c r="A17">
        <v>2</v>
      </c>
      <c r="B17" t="s">
        <v>4</v>
      </c>
      <c r="C17" t="s">
        <v>6</v>
      </c>
      <c r="D17">
        <v>150</v>
      </c>
      <c r="E17">
        <v>4</v>
      </c>
      <c r="F17">
        <v>2</v>
      </c>
      <c r="G17">
        <v>7</v>
      </c>
      <c r="H17">
        <v>3</v>
      </c>
      <c r="I17">
        <v>130</v>
      </c>
      <c r="J17">
        <f t="shared" si="4"/>
        <v>4</v>
      </c>
      <c r="K17">
        <f t="shared" si="5"/>
        <v>1.0801234497346435</v>
      </c>
    </row>
    <row r="18" spans="1:11" x14ac:dyDescent="0.2">
      <c r="A18">
        <v>3</v>
      </c>
      <c r="B18" t="s">
        <v>4</v>
      </c>
      <c r="C18" t="s">
        <v>6</v>
      </c>
      <c r="D18">
        <v>165</v>
      </c>
      <c r="E18">
        <v>10</v>
      </c>
      <c r="F18">
        <v>12</v>
      </c>
      <c r="G18">
        <v>3</v>
      </c>
      <c r="H18">
        <v>5</v>
      </c>
      <c r="I18">
        <v>400</v>
      </c>
      <c r="J18">
        <f t="shared" si="4"/>
        <v>7.5</v>
      </c>
      <c r="K18">
        <f t="shared" si="5"/>
        <v>2.1015867021530821</v>
      </c>
    </row>
    <row r="19" spans="1:11" x14ac:dyDescent="0.2">
      <c r="A19">
        <v>4</v>
      </c>
      <c r="B19" t="s">
        <v>4</v>
      </c>
      <c r="C19" t="s">
        <v>6</v>
      </c>
      <c r="D19">
        <v>65</v>
      </c>
      <c r="E19">
        <v>56</v>
      </c>
      <c r="F19">
        <v>47</v>
      </c>
      <c r="G19">
        <v>18</v>
      </c>
      <c r="H19">
        <v>34</v>
      </c>
      <c r="I19">
        <v>800</v>
      </c>
      <c r="J19">
        <f t="shared" si="4"/>
        <v>38.75</v>
      </c>
      <c r="K19">
        <f t="shared" si="5"/>
        <v>8.2600948339995881</v>
      </c>
    </row>
    <row r="20" spans="1:11" x14ac:dyDescent="0.2">
      <c r="A20">
        <v>5</v>
      </c>
      <c r="B20" t="s">
        <v>4</v>
      </c>
      <c r="C20" t="s">
        <v>6</v>
      </c>
      <c r="D20">
        <v>124</v>
      </c>
      <c r="E20">
        <v>12</v>
      </c>
      <c r="F20">
        <v>0</v>
      </c>
      <c r="G20">
        <v>65</v>
      </c>
      <c r="H20">
        <v>4</v>
      </c>
      <c r="I20">
        <v>1600</v>
      </c>
      <c r="J20">
        <f t="shared" si="4"/>
        <v>20.25</v>
      </c>
      <c r="K20">
        <f t="shared" si="5"/>
        <v>15.12379471781691</v>
      </c>
    </row>
    <row r="21" spans="1:11" x14ac:dyDescent="0.2">
      <c r="A21">
        <v>1</v>
      </c>
      <c r="B21" t="s">
        <v>4</v>
      </c>
      <c r="C21" t="s">
        <v>5</v>
      </c>
      <c r="D21">
        <v>124</v>
      </c>
      <c r="E21">
        <v>15</v>
      </c>
      <c r="F21">
        <v>9</v>
      </c>
      <c r="G21">
        <v>32</v>
      </c>
      <c r="H21">
        <v>10</v>
      </c>
      <c r="I21">
        <v>55</v>
      </c>
      <c r="J21">
        <f t="shared" si="4"/>
        <v>16.5</v>
      </c>
      <c r="K21">
        <f t="shared" si="5"/>
        <v>5.3307285305731584</v>
      </c>
    </row>
    <row r="22" spans="1:11" x14ac:dyDescent="0.2">
      <c r="A22">
        <v>2</v>
      </c>
      <c r="B22" t="s">
        <v>4</v>
      </c>
      <c r="C22" t="s">
        <v>5</v>
      </c>
      <c r="D22">
        <v>139</v>
      </c>
      <c r="E22">
        <v>12</v>
      </c>
      <c r="F22">
        <v>4</v>
      </c>
      <c r="G22">
        <v>5</v>
      </c>
      <c r="H22">
        <v>4</v>
      </c>
      <c r="I22">
        <v>130</v>
      </c>
      <c r="J22">
        <f t="shared" si="4"/>
        <v>6.25</v>
      </c>
      <c r="K22">
        <f t="shared" si="5"/>
        <v>1.9311050377094112</v>
      </c>
    </row>
    <row r="23" spans="1:11" x14ac:dyDescent="0.2">
      <c r="A23">
        <v>3</v>
      </c>
      <c r="B23" t="s">
        <v>4</v>
      </c>
      <c r="C23" t="s">
        <v>5</v>
      </c>
      <c r="D23">
        <v>29</v>
      </c>
      <c r="E23">
        <v>14</v>
      </c>
      <c r="F23">
        <v>8</v>
      </c>
      <c r="G23">
        <v>13</v>
      </c>
      <c r="H23">
        <v>10</v>
      </c>
      <c r="I23">
        <v>9</v>
      </c>
      <c r="J23">
        <f t="shared" si="4"/>
        <v>11.25</v>
      </c>
      <c r="K23">
        <f t="shared" si="5"/>
        <v>1.3768926368215255</v>
      </c>
    </row>
    <row r="24" spans="1:11" x14ac:dyDescent="0.2">
      <c r="A24">
        <v>4</v>
      </c>
      <c r="B24" t="s">
        <v>4</v>
      </c>
      <c r="C24" t="s">
        <v>5</v>
      </c>
      <c r="D24">
        <v>167</v>
      </c>
      <c r="E24">
        <v>28</v>
      </c>
      <c r="F24">
        <v>27</v>
      </c>
      <c r="G24">
        <v>49</v>
      </c>
      <c r="H24">
        <v>14</v>
      </c>
      <c r="I24">
        <v>800</v>
      </c>
      <c r="J24">
        <f t="shared" si="4"/>
        <v>29.5</v>
      </c>
      <c r="K24">
        <f t="shared" si="5"/>
        <v>7.2399355429911569</v>
      </c>
    </row>
    <row r="25" spans="1:11" x14ac:dyDescent="0.2">
      <c r="A25">
        <v>5</v>
      </c>
      <c r="B25" t="s">
        <v>4</v>
      </c>
      <c r="C25" t="s">
        <v>5</v>
      </c>
      <c r="D25">
        <v>146</v>
      </c>
      <c r="E25">
        <v>33</v>
      </c>
      <c r="F25">
        <v>65</v>
      </c>
      <c r="G25">
        <v>37</v>
      </c>
      <c r="H25">
        <v>28</v>
      </c>
      <c r="I25">
        <v>1600</v>
      </c>
      <c r="J25">
        <f t="shared" si="4"/>
        <v>40.75</v>
      </c>
      <c r="K25">
        <f t="shared" si="5"/>
        <v>8.2903055834309676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compiled</vt:lpstr>
      <vt:lpstr>13 July</vt:lpstr>
      <vt:lpstr>20 July</vt:lpstr>
      <vt:lpstr>24 July</vt:lpstr>
      <vt:lpstr>31 July</vt:lpstr>
      <vt:lpstr>4 Aug</vt:lpstr>
    </vt:vector>
  </TitlesOfParts>
  <Company>University of WIsconsin-Madison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Barton</dc:creator>
  <cp:lastModifiedBy>David Mason</cp:lastModifiedBy>
  <dcterms:created xsi:type="dcterms:W3CDTF">2016-07-31T16:39:43Z</dcterms:created>
  <dcterms:modified xsi:type="dcterms:W3CDTF">2021-06-18T20:46:19Z</dcterms:modified>
</cp:coreProperties>
</file>